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ummer 2021\ECON TU\EE 482\Lecture 3\"/>
    </mc:Choice>
  </mc:AlternateContent>
  <xr:revisionPtr revIDLastSave="0" documentId="13_ncr:1_{76FB0F08-7BB6-49ED-AAEE-1BCEB082B1B2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TH IO  - 2010" sheetId="6" r:id="rId1"/>
    <sheet name="List of Sectors and Items" sheetId="7" r:id="rId2"/>
    <sheet name="Multiplier_Exercises" sheetId="9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6" i="9" l="1"/>
  <c r="C56" i="9"/>
  <c r="B56" i="9"/>
  <c r="D15" i="9"/>
  <c r="C15" i="9"/>
  <c r="B15" i="9"/>
  <c r="E88" i="9" l="1"/>
  <c r="E89" i="9"/>
  <c r="E87" i="9"/>
  <c r="J4" i="9"/>
  <c r="J3" i="9"/>
  <c r="J2" i="9"/>
  <c r="D32" i="6"/>
  <c r="E32" i="6"/>
  <c r="F32" i="6"/>
  <c r="G32" i="6"/>
  <c r="H32" i="6"/>
  <c r="I32" i="6"/>
  <c r="J32" i="6"/>
  <c r="K32" i="6"/>
  <c r="L32" i="6"/>
  <c r="M32" i="6"/>
  <c r="N32" i="6"/>
  <c r="O32" i="6"/>
  <c r="P32" i="6"/>
  <c r="Q32" i="6"/>
  <c r="R32" i="6"/>
  <c r="C32" i="6"/>
  <c r="Z5" i="6"/>
  <c r="Z6" i="6"/>
  <c r="Z7" i="6"/>
  <c r="Z8" i="6"/>
  <c r="Z9" i="6"/>
  <c r="Z10" i="6"/>
  <c r="Z11" i="6"/>
  <c r="Z12" i="6"/>
  <c r="Z13" i="6"/>
  <c r="Z14" i="6"/>
  <c r="Z15" i="6"/>
  <c r="Z16" i="6"/>
  <c r="Z17" i="6"/>
  <c r="Z18" i="6"/>
  <c r="Z19" i="6"/>
  <c r="Z4" i="6"/>
  <c r="C20" i="9" l="1"/>
  <c r="C40" i="9" s="1"/>
  <c r="C22" i="9"/>
  <c r="C42" i="9" s="1"/>
  <c r="C24" i="9"/>
  <c r="C26" i="9"/>
  <c r="C28" i="9"/>
  <c r="C21" i="9"/>
  <c r="C41" i="9" s="1"/>
  <c r="C23" i="9"/>
  <c r="C25" i="9"/>
  <c r="C27" i="9"/>
  <c r="D20" i="9"/>
  <c r="D40" i="9" s="1"/>
  <c r="D22" i="9"/>
  <c r="D42" i="9" s="1"/>
  <c r="D24" i="9"/>
  <c r="D26" i="9"/>
  <c r="D28" i="9"/>
  <c r="D21" i="9"/>
  <c r="D41" i="9" s="1"/>
  <c r="D23" i="9"/>
  <c r="D25" i="9"/>
  <c r="D27" i="9"/>
  <c r="C30" i="9" l="1"/>
  <c r="B24" i="9"/>
  <c r="B28" i="9"/>
  <c r="B23" i="9"/>
  <c r="B27" i="9"/>
  <c r="B21" i="9"/>
  <c r="B41" i="9" s="1"/>
  <c r="B25" i="9"/>
  <c r="B20" i="9"/>
  <c r="B40" i="9" s="1"/>
  <c r="B22" i="9"/>
  <c r="B42" i="9" s="1"/>
  <c r="B26" i="9"/>
  <c r="D30" i="9"/>
  <c r="B46" i="9" l="1" a="1"/>
  <c r="B30" i="9"/>
  <c r="D46" i="9" l="1"/>
  <c r="D62" i="9" s="1"/>
  <c r="D48" i="9"/>
  <c r="D64" i="9" s="1"/>
  <c r="C47" i="9"/>
  <c r="C63" i="9" s="1"/>
  <c r="B46" i="9"/>
  <c r="D47" i="9"/>
  <c r="D63" i="9" s="1"/>
  <c r="C46" i="9"/>
  <c r="B48" i="9"/>
  <c r="B64" i="9" s="1"/>
  <c r="B47" i="9"/>
  <c r="E47" i="9" s="1"/>
  <c r="C48" i="9"/>
  <c r="C64" i="9" s="1"/>
  <c r="B50" i="9" l="1"/>
  <c r="B62" i="9"/>
  <c r="E46" i="9"/>
  <c r="C50" i="9"/>
  <c r="B63" i="9"/>
  <c r="C62" i="9"/>
  <c r="D50" i="9"/>
  <c r="E48" i="9"/>
  <c r="E72" i="9" l="1" a="1"/>
  <c r="E74" i="9" s="1"/>
  <c r="B67" i="9" a="1"/>
  <c r="B69" i="9" s="1"/>
  <c r="E73" i="9" l="1"/>
  <c r="E72" i="9"/>
  <c r="B68" i="9"/>
  <c r="B67" i="9"/>
  <c r="B77" i="9" l="1" a="1"/>
  <c r="B77" i="9" s="1"/>
</calcChain>
</file>

<file path=xl/sharedStrings.xml><?xml version="1.0" encoding="utf-8"?>
<sst xmlns="http://schemas.openxmlformats.org/spreadsheetml/2006/main" count="237" uniqueCount="94">
  <si>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</si>
  <si>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</si>
  <si>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</si>
  <si>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</si>
  <si>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</si>
  <si>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</si>
  <si>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</si>
  <si>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</si>
  <si>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</si>
  <si>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</si>
  <si>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</si>
  <si>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</si>
  <si>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</si>
  <si>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</si>
  <si>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</si>
  <si>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</si>
  <si>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301</t>
  </si>
  <si>
    <t>302</t>
  </si>
  <si>
    <t>303</t>
  </si>
  <si>
    <t>304</t>
  </si>
  <si>
    <t>305</t>
  </si>
  <si>
    <t>306</t>
  </si>
  <si>
    <t>Agriculture (001-029)</t>
  </si>
  <si>
    <t>Mining and Quarrying (030-041)</t>
  </si>
  <si>
    <t>Food Manufacturing (042-066)</t>
  </si>
  <si>
    <t>Textile Industry (067-074)</t>
  </si>
  <si>
    <t>Saw Mills and Wood Products (078-080)</t>
  </si>
  <si>
    <t>Paper Industries and Printing (081-083)</t>
  </si>
  <si>
    <t>Rubber, Chemical and Petroleum Industries (084-098)</t>
  </si>
  <si>
    <t>Non-metallic Products (099-104)</t>
  </si>
  <si>
    <t>Metal, Metal Products and Machinery (105-128)</t>
  </si>
  <si>
    <t>Other Manufacturing (075-077, 129-134)</t>
  </si>
  <si>
    <t>Public Utilities (135-137)</t>
  </si>
  <si>
    <t>Construction (138-144)</t>
  </si>
  <si>
    <t>Trade (145-146)</t>
  </si>
  <si>
    <t>Transportation and Communication (149-159)</t>
  </si>
  <si>
    <t>Services (147-148, 160-178)</t>
  </si>
  <si>
    <t>Unclassified (180)</t>
  </si>
  <si>
    <t>Wages and Salaries</t>
  </si>
  <si>
    <t>Operating Surplus</t>
  </si>
  <si>
    <t>Depreciation</t>
  </si>
  <si>
    <t>Indirect Taxes less Subsidies</t>
  </si>
  <si>
    <t>Total Value Added</t>
  </si>
  <si>
    <t>Control Total</t>
  </si>
  <si>
    <t>Private Consumption Expenditure</t>
  </si>
  <si>
    <t>Government Consumption Expenditure</t>
  </si>
  <si>
    <t>Gross Fixed Capital Formation</t>
  </si>
  <si>
    <t>Increase in Stock</t>
  </si>
  <si>
    <t>Exports (F.O.B.)</t>
  </si>
  <si>
    <t>Special Exports</t>
  </si>
  <si>
    <t>Total Final Demand</t>
  </si>
  <si>
    <t>Total Demand</t>
  </si>
  <si>
    <t>Imports (C.I.F.)</t>
  </si>
  <si>
    <t>Import Tax</t>
  </si>
  <si>
    <t>Import Duty</t>
  </si>
  <si>
    <t>Special Imports</t>
  </si>
  <si>
    <t>Total Imports</t>
  </si>
  <si>
    <t>Wholesale Trade Margin</t>
  </si>
  <si>
    <t>Retail Trade Margin</t>
  </si>
  <si>
    <t>Transportation Cost</t>
  </si>
  <si>
    <t>Total Margin and Transportation Cost</t>
  </si>
  <si>
    <t>Total Supply</t>
  </si>
  <si>
    <t>Manufacturing</t>
  </si>
  <si>
    <t>Service</t>
  </si>
  <si>
    <t>Import</t>
  </si>
  <si>
    <t>Export</t>
  </si>
  <si>
    <t>Total</t>
  </si>
  <si>
    <t xml:space="preserve">Agriculture </t>
  </si>
  <si>
    <t>Total  (Row Sum)</t>
  </si>
  <si>
    <t>A Matrix</t>
  </si>
  <si>
    <t>I Matrix</t>
  </si>
  <si>
    <t>I-A  Matrix</t>
  </si>
  <si>
    <t>Inverse of (I-A)  Matrix</t>
  </si>
  <si>
    <t>Backward multiplier</t>
  </si>
  <si>
    <t>Forward multiplier</t>
  </si>
  <si>
    <t xml:space="preserve">Ratio of GDP (or total value added) </t>
  </si>
  <si>
    <t>Example 1: GDP incremental due to 5% increase of total export</t>
  </si>
  <si>
    <t>Step 1:</t>
  </si>
  <si>
    <t xml:space="preserve">5% of Export Incremental </t>
  </si>
  <si>
    <t>Step 2:</t>
  </si>
  <si>
    <t>Increase in output</t>
  </si>
  <si>
    <t>Incremental in GDP ---&gt;</t>
  </si>
  <si>
    <t>Increase in agri production --&gt;</t>
  </si>
  <si>
    <t>Increase in manuf production --&gt;</t>
  </si>
  <si>
    <t>Increase in service --&gt;</t>
  </si>
  <si>
    <t>Example 2:  Employemnt incremental due to 5 % increase of total export</t>
  </si>
  <si>
    <t>Ratio of employment (value) per output</t>
  </si>
  <si>
    <t>Incremental in employment ---&gt;</t>
  </si>
  <si>
    <t>Unit: 1000 baht</t>
  </si>
  <si>
    <t>% increase in employment --&gt;</t>
  </si>
  <si>
    <t>Employment value (baht)</t>
  </si>
  <si>
    <t>Average income per capita</t>
  </si>
  <si>
    <t>Increment in emploment (persons)</t>
  </si>
  <si>
    <t>Arranged by: nattapong@econ.tu.ac.th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</si>
</sst>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87" formatCode="_-* #,##0.0_-;\-* #,##0.0_-;_-* &quot;-&quot;??_-;_-@_-"/>
    <numFmt numFmtId="188" formatCode="_-* #,##0_-;\-* #,##0_-;_-* &quot;-&quot;??_-;_-@_-"/>
    <numFmt numFmtId="189" formatCode="_-* #,##0.000_-;\-* #,##0.000_-;_-* &quot;-&quot;??_-;_-@_-"/>
    <numFmt numFmtId="190" formatCode="0.000%"/>
  </numFmts>
  <fonts count="37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sz val="9"/>
      <color theme="1"/>
      <name val="Tahoma"/>
      <family val="2"/>
      <charset val="222"/>
      <scheme val="minor"/>
    </font>
    <font>
      <sz val="8"/>
      <color theme="1"/>
      <name val="Tahoma"/>
      <family val="2"/>
      <charset val="222"/>
      <scheme val="minor"/>
    </font>
    <font>
      <b/>
      <sz val="8"/>
      <color theme="1"/>
      <name val="Tahoma"/>
      <family val="2"/>
      <scheme val="minor"/>
    </font>
    <font>
      <b/>
      <sz val="9"/>
      <color theme="1"/>
      <name val="Tahoma"/>
      <family val="2"/>
      <scheme val="minor"/>
    </font>
    <font>
      <b/>
      <sz val="10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8"/>
      <name val="Tahoma"/>
      <family val="2"/>
      <charset val="222"/>
      <scheme val="minor"/>
    </font>
    <font>
      <sz val="8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8"/>
      <name val="Tahoma"/>
      <family val="2"/>
      <scheme val="minor"/>
    </font>
    <font>
      <b/>
      <i/>
      <sz val="9"/>
      <color theme="1"/>
      <name val="Tahoma"/>
      <family val="2"/>
      <scheme val="minor"/>
    </font>
    <font>
      <sz val="8"/>
      <name val="Comic Sans MS"/>
      <family val="4"/>
      <charset val="222"/>
    </font>
    <font>
      <u/>
      <sz val="11"/>
      <color theme="10"/>
      <name val="Tahoma"/>
      <family val="2"/>
      <charset val="222"/>
      <scheme val="minor"/>
    </font>
    <font>
      <u/>
      <sz val="8"/>
      <color theme="10"/>
      <name val="Tahoma"/>
      <family val="2"/>
      <charset val="222"/>
      <scheme val="minor"/>
    </font>
    <font>
      <sz val="10"/>
      <name val="Arial"/>
      <family val="2"/>
    </font>
    <font>
      <sz val="9"/>
      <color theme="1"/>
      <name val="Tahoma"/>
      <family val="2"/>
      <scheme val="minor"/>
    </font>
    <font>
      <sz val="9"/>
      <color theme="5"/>
      <name val="Tahoma"/>
      <family val="2"/>
      <charset val="222"/>
      <scheme val="minor"/>
    </font>
  </fonts>
  <fills count="4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4" fillId="0" borderId="0"/>
  </cellStyleXfs>
  <cellXfs count="170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Fill="1" applyAlignment="1">
      <alignment horizontal="left" vertical="top"/>
    </xf>
    <xf numFmtId="0" fontId="0" fillId="0" borderId="0" xfId="0" applyFill="1"/>
    <xf numFmtId="187" fontId="0" fillId="0" borderId="0" xfId="42" applyNumberFormat="1" applyFont="1"/>
    <xf numFmtId="188" fontId="18" fillId="35" borderId="0" xfId="42" applyNumberFormat="1" applyFont="1" applyFill="1"/>
    <xf numFmtId="188" fontId="0" fillId="40" borderId="0" xfId="42" applyNumberFormat="1" applyFont="1" applyFill="1"/>
    <xf numFmtId="188" fontId="0" fillId="37" borderId="0" xfId="42" applyNumberFormat="1" applyFont="1" applyFill="1"/>
    <xf numFmtId="188" fontId="0" fillId="0" borderId="0" xfId="42" applyNumberFormat="1" applyFont="1" applyFill="1"/>
    <xf numFmtId="188" fontId="0" fillId="38" borderId="0" xfId="42" applyNumberFormat="1" applyFont="1" applyFill="1"/>
    <xf numFmtId="188" fontId="0" fillId="0" borderId="0" xfId="42" applyNumberFormat="1" applyFont="1"/>
    <xf numFmtId="188" fontId="0" fillId="39" borderId="0" xfId="42" applyNumberFormat="1" applyFont="1" applyFill="1"/>
    <xf numFmtId="189" fontId="0" fillId="0" borderId="0" xfId="42" applyNumberFormat="1" applyFont="1"/>
    <xf numFmtId="189" fontId="0" fillId="0" borderId="0" xfId="42" applyNumberFormat="1" applyFont="1" applyFill="1"/>
    <xf numFmtId="0" fontId="20" fillId="0" borderId="0" xfId="0" applyFont="1"/>
    <xf numFmtId="0" fontId="21" fillId="0" borderId="0" xfId="0" applyFont="1"/>
    <xf numFmtId="0" fontId="21" fillId="0" borderId="0" xfId="0" applyFont="1" applyAlignment="1">
      <alignment horizontal="right"/>
    </xf>
    <xf numFmtId="0" fontId="22" fillId="0" borderId="0" xfId="0" applyFont="1"/>
    <xf numFmtId="0" fontId="23" fillId="0" borderId="0" xfId="0" applyFont="1"/>
    <xf numFmtId="0" fontId="25" fillId="0" borderId="0" xfId="0" applyFont="1"/>
    <xf numFmtId="188" fontId="26" fillId="43" borderId="11" xfId="42" applyNumberFormat="1" applyFont="1" applyFill="1" applyBorder="1"/>
    <xf numFmtId="188" fontId="26" fillId="43" borderId="12" xfId="42" applyNumberFormat="1" applyFont="1" applyFill="1" applyBorder="1"/>
    <xf numFmtId="188" fontId="26" fillId="43" borderId="13" xfId="42" applyNumberFormat="1" applyFont="1" applyFill="1" applyBorder="1"/>
    <xf numFmtId="188" fontId="21" fillId="0" borderId="0" xfId="42" applyNumberFormat="1" applyFont="1" applyFill="1"/>
    <xf numFmtId="188" fontId="26" fillId="43" borderId="14" xfId="42" applyNumberFormat="1" applyFont="1" applyFill="1" applyBorder="1"/>
    <xf numFmtId="188" fontId="26" fillId="43" borderId="0" xfId="42" applyNumberFormat="1" applyFont="1" applyFill="1" applyBorder="1"/>
    <xf numFmtId="188" fontId="26" fillId="43" borderId="15" xfId="42" applyNumberFormat="1" applyFont="1" applyFill="1" applyBorder="1"/>
    <xf numFmtId="188" fontId="26" fillId="0" borderId="0" xfId="42" applyNumberFormat="1" applyFont="1" applyFill="1"/>
    <xf numFmtId="188" fontId="26" fillId="43" borderId="16" xfId="42" applyNumberFormat="1" applyFont="1" applyFill="1" applyBorder="1"/>
    <xf numFmtId="188" fontId="26" fillId="43" borderId="17" xfId="42" applyNumberFormat="1" applyFont="1" applyFill="1" applyBorder="1"/>
    <xf numFmtId="188" fontId="26" fillId="43" borderId="18" xfId="42" applyNumberFormat="1" applyFont="1" applyFill="1" applyBorder="1"/>
    <xf numFmtId="0" fontId="21" fillId="0" borderId="0" xfId="0" applyFont="1" applyFill="1" applyAlignment="1">
      <alignment horizontal="left" vertical="top"/>
    </xf>
    <xf numFmtId="0" fontId="21" fillId="0" borderId="0" xfId="0" applyFont="1" applyFill="1"/>
    <xf numFmtId="188" fontId="21" fillId="44" borderId="19" xfId="42" applyNumberFormat="1" applyFont="1" applyFill="1" applyBorder="1"/>
    <xf numFmtId="188" fontId="21" fillId="44" borderId="20" xfId="42" applyNumberFormat="1" applyFont="1" applyFill="1" applyBorder="1"/>
    <xf numFmtId="188" fontId="21" fillId="44" borderId="21" xfId="42" applyNumberFormat="1" applyFont="1" applyFill="1" applyBorder="1"/>
    <xf numFmtId="0" fontId="21" fillId="0" borderId="0" xfId="0" applyFont="1" applyAlignment="1">
      <alignment horizontal="left" vertical="top"/>
    </xf>
    <xf numFmtId="188" fontId="21" fillId="0" borderId="0" xfId="42" applyNumberFormat="1" applyFont="1"/>
    <xf numFmtId="0" fontId="27" fillId="0" borderId="0" xfId="0" applyFont="1"/>
    <xf numFmtId="0" fontId="22" fillId="0" borderId="0" xfId="0" applyFont="1" applyFill="1" applyBorder="1" applyAlignment="1">
      <alignment horizontal="left" vertical="top"/>
    </xf>
    <xf numFmtId="188" fontId="29" fillId="0" borderId="0" xfId="42" applyNumberFormat="1" applyFont="1" applyFill="1"/>
    <xf numFmtId="188" fontId="21" fillId="46" borderId="22" xfId="42" applyNumberFormat="1" applyFont="1" applyFill="1" applyBorder="1"/>
    <xf numFmtId="188" fontId="21" fillId="46" borderId="23" xfId="42" applyNumberFormat="1" applyFont="1" applyFill="1" applyBorder="1"/>
    <xf numFmtId="188" fontId="21" fillId="46" borderId="24" xfId="42" applyNumberFormat="1" applyFont="1" applyFill="1" applyBorder="1"/>
    <xf numFmtId="188" fontId="21" fillId="42" borderId="11" xfId="42" applyNumberFormat="1" applyFont="1" applyFill="1" applyBorder="1"/>
    <xf numFmtId="188" fontId="21" fillId="42" borderId="12" xfId="42" applyNumberFormat="1" applyFont="1" applyFill="1" applyBorder="1"/>
    <xf numFmtId="188" fontId="21" fillId="42" borderId="13" xfId="42" applyNumberFormat="1" applyFont="1" applyFill="1" applyBorder="1"/>
    <xf numFmtId="188" fontId="26" fillId="42" borderId="14" xfId="42" applyNumberFormat="1" applyFont="1" applyFill="1" applyBorder="1"/>
    <xf numFmtId="188" fontId="26" fillId="42" borderId="0" xfId="42" applyNumberFormat="1" applyFont="1" applyFill="1" applyBorder="1"/>
    <xf numFmtId="188" fontId="26" fillId="42" borderId="15" xfId="42" applyNumberFormat="1" applyFont="1" applyFill="1" applyBorder="1"/>
    <xf numFmtId="188" fontId="26" fillId="42" borderId="16" xfId="42" applyNumberFormat="1" applyFont="1" applyFill="1" applyBorder="1"/>
    <xf numFmtId="188" fontId="26" fillId="42" borderId="17" xfId="42" applyNumberFormat="1" applyFont="1" applyFill="1" applyBorder="1"/>
    <xf numFmtId="188" fontId="26" fillId="42" borderId="18" xfId="42" applyNumberFormat="1" applyFont="1" applyFill="1" applyBorder="1"/>
    <xf numFmtId="188" fontId="22" fillId="45" borderId="0" xfId="42" applyNumberFormat="1" applyFont="1" applyFill="1"/>
    <xf numFmtId="43" fontId="0" fillId="0" borderId="0" xfId="0" applyNumberFormat="1"/>
    <xf numFmtId="0" fontId="20" fillId="0" borderId="0" xfId="0" applyFont="1" applyBorder="1"/>
    <xf numFmtId="0" fontId="25" fillId="41" borderId="0" xfId="0" applyFont="1" applyFill="1"/>
    <xf numFmtId="0" fontId="25" fillId="38" borderId="0" xfId="0" applyFont="1" applyFill="1"/>
    <xf numFmtId="49" fontId="31" fillId="0" borderId="25" xfId="0" applyNumberFormat="1" applyFont="1" applyBorder="1" applyAlignment="1">
      <alignment horizontal="center"/>
    </xf>
    <xf numFmtId="0" fontId="31" fillId="0" borderId="25" xfId="0" applyFont="1" applyBorder="1"/>
    <xf numFmtId="0" fontId="31" fillId="0" borderId="25" xfId="0" applyFont="1" applyBorder="1" applyAlignment="1">
      <alignment horizontal="center"/>
    </xf>
    <xf numFmtId="188" fontId="22" fillId="0" borderId="0" xfId="42" applyNumberFormat="1" applyFont="1" applyAlignment="1">
      <alignment horizontal="left" vertical="top"/>
    </xf>
    <xf numFmtId="188" fontId="22" fillId="0" borderId="0" xfId="42" applyNumberFormat="1" applyFont="1" applyFill="1" applyAlignment="1">
      <alignment horizontal="left" vertical="top"/>
    </xf>
    <xf numFmtId="188" fontId="21" fillId="0" borderId="0" xfId="42" applyNumberFormat="1" applyFont="1" applyFill="1" applyAlignment="1">
      <alignment horizontal="left" vertical="top"/>
    </xf>
    <xf numFmtId="188" fontId="22" fillId="0" borderId="0" xfId="42" applyNumberFormat="1" applyFont="1" applyFill="1"/>
    <xf numFmtId="0" fontId="33" fillId="0" borderId="0" xfId="44" applyFont="1"/>
    <xf numFmtId="0" fontId="25" fillId="41" borderId="0" xfId="0" applyFont="1" applyFill="1" applyBorder="1"/>
    <xf numFmtId="0" fontId="25" fillId="0" borderId="0" xfId="0" applyFont="1" applyFill="1"/>
    <xf numFmtId="0" fontId="25" fillId="0" borderId="0" xfId="0" applyFont="1" applyFill="1" applyBorder="1"/>
    <xf numFmtId="0" fontId="20" fillId="0" borderId="11" xfId="0" applyFont="1" applyBorder="1"/>
    <xf numFmtId="0" fontId="20" fillId="0" borderId="12" xfId="0" applyFont="1" applyBorder="1"/>
    <xf numFmtId="0" fontId="20" fillId="0" borderId="14" xfId="0" applyFont="1" applyBorder="1"/>
    <xf numFmtId="0" fontId="20" fillId="0" borderId="16" xfId="0" applyFont="1" applyBorder="1"/>
    <xf numFmtId="0" fontId="20" fillId="0" borderId="17" xfId="0" applyFont="1" applyBorder="1"/>
    <xf numFmtId="0" fontId="30" fillId="0" borderId="0" xfId="0" applyFont="1" applyFill="1" applyAlignment="1">
      <alignment horizontal="right"/>
    </xf>
    <xf numFmtId="0" fontId="30" fillId="0" borderId="0" xfId="0" applyFont="1" applyFill="1" applyBorder="1"/>
    <xf numFmtId="0" fontId="22" fillId="38" borderId="0" xfId="0" applyFont="1" applyFill="1"/>
    <xf numFmtId="0" fontId="28" fillId="0" borderId="0" xfId="0" applyFont="1" applyFill="1"/>
    <xf numFmtId="0" fontId="27" fillId="0" borderId="0" xfId="0" applyFont="1" applyFill="1"/>
    <xf numFmtId="0" fontId="20" fillId="0" borderId="0" xfId="0" applyFont="1" applyFill="1" applyAlignment="1">
      <alignment horizontal="right"/>
    </xf>
    <xf numFmtId="0" fontId="21" fillId="0" borderId="0" xfId="0" applyFont="1" applyFill="1" applyAlignment="1">
      <alignment horizontal="right"/>
    </xf>
    <xf numFmtId="43" fontId="20" fillId="0" borderId="22" xfId="0" applyNumberFormat="1" applyFont="1" applyBorder="1"/>
    <xf numFmtId="43" fontId="20" fillId="0" borderId="23" xfId="0" applyNumberFormat="1" applyFont="1" applyBorder="1"/>
    <xf numFmtId="43" fontId="20" fillId="0" borderId="24" xfId="0" applyNumberFormat="1" applyFont="1" applyBorder="1"/>
    <xf numFmtId="0" fontId="24" fillId="36" borderId="0" xfId="0" applyFont="1" applyFill="1"/>
    <xf numFmtId="43" fontId="20" fillId="0" borderId="22" xfId="42" applyFont="1" applyBorder="1"/>
    <xf numFmtId="43" fontId="20" fillId="0" borderId="23" xfId="42" applyFont="1" applyBorder="1"/>
    <xf numFmtId="43" fontId="20" fillId="0" borderId="24" xfId="42" applyFont="1" applyBorder="1"/>
    <xf numFmtId="0" fontId="24" fillId="0" borderId="0" xfId="0" applyFont="1" applyFill="1"/>
    <xf numFmtId="0" fontId="19" fillId="0" borderId="19" xfId="0" applyFont="1" applyBorder="1"/>
    <xf numFmtId="0" fontId="19" fillId="0" borderId="20" xfId="0" applyFont="1" applyBorder="1"/>
    <xf numFmtId="0" fontId="19" fillId="0" borderId="21" xfId="0" applyFont="1" applyBorder="1"/>
    <xf numFmtId="0" fontId="22" fillId="0" borderId="0" xfId="0" applyFont="1" applyFill="1"/>
    <xf numFmtId="43" fontId="20" fillId="34" borderId="10" xfId="42" applyFont="1" applyFill="1" applyBorder="1"/>
    <xf numFmtId="190" fontId="0" fillId="35" borderId="10" xfId="43" applyNumberFormat="1" applyFont="1" applyFill="1" applyBorder="1"/>
    <xf numFmtId="43" fontId="20" fillId="0" borderId="13" xfId="0" applyNumberFormat="1" applyFont="1" applyBorder="1"/>
    <xf numFmtId="43" fontId="27" fillId="0" borderId="10" xfId="0" applyNumberFormat="1" applyFont="1" applyBorder="1"/>
    <xf numFmtId="43" fontId="27" fillId="0" borderId="10" xfId="42" applyFont="1" applyBorder="1"/>
    <xf numFmtId="43" fontId="0" fillId="0" borderId="0" xfId="42" applyFont="1"/>
    <xf numFmtId="43" fontId="0" fillId="47" borderId="34" xfId="0" applyNumberFormat="1" applyFill="1" applyBorder="1"/>
    <xf numFmtId="43" fontId="0" fillId="47" borderId="35" xfId="0" applyNumberFormat="1" applyFill="1" applyBorder="1"/>
    <xf numFmtId="43" fontId="0" fillId="47" borderId="36" xfId="0" applyNumberFormat="1" applyFill="1" applyBorder="1"/>
    <xf numFmtId="188" fontId="19" fillId="0" borderId="0" xfId="42" applyNumberFormat="1" applyFont="1" applyFill="1"/>
    <xf numFmtId="189" fontId="1" fillId="33" borderId="25" xfId="42" applyNumberFormat="1" applyFont="1" applyFill="1" applyBorder="1"/>
    <xf numFmtId="189" fontId="21" fillId="0" borderId="26" xfId="42" applyNumberFormat="1" applyFont="1" applyBorder="1"/>
    <xf numFmtId="189" fontId="21" fillId="0" borderId="27" xfId="42" applyNumberFormat="1" applyFont="1" applyBorder="1"/>
    <xf numFmtId="189" fontId="21" fillId="0" borderId="28" xfId="42" applyNumberFormat="1" applyFont="1" applyBorder="1"/>
    <xf numFmtId="189" fontId="21" fillId="0" borderId="31" xfId="42" applyNumberFormat="1" applyFont="1" applyBorder="1"/>
    <xf numFmtId="189" fontId="21" fillId="0" borderId="32" xfId="42" applyNumberFormat="1" applyFont="1" applyBorder="1"/>
    <xf numFmtId="189" fontId="21" fillId="0" borderId="33" xfId="42" applyNumberFormat="1" applyFont="1" applyBorder="1"/>
    <xf numFmtId="0" fontId="19" fillId="0" borderId="11" xfId="0" applyFont="1" applyBorder="1" applyAlignment="1">
      <alignment horizontal="right"/>
    </xf>
    <xf numFmtId="0" fontId="19" fillId="0" borderId="12" xfId="0" applyFont="1" applyBorder="1" applyAlignment="1">
      <alignment horizontal="right"/>
    </xf>
    <xf numFmtId="0" fontId="19" fillId="0" borderId="13" xfId="0" applyFont="1" applyBorder="1" applyAlignment="1">
      <alignment horizontal="right"/>
    </xf>
    <xf numFmtId="0" fontId="19" fillId="0" borderId="14" xfId="0" applyFont="1" applyBorder="1" applyAlignment="1">
      <alignment horizontal="right"/>
    </xf>
    <xf numFmtId="0" fontId="19" fillId="0" borderId="0" xfId="0" applyFont="1" applyBorder="1" applyAlignment="1">
      <alignment horizontal="right"/>
    </xf>
    <xf numFmtId="0" fontId="19" fillId="0" borderId="15" xfId="0" applyFont="1" applyBorder="1" applyAlignment="1">
      <alignment horizontal="right"/>
    </xf>
    <xf numFmtId="0" fontId="19" fillId="0" borderId="16" xfId="0" applyFont="1" applyBorder="1" applyAlignment="1">
      <alignment horizontal="right"/>
    </xf>
    <xf numFmtId="0" fontId="19" fillId="0" borderId="17" xfId="0" applyFont="1" applyBorder="1" applyAlignment="1">
      <alignment horizontal="right"/>
    </xf>
    <xf numFmtId="0" fontId="19" fillId="0" borderId="18" xfId="0" applyFont="1" applyBorder="1" applyAlignment="1">
      <alignment horizontal="right"/>
    </xf>
    <xf numFmtId="189" fontId="20" fillId="0" borderId="25" xfId="42" applyNumberFormat="1" applyFont="1" applyBorder="1" applyAlignment="1">
      <alignment horizontal="right"/>
    </xf>
    <xf numFmtId="189" fontId="35" fillId="0" borderId="11" xfId="42" applyNumberFormat="1" applyFont="1" applyBorder="1" applyAlignment="1">
      <alignment horizontal="right"/>
    </xf>
    <xf numFmtId="189" fontId="35" fillId="0" borderId="12" xfId="42" applyNumberFormat="1" applyFont="1" applyBorder="1" applyAlignment="1">
      <alignment horizontal="right"/>
    </xf>
    <xf numFmtId="189" fontId="35" fillId="0" borderId="13" xfId="42" applyNumberFormat="1" applyFont="1" applyBorder="1" applyAlignment="1">
      <alignment horizontal="right"/>
    </xf>
    <xf numFmtId="189" fontId="23" fillId="34" borderId="0" xfId="42" applyNumberFormat="1" applyFont="1" applyFill="1"/>
    <xf numFmtId="189" fontId="35" fillId="0" borderId="0" xfId="42" applyNumberFormat="1" applyFont="1"/>
    <xf numFmtId="189" fontId="35" fillId="0" borderId="14" xfId="42" applyNumberFormat="1" applyFont="1" applyBorder="1" applyAlignment="1">
      <alignment horizontal="right"/>
    </xf>
    <xf numFmtId="189" fontId="35" fillId="0" borderId="0" xfId="42" applyNumberFormat="1" applyFont="1" applyBorder="1" applyAlignment="1">
      <alignment horizontal="right"/>
    </xf>
    <xf numFmtId="189" fontId="35" fillId="0" borderId="15" xfId="42" applyNumberFormat="1" applyFont="1" applyBorder="1" applyAlignment="1">
      <alignment horizontal="right"/>
    </xf>
    <xf numFmtId="189" fontId="35" fillId="0" borderId="16" xfId="42" applyNumberFormat="1" applyFont="1" applyBorder="1" applyAlignment="1">
      <alignment horizontal="right"/>
    </xf>
    <xf numFmtId="189" fontId="35" fillId="0" borderId="17" xfId="42" applyNumberFormat="1" applyFont="1" applyBorder="1" applyAlignment="1">
      <alignment horizontal="right"/>
    </xf>
    <xf numFmtId="189" fontId="35" fillId="0" borderId="18" xfId="42" applyNumberFormat="1" applyFont="1" applyBorder="1" applyAlignment="1">
      <alignment horizontal="right"/>
    </xf>
    <xf numFmtId="189" fontId="35" fillId="0" borderId="0" xfId="42" applyNumberFormat="1" applyFont="1" applyAlignment="1">
      <alignment horizontal="right"/>
    </xf>
    <xf numFmtId="189" fontId="20" fillId="33" borderId="25" xfId="42" applyNumberFormat="1" applyFont="1" applyFill="1" applyBorder="1"/>
    <xf numFmtId="189" fontId="20" fillId="0" borderId="13" xfId="42" applyNumberFormat="1" applyFont="1" applyBorder="1"/>
    <xf numFmtId="189" fontId="20" fillId="0" borderId="15" xfId="42" applyNumberFormat="1" applyFont="1" applyBorder="1"/>
    <xf numFmtId="189" fontId="20" fillId="0" borderId="18" xfId="42" applyNumberFormat="1" applyFont="1" applyBorder="1"/>
    <xf numFmtId="43" fontId="22" fillId="0" borderId="0" xfId="42" applyFont="1"/>
    <xf numFmtId="43" fontId="20" fillId="0" borderId="0" xfId="42" applyFont="1"/>
    <xf numFmtId="43" fontId="22" fillId="0" borderId="0" xfId="42" applyFont="1" applyFill="1"/>
    <xf numFmtId="43" fontId="0" fillId="35" borderId="10" xfId="42" applyFont="1" applyFill="1" applyBorder="1"/>
    <xf numFmtId="189" fontId="25" fillId="35" borderId="19" xfId="0" applyNumberFormat="1" applyFont="1" applyFill="1" applyBorder="1" applyAlignment="1">
      <alignment horizontal="right"/>
    </xf>
    <xf numFmtId="189" fontId="25" fillId="35" borderId="20" xfId="0" applyNumberFormat="1" applyFont="1" applyFill="1" applyBorder="1" applyAlignment="1">
      <alignment horizontal="right"/>
    </xf>
    <xf numFmtId="189" fontId="25" fillId="35" borderId="21" xfId="0" applyNumberFormat="1" applyFont="1" applyFill="1" applyBorder="1" applyAlignment="1">
      <alignment horizontal="right"/>
    </xf>
    <xf numFmtId="189" fontId="1" fillId="38" borderId="34" xfId="42" applyNumberFormat="1" applyFont="1" applyFill="1" applyBorder="1"/>
    <xf numFmtId="189" fontId="1" fillId="38" borderId="35" xfId="42" applyNumberFormat="1" applyFont="1" applyFill="1" applyBorder="1"/>
    <xf numFmtId="189" fontId="1" fillId="38" borderId="36" xfId="42" applyNumberFormat="1" applyFont="1" applyFill="1" applyBorder="1"/>
    <xf numFmtId="43" fontId="20" fillId="0" borderId="0" xfId="42" applyFont="1" applyFill="1" applyBorder="1"/>
    <xf numFmtId="43" fontId="0" fillId="0" borderId="0" xfId="42" applyFont="1" applyFill="1" applyBorder="1"/>
    <xf numFmtId="0" fontId="0" fillId="0" borderId="0" xfId="0" applyFill="1" applyBorder="1"/>
    <xf numFmtId="43" fontId="1" fillId="47" borderId="19" xfId="42" applyFont="1" applyFill="1" applyBorder="1"/>
    <xf numFmtId="43" fontId="1" fillId="47" borderId="20" xfId="42" applyFont="1" applyFill="1" applyBorder="1"/>
    <xf numFmtId="43" fontId="1" fillId="47" borderId="21" xfId="42" applyFont="1" applyFill="1" applyBorder="1"/>
    <xf numFmtId="43" fontId="36" fillId="38" borderId="11" xfId="42" applyFont="1" applyFill="1" applyBorder="1"/>
    <xf numFmtId="43" fontId="36" fillId="38" borderId="12" xfId="42" applyFont="1" applyFill="1" applyBorder="1"/>
    <xf numFmtId="43" fontId="36" fillId="38" borderId="13" xfId="42" applyFont="1" applyFill="1" applyBorder="1"/>
    <xf numFmtId="43" fontId="36" fillId="38" borderId="14" xfId="42" applyFont="1" applyFill="1" applyBorder="1"/>
    <xf numFmtId="43" fontId="36" fillId="38" borderId="0" xfId="42" applyFont="1" applyFill="1" applyBorder="1"/>
    <xf numFmtId="43" fontId="36" fillId="38" borderId="15" xfId="42" applyFont="1" applyFill="1" applyBorder="1"/>
    <xf numFmtId="43" fontId="36" fillId="38" borderId="16" xfId="42" applyFont="1" applyFill="1" applyBorder="1"/>
    <xf numFmtId="43" fontId="36" fillId="38" borderId="17" xfId="42" applyFont="1" applyFill="1" applyBorder="1"/>
    <xf numFmtId="43" fontId="36" fillId="38" borderId="18" xfId="42" applyFont="1" applyFill="1" applyBorder="1"/>
    <xf numFmtId="189" fontId="1" fillId="38" borderId="26" xfId="42" applyNumberFormat="1" applyFont="1" applyFill="1" applyBorder="1"/>
    <xf numFmtId="189" fontId="1" fillId="38" borderId="27" xfId="42" applyNumberFormat="1" applyFont="1" applyFill="1" applyBorder="1"/>
    <xf numFmtId="189" fontId="1" fillId="38" borderId="28" xfId="42" applyNumberFormat="1" applyFont="1" applyFill="1" applyBorder="1"/>
    <xf numFmtId="189" fontId="1" fillId="38" borderId="29" xfId="42" applyNumberFormat="1" applyFont="1" applyFill="1" applyBorder="1"/>
    <xf numFmtId="189" fontId="1" fillId="38" borderId="0" xfId="42" applyNumberFormat="1" applyFont="1" applyFill="1" applyBorder="1"/>
    <xf numFmtId="189" fontId="1" fillId="38" borderId="30" xfId="42" applyNumberFormat="1" applyFont="1" applyFill="1" applyBorder="1"/>
    <xf numFmtId="189" fontId="1" fillId="38" borderId="31" xfId="42" applyNumberFormat="1" applyFont="1" applyFill="1" applyBorder="1"/>
    <xf numFmtId="189" fontId="1" fillId="38" borderId="32" xfId="42" applyNumberFormat="1" applyFont="1" applyFill="1" applyBorder="1"/>
    <xf numFmtId="189" fontId="1" fillId="38" borderId="33" xfId="42" applyNumberFormat="1" applyFont="1" applyFill="1" applyBorder="1"/>
  </cellXfs>
  <cellStyles count="46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4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5" xr:uid="{00000000-0005-0000-0000-000027000000}"/>
    <cellStyle name="Note" xfId="15" builtinId="10" customBuiltin="1"/>
    <cellStyle name="Output" xfId="10" builtinId="21" customBuiltin="1"/>
    <cellStyle name="Percent" xfId="43" builtinId="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attpong@econ.tu.ac.t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A41"/>
  <sheetViews>
    <sheetView zoomScale="51" zoomScaleNormal="51" workbookViewId="0">
      <selection activeCell="E72" sqref="E72"/>
    </sheetView>
  </sheetViews>
  <sheetFormatPr defaultRowHeight="14.25"/>
  <cols>
    <col min="2" max="2" width="43.375" customWidth="1"/>
    <col min="3" max="6" width="17.875" bestFit="1" customWidth="1"/>
    <col min="7" max="8" width="16.125" bestFit="1" customWidth="1"/>
    <col min="9" max="9" width="17.875" bestFit="1" customWidth="1"/>
    <col min="10" max="10" width="16.125" bestFit="1" customWidth="1"/>
    <col min="11" max="11" width="18.875" bestFit="1" customWidth="1"/>
    <col min="12" max="13" width="17.875" bestFit="1" customWidth="1"/>
    <col min="14" max="14" width="16.125" bestFit="1" customWidth="1"/>
    <col min="15" max="15" width="17" bestFit="1" customWidth="1"/>
    <col min="16" max="17" width="17.875" bestFit="1" customWidth="1"/>
    <col min="18" max="18" width="16.125" bestFit="1" customWidth="1"/>
    <col min="19" max="21" width="16.75" bestFit="1" customWidth="1"/>
    <col min="22" max="22" width="15.125" bestFit="1" customWidth="1"/>
    <col min="23" max="23" width="16.75" bestFit="1" customWidth="1"/>
    <col min="24" max="24" width="15.125" bestFit="1" customWidth="1"/>
    <col min="26" max="26" width="18.875" bestFit="1" customWidth="1"/>
  </cols>
  <sheetData>
    <row r="2" spans="1:27">
      <c r="C2" t="s">
        <v>0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6</v>
      </c>
      <c r="J2" t="s">
        <v>7</v>
      </c>
      <c r="K2" t="s">
        <v>8</v>
      </c>
      <c r="L2" t="s">
        <v>9</v>
      </c>
      <c r="M2" t="s">
        <v>10</v>
      </c>
      <c r="N2" t="s">
        <v>11</v>
      </c>
      <c r="O2" t="s">
        <v>12</v>
      </c>
      <c r="P2" t="s">
        <v>13</v>
      </c>
      <c r="Q2" t="s">
        <v>14</v>
      </c>
      <c r="R2" t="s">
        <v>15</v>
      </c>
      <c r="S2" t="s">
        <v>16</v>
      </c>
      <c r="T2" t="s">
        <v>17</v>
      </c>
      <c r="U2" t="s">
        <v>18</v>
      </c>
      <c r="V2" t="s">
        <v>19</v>
      </c>
      <c r="W2" t="s">
        <v>20</v>
      </c>
      <c r="X2" t="s">
        <v>21</v>
      </c>
    </row>
    <row r="3" spans="1:27">
      <c r="C3" t="s">
        <v>22</v>
      </c>
      <c r="D3" t="s">
        <v>23</v>
      </c>
      <c r="E3" t="s">
        <v>24</v>
      </c>
      <c r="F3" t="s">
        <v>25</v>
      </c>
      <c r="G3" t="s">
        <v>26</v>
      </c>
      <c r="H3" t="s">
        <v>27</v>
      </c>
      <c r="I3" t="s">
        <v>28</v>
      </c>
      <c r="J3" t="s">
        <v>29</v>
      </c>
      <c r="K3" t="s">
        <v>30</v>
      </c>
      <c r="L3" t="s">
        <v>31</v>
      </c>
      <c r="M3" t="s">
        <v>32</v>
      </c>
      <c r="N3" t="s">
        <v>33</v>
      </c>
      <c r="O3" t="s">
        <v>34</v>
      </c>
      <c r="P3" t="s">
        <v>35</v>
      </c>
      <c r="Q3" t="s">
        <v>36</v>
      </c>
      <c r="R3" t="s">
        <v>37</v>
      </c>
      <c r="S3" t="s">
        <v>44</v>
      </c>
      <c r="T3" t="s">
        <v>45</v>
      </c>
      <c r="U3" t="s">
        <v>46</v>
      </c>
      <c r="V3" t="s">
        <v>47</v>
      </c>
      <c r="W3" t="s">
        <v>48</v>
      </c>
      <c r="X3" t="s">
        <v>49</v>
      </c>
    </row>
    <row r="4" spans="1:27">
      <c r="A4" t="s">
        <v>0</v>
      </c>
      <c r="B4" t="s">
        <v>22</v>
      </c>
      <c r="C4" s="5">
        <v>167539500</v>
      </c>
      <c r="D4" s="5">
        <v>226898</v>
      </c>
      <c r="E4" s="5">
        <v>970191446</v>
      </c>
      <c r="F4" s="5">
        <v>4285639</v>
      </c>
      <c r="G4" s="5">
        <v>26752122</v>
      </c>
      <c r="H4" s="5">
        <v>4588563</v>
      </c>
      <c r="I4" s="5">
        <v>185799944</v>
      </c>
      <c r="J4" s="5">
        <v>906014</v>
      </c>
      <c r="K4" s="5">
        <v>159937</v>
      </c>
      <c r="L4" s="5">
        <v>2757089</v>
      </c>
      <c r="M4" s="5">
        <v>480171</v>
      </c>
      <c r="N4" s="5">
        <v>6127381</v>
      </c>
      <c r="O4" s="5">
        <v>10353</v>
      </c>
      <c r="P4" s="5">
        <v>2095784</v>
      </c>
      <c r="Q4" s="5">
        <v>143593602</v>
      </c>
      <c r="R4" s="5">
        <v>15327310</v>
      </c>
      <c r="S4" s="6">
        <v>609945879</v>
      </c>
      <c r="T4" s="6">
        <v>5645334</v>
      </c>
      <c r="U4" s="6">
        <v>1585194</v>
      </c>
      <c r="V4" s="6">
        <v>29129745</v>
      </c>
      <c r="W4" s="6">
        <v>161574502</v>
      </c>
      <c r="X4" s="6">
        <v>10346259</v>
      </c>
      <c r="Z4" s="12">
        <f t="shared" ref="Z4:Z19" si="0">SUM(C4:X4)</f>
        <v>2349068666</v>
      </c>
      <c r="AA4" s="12"/>
    </row>
    <row r="5" spans="1:27">
      <c r="A5" t="s">
        <v>1</v>
      </c>
      <c r="B5" t="s">
        <v>23</v>
      </c>
      <c r="C5" s="5">
        <v>159521</v>
      </c>
      <c r="D5" s="5">
        <v>14740964</v>
      </c>
      <c r="E5" s="5">
        <v>2453732</v>
      </c>
      <c r="F5" s="5">
        <v>104759</v>
      </c>
      <c r="G5" s="5">
        <v>38640</v>
      </c>
      <c r="H5" s="5">
        <v>646891</v>
      </c>
      <c r="I5" s="5">
        <v>946965249</v>
      </c>
      <c r="J5" s="5">
        <v>73955140</v>
      </c>
      <c r="K5" s="5">
        <v>31496941</v>
      </c>
      <c r="L5" s="5">
        <v>17918557</v>
      </c>
      <c r="M5" s="5">
        <v>351945752</v>
      </c>
      <c r="N5" s="5">
        <v>67379142</v>
      </c>
      <c r="O5" s="5">
        <v>0</v>
      </c>
      <c r="P5" s="5">
        <v>33030</v>
      </c>
      <c r="Q5" s="5">
        <v>24635</v>
      </c>
      <c r="R5" s="5">
        <v>2680476</v>
      </c>
      <c r="S5" s="6">
        <v>0</v>
      </c>
      <c r="T5" s="6">
        <v>0</v>
      </c>
      <c r="U5" s="6">
        <v>0</v>
      </c>
      <c r="V5" s="6">
        <v>-53644147</v>
      </c>
      <c r="W5" s="6">
        <v>64624866</v>
      </c>
      <c r="X5" s="6">
        <v>0</v>
      </c>
      <c r="Z5" s="12">
        <f t="shared" si="0"/>
        <v>1521524148</v>
      </c>
      <c r="AA5" s="12"/>
    </row>
    <row r="6" spans="1:27">
      <c r="A6" t="s">
        <v>2</v>
      </c>
      <c r="B6" t="s">
        <v>24</v>
      </c>
      <c r="C6" s="5">
        <v>117932862</v>
      </c>
      <c r="D6" s="5">
        <v>0</v>
      </c>
      <c r="E6" s="5">
        <v>416922010</v>
      </c>
      <c r="F6" s="5">
        <v>429379</v>
      </c>
      <c r="G6" s="5">
        <v>273545</v>
      </c>
      <c r="H6" s="5">
        <v>2424771</v>
      </c>
      <c r="I6" s="5">
        <v>16740383</v>
      </c>
      <c r="J6" s="5">
        <v>1166960</v>
      </c>
      <c r="K6" s="5">
        <v>59166</v>
      </c>
      <c r="L6" s="5">
        <v>10719429</v>
      </c>
      <c r="M6" s="5">
        <v>1265227</v>
      </c>
      <c r="N6" s="5">
        <v>0</v>
      </c>
      <c r="O6" s="5">
        <v>6489849</v>
      </c>
      <c r="P6" s="5">
        <v>6557110</v>
      </c>
      <c r="Q6" s="5">
        <v>250037471</v>
      </c>
      <c r="R6" s="5">
        <v>25117466</v>
      </c>
      <c r="S6" s="6">
        <v>1128866975</v>
      </c>
      <c r="T6" s="6">
        <v>11403756</v>
      </c>
      <c r="U6" s="6">
        <v>0</v>
      </c>
      <c r="V6" s="6">
        <v>139935970</v>
      </c>
      <c r="W6" s="6">
        <v>786305496</v>
      </c>
      <c r="X6" s="6">
        <v>14423634</v>
      </c>
      <c r="Z6" s="12">
        <f t="shared" si="0"/>
        <v>2937071459</v>
      </c>
      <c r="AA6" s="12"/>
    </row>
    <row r="7" spans="1:27">
      <c r="A7" t="s">
        <v>3</v>
      </c>
      <c r="B7" t="s">
        <v>25</v>
      </c>
      <c r="C7" s="5">
        <v>2179447</v>
      </c>
      <c r="D7" s="5">
        <v>41420</v>
      </c>
      <c r="E7" s="5">
        <v>1671506</v>
      </c>
      <c r="F7" s="5">
        <v>341194706</v>
      </c>
      <c r="G7" s="5">
        <v>848547</v>
      </c>
      <c r="H7" s="5">
        <v>283255</v>
      </c>
      <c r="I7" s="5">
        <v>17441089</v>
      </c>
      <c r="J7" s="5">
        <v>814228</v>
      </c>
      <c r="K7" s="5">
        <v>7845614</v>
      </c>
      <c r="L7" s="5">
        <v>18279452</v>
      </c>
      <c r="M7" s="5">
        <v>207081</v>
      </c>
      <c r="N7" s="5">
        <v>543669</v>
      </c>
      <c r="O7" s="5">
        <v>11613163</v>
      </c>
      <c r="P7" s="5">
        <v>4474448</v>
      </c>
      <c r="Q7" s="5">
        <v>23565617</v>
      </c>
      <c r="R7" s="5">
        <v>8862785</v>
      </c>
      <c r="S7" s="6">
        <v>280496604</v>
      </c>
      <c r="T7" s="6">
        <v>3274139</v>
      </c>
      <c r="U7" s="6">
        <v>5909342</v>
      </c>
      <c r="V7" s="6">
        <v>-12676674</v>
      </c>
      <c r="W7" s="6">
        <v>246649836</v>
      </c>
      <c r="X7" s="6">
        <v>81469191</v>
      </c>
      <c r="Z7" s="12">
        <f t="shared" si="0"/>
        <v>1044988465</v>
      </c>
      <c r="AA7" s="12"/>
    </row>
    <row r="8" spans="1:27">
      <c r="A8" t="s">
        <v>4</v>
      </c>
      <c r="B8" t="s">
        <v>26</v>
      </c>
      <c r="C8" s="5">
        <v>2904500</v>
      </c>
      <c r="D8" s="5">
        <v>262750</v>
      </c>
      <c r="E8" s="5">
        <v>1944399</v>
      </c>
      <c r="F8" s="5">
        <v>111646</v>
      </c>
      <c r="G8" s="5">
        <v>45894492</v>
      </c>
      <c r="H8" s="5">
        <v>190204</v>
      </c>
      <c r="I8" s="5">
        <v>2336204</v>
      </c>
      <c r="J8" s="5">
        <v>778563</v>
      </c>
      <c r="K8" s="5">
        <v>13376145</v>
      </c>
      <c r="L8" s="5">
        <v>4302422</v>
      </c>
      <c r="M8" s="5">
        <v>88110</v>
      </c>
      <c r="N8" s="5">
        <v>27097566</v>
      </c>
      <c r="O8" s="5">
        <v>4551845</v>
      </c>
      <c r="P8" s="5">
        <v>1330402</v>
      </c>
      <c r="Q8" s="5">
        <v>5496843</v>
      </c>
      <c r="R8" s="5">
        <v>968287</v>
      </c>
      <c r="S8" s="6">
        <v>57410420</v>
      </c>
      <c r="T8" s="6">
        <v>4564943</v>
      </c>
      <c r="U8" s="6">
        <v>43179744</v>
      </c>
      <c r="V8" s="6">
        <v>11098770</v>
      </c>
      <c r="W8" s="6">
        <v>50654634</v>
      </c>
      <c r="X8" s="6">
        <v>795097</v>
      </c>
      <c r="Z8" s="12">
        <f t="shared" si="0"/>
        <v>279337986</v>
      </c>
      <c r="AA8" s="12"/>
    </row>
    <row r="9" spans="1:27">
      <c r="A9" t="s">
        <v>5</v>
      </c>
      <c r="B9" t="s">
        <v>27</v>
      </c>
      <c r="C9" s="5">
        <v>628728</v>
      </c>
      <c r="D9" s="5">
        <v>255312</v>
      </c>
      <c r="E9" s="5">
        <v>9924058</v>
      </c>
      <c r="F9" s="5">
        <v>5184353</v>
      </c>
      <c r="G9" s="5">
        <v>1451065</v>
      </c>
      <c r="H9" s="5">
        <v>104149932</v>
      </c>
      <c r="I9" s="5">
        <v>9096881</v>
      </c>
      <c r="J9" s="5">
        <v>2957883</v>
      </c>
      <c r="K9" s="5">
        <v>20518710</v>
      </c>
      <c r="L9" s="5">
        <v>7965733</v>
      </c>
      <c r="M9" s="5">
        <v>813966</v>
      </c>
      <c r="N9" s="5">
        <v>928730</v>
      </c>
      <c r="O9" s="5">
        <v>13746231</v>
      </c>
      <c r="P9" s="5">
        <v>5774997</v>
      </c>
      <c r="Q9" s="5">
        <v>145105254</v>
      </c>
      <c r="R9" s="5">
        <v>5254878</v>
      </c>
      <c r="S9" s="6">
        <v>53348265</v>
      </c>
      <c r="T9" s="6">
        <v>30084199</v>
      </c>
      <c r="U9" s="6">
        <v>0</v>
      </c>
      <c r="V9" s="6">
        <v>-9905561</v>
      </c>
      <c r="W9" s="6">
        <v>48163877</v>
      </c>
      <c r="X9" s="6">
        <v>12743644</v>
      </c>
      <c r="Z9" s="12">
        <f t="shared" si="0"/>
        <v>468191135</v>
      </c>
      <c r="AA9" s="12"/>
    </row>
    <row r="10" spans="1:27">
      <c r="A10" t="s">
        <v>6</v>
      </c>
      <c r="B10" t="s">
        <v>28</v>
      </c>
      <c r="C10" s="5">
        <v>285493781</v>
      </c>
      <c r="D10" s="5">
        <v>64824489</v>
      </c>
      <c r="E10" s="5">
        <v>76934923</v>
      </c>
      <c r="F10" s="5">
        <v>92653070</v>
      </c>
      <c r="G10" s="5">
        <v>21136819</v>
      </c>
      <c r="H10" s="5">
        <v>37474972</v>
      </c>
      <c r="I10" s="5">
        <v>848942161</v>
      </c>
      <c r="J10" s="5">
        <v>59446826</v>
      </c>
      <c r="K10" s="5">
        <v>429028834</v>
      </c>
      <c r="L10" s="5">
        <v>76917919</v>
      </c>
      <c r="M10" s="5">
        <v>71067167</v>
      </c>
      <c r="N10" s="5">
        <v>57934868</v>
      </c>
      <c r="O10" s="5">
        <v>81909948</v>
      </c>
      <c r="P10" s="5">
        <v>467779270</v>
      </c>
      <c r="Q10" s="5">
        <v>275869864</v>
      </c>
      <c r="R10" s="5">
        <v>24354868</v>
      </c>
      <c r="S10" s="6">
        <v>568827559</v>
      </c>
      <c r="T10" s="6">
        <v>54270021</v>
      </c>
      <c r="U10" s="6">
        <v>3800232</v>
      </c>
      <c r="V10" s="6">
        <v>-94243483</v>
      </c>
      <c r="W10" s="6">
        <v>1216636733</v>
      </c>
      <c r="X10" s="6">
        <v>49301347</v>
      </c>
      <c r="Z10" s="12">
        <f t="shared" si="0"/>
        <v>4770362188</v>
      </c>
      <c r="AA10" s="12"/>
    </row>
    <row r="11" spans="1:27">
      <c r="A11" t="s">
        <v>7</v>
      </c>
      <c r="B11" t="s">
        <v>29</v>
      </c>
      <c r="C11" s="5">
        <v>1201817</v>
      </c>
      <c r="D11" s="5">
        <v>26335</v>
      </c>
      <c r="E11" s="5">
        <v>11325507</v>
      </c>
      <c r="F11" s="5">
        <v>42638</v>
      </c>
      <c r="G11" s="5">
        <v>803981</v>
      </c>
      <c r="H11" s="5">
        <v>41403</v>
      </c>
      <c r="I11" s="5">
        <v>3610042</v>
      </c>
      <c r="J11" s="5">
        <v>54291423</v>
      </c>
      <c r="K11" s="5">
        <v>44348721</v>
      </c>
      <c r="L11" s="5">
        <v>12648956</v>
      </c>
      <c r="M11" s="5">
        <v>567225</v>
      </c>
      <c r="N11" s="5">
        <v>233364318</v>
      </c>
      <c r="O11" s="5">
        <v>1412957</v>
      </c>
      <c r="P11" s="5">
        <v>29079</v>
      </c>
      <c r="Q11" s="5">
        <v>3426447</v>
      </c>
      <c r="R11" s="5">
        <v>7521578</v>
      </c>
      <c r="S11" s="6">
        <v>28251366</v>
      </c>
      <c r="T11" s="6">
        <v>1721005</v>
      </c>
      <c r="U11" s="6">
        <v>22406561</v>
      </c>
      <c r="V11" s="6">
        <v>37981410</v>
      </c>
      <c r="W11" s="6">
        <v>68202884</v>
      </c>
      <c r="X11" s="6">
        <v>0</v>
      </c>
      <c r="Z11" s="12">
        <f t="shared" si="0"/>
        <v>533225653</v>
      </c>
      <c r="AA11" s="12"/>
    </row>
    <row r="12" spans="1:27">
      <c r="A12" t="s">
        <v>8</v>
      </c>
      <c r="B12" t="s">
        <v>30</v>
      </c>
      <c r="C12" s="5">
        <v>34101283</v>
      </c>
      <c r="D12" s="5">
        <v>19261334</v>
      </c>
      <c r="E12" s="5">
        <v>57957695</v>
      </c>
      <c r="F12" s="5">
        <v>8787447</v>
      </c>
      <c r="G12" s="5">
        <v>8972989</v>
      </c>
      <c r="H12" s="5">
        <v>6143937</v>
      </c>
      <c r="I12" s="5">
        <v>29332402</v>
      </c>
      <c r="J12" s="5">
        <v>19838110</v>
      </c>
      <c r="K12" s="5">
        <v>3804570599</v>
      </c>
      <c r="L12" s="5">
        <v>215888583</v>
      </c>
      <c r="M12" s="5">
        <v>28127423</v>
      </c>
      <c r="N12" s="5">
        <v>228899308</v>
      </c>
      <c r="O12" s="5">
        <v>17470271</v>
      </c>
      <c r="P12" s="5">
        <v>159172034</v>
      </c>
      <c r="Q12" s="5">
        <v>140054161</v>
      </c>
      <c r="R12" s="5">
        <v>37045625</v>
      </c>
      <c r="S12" s="6">
        <v>531284643</v>
      </c>
      <c r="T12" s="6">
        <v>57450215</v>
      </c>
      <c r="U12" s="6">
        <v>1560144241</v>
      </c>
      <c r="V12" s="6">
        <v>344682469</v>
      </c>
      <c r="W12" s="6">
        <v>2917012968</v>
      </c>
      <c r="X12" s="6">
        <v>14473623</v>
      </c>
      <c r="Z12" s="12">
        <f t="shared" si="0"/>
        <v>10240671360</v>
      </c>
      <c r="AA12" s="12"/>
    </row>
    <row r="13" spans="1:27">
      <c r="A13" t="s">
        <v>9</v>
      </c>
      <c r="B13" t="s">
        <v>31</v>
      </c>
      <c r="C13" s="5">
        <v>524031</v>
      </c>
      <c r="D13" s="5">
        <v>1099981</v>
      </c>
      <c r="E13" s="5">
        <v>921418</v>
      </c>
      <c r="F13" s="5">
        <v>17545427</v>
      </c>
      <c r="G13" s="5">
        <v>1709317</v>
      </c>
      <c r="H13" s="5">
        <v>1359240</v>
      </c>
      <c r="I13" s="5">
        <v>3588216</v>
      </c>
      <c r="J13" s="5">
        <v>656086</v>
      </c>
      <c r="K13" s="5">
        <v>28873719</v>
      </c>
      <c r="L13" s="5">
        <v>364437148</v>
      </c>
      <c r="M13" s="5">
        <v>1050929</v>
      </c>
      <c r="N13" s="5">
        <v>971021</v>
      </c>
      <c r="O13" s="5">
        <v>13672875</v>
      </c>
      <c r="P13" s="5">
        <v>2186009</v>
      </c>
      <c r="Q13" s="5">
        <v>49546756</v>
      </c>
      <c r="R13" s="5">
        <v>12860543</v>
      </c>
      <c r="S13" s="6">
        <v>271489605</v>
      </c>
      <c r="T13" s="6">
        <v>21880169</v>
      </c>
      <c r="U13" s="6">
        <v>98109229</v>
      </c>
      <c r="V13" s="6">
        <v>42629899</v>
      </c>
      <c r="W13" s="6">
        <v>544132975</v>
      </c>
      <c r="X13" s="6">
        <v>63388033</v>
      </c>
      <c r="Z13" s="12">
        <f t="shared" si="0"/>
        <v>1542632626</v>
      </c>
      <c r="AA13" s="12"/>
    </row>
    <row r="14" spans="1:27">
      <c r="A14" t="s">
        <v>10</v>
      </c>
      <c r="B14" t="s">
        <v>32</v>
      </c>
      <c r="C14" s="5">
        <v>6271827</v>
      </c>
      <c r="D14" s="5">
        <v>5006817</v>
      </c>
      <c r="E14" s="5">
        <v>54778477</v>
      </c>
      <c r="F14" s="5">
        <v>43149731</v>
      </c>
      <c r="G14" s="5">
        <v>5576510</v>
      </c>
      <c r="H14" s="5">
        <v>6296107</v>
      </c>
      <c r="I14" s="5">
        <v>77342274</v>
      </c>
      <c r="J14" s="5">
        <v>29937557</v>
      </c>
      <c r="K14" s="5">
        <v>119733501</v>
      </c>
      <c r="L14" s="5">
        <v>16224067</v>
      </c>
      <c r="M14" s="5">
        <v>238783370</v>
      </c>
      <c r="N14" s="5">
        <v>7034685</v>
      </c>
      <c r="O14" s="5">
        <v>62899674</v>
      </c>
      <c r="P14" s="5">
        <v>27301894</v>
      </c>
      <c r="Q14" s="5">
        <v>166186448</v>
      </c>
      <c r="R14" s="5">
        <v>3098235</v>
      </c>
      <c r="S14" s="6">
        <v>181761058</v>
      </c>
      <c r="T14" s="6">
        <v>37739332</v>
      </c>
      <c r="U14" s="6">
        <v>0</v>
      </c>
      <c r="V14" s="6">
        <v>96028628</v>
      </c>
      <c r="W14" s="6">
        <v>5218049</v>
      </c>
      <c r="X14" s="6">
        <v>708</v>
      </c>
      <c r="Z14" s="12">
        <f t="shared" si="0"/>
        <v>1190368949</v>
      </c>
      <c r="AA14" s="12"/>
    </row>
    <row r="15" spans="1:27">
      <c r="A15" t="s">
        <v>11</v>
      </c>
      <c r="B15" t="s">
        <v>33</v>
      </c>
      <c r="C15" s="5">
        <v>1279581</v>
      </c>
      <c r="D15" s="5">
        <v>304857</v>
      </c>
      <c r="E15" s="5">
        <v>1232947</v>
      </c>
      <c r="F15" s="5">
        <v>700557</v>
      </c>
      <c r="G15" s="5">
        <v>161646</v>
      </c>
      <c r="H15" s="5">
        <v>336354</v>
      </c>
      <c r="I15" s="5">
        <v>1840628</v>
      </c>
      <c r="J15" s="5">
        <v>716496</v>
      </c>
      <c r="K15" s="5">
        <v>6014955</v>
      </c>
      <c r="L15" s="5">
        <v>1194577</v>
      </c>
      <c r="M15" s="5">
        <v>1301687</v>
      </c>
      <c r="N15" s="5">
        <v>890283</v>
      </c>
      <c r="O15" s="5">
        <v>1348010</v>
      </c>
      <c r="P15" s="5">
        <v>1342621</v>
      </c>
      <c r="Q15" s="5">
        <v>21124406</v>
      </c>
      <c r="R15" s="5">
        <v>229046</v>
      </c>
      <c r="S15" s="6">
        <v>8684665</v>
      </c>
      <c r="T15" s="6">
        <v>8313377</v>
      </c>
      <c r="U15" s="6">
        <v>858033566</v>
      </c>
      <c r="V15" s="6">
        <v>0</v>
      </c>
      <c r="W15" s="6">
        <v>0</v>
      </c>
      <c r="X15" s="6">
        <v>0</v>
      </c>
      <c r="Z15" s="12">
        <f t="shared" si="0"/>
        <v>915050259</v>
      </c>
      <c r="AA15" s="12"/>
    </row>
    <row r="16" spans="1:27">
      <c r="A16" t="s">
        <v>12</v>
      </c>
      <c r="B16" t="s">
        <v>34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7035190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Z16" s="12">
        <f t="shared" si="0"/>
        <v>7035190</v>
      </c>
      <c r="AA16" s="12"/>
    </row>
    <row r="17" spans="1:27">
      <c r="A17" t="s">
        <v>13</v>
      </c>
      <c r="B17" t="s">
        <v>35</v>
      </c>
      <c r="C17" s="5">
        <v>6202843</v>
      </c>
      <c r="D17" s="5">
        <v>7881713</v>
      </c>
      <c r="E17" s="5">
        <v>13986477</v>
      </c>
      <c r="F17" s="5">
        <v>6350199</v>
      </c>
      <c r="G17" s="5">
        <v>2277727</v>
      </c>
      <c r="H17" s="5">
        <v>3251680</v>
      </c>
      <c r="I17" s="5">
        <v>20886931</v>
      </c>
      <c r="J17" s="5">
        <v>5495481</v>
      </c>
      <c r="K17" s="5">
        <v>48533200</v>
      </c>
      <c r="L17" s="5">
        <v>13116648</v>
      </c>
      <c r="M17" s="5">
        <v>4515451</v>
      </c>
      <c r="N17" s="5">
        <v>35343954</v>
      </c>
      <c r="O17" s="5">
        <v>80375828</v>
      </c>
      <c r="P17" s="5">
        <v>199669094</v>
      </c>
      <c r="Q17" s="5">
        <v>111710663</v>
      </c>
      <c r="R17" s="5">
        <v>13205895</v>
      </c>
      <c r="S17" s="6">
        <v>511723674</v>
      </c>
      <c r="T17" s="6">
        <v>34251158</v>
      </c>
      <c r="U17" s="6">
        <v>0</v>
      </c>
      <c r="V17" s="6">
        <v>0</v>
      </c>
      <c r="W17" s="6">
        <v>0</v>
      </c>
      <c r="X17" s="6">
        <v>330281046</v>
      </c>
      <c r="Z17" s="12">
        <f t="shared" si="0"/>
        <v>1449059662</v>
      </c>
      <c r="AA17" s="12"/>
    </row>
    <row r="18" spans="1:27">
      <c r="A18" t="s">
        <v>14</v>
      </c>
      <c r="B18" t="s">
        <v>36</v>
      </c>
      <c r="C18" s="5">
        <v>47005673</v>
      </c>
      <c r="D18" s="5">
        <v>61987421</v>
      </c>
      <c r="E18" s="5">
        <v>62125091</v>
      </c>
      <c r="F18" s="5">
        <v>25120191</v>
      </c>
      <c r="G18" s="5">
        <v>8579374</v>
      </c>
      <c r="H18" s="5">
        <v>12490527</v>
      </c>
      <c r="I18" s="5">
        <v>61782716</v>
      </c>
      <c r="J18" s="5">
        <v>24358804</v>
      </c>
      <c r="K18" s="5">
        <v>126890891</v>
      </c>
      <c r="L18" s="5">
        <v>34222666</v>
      </c>
      <c r="M18" s="5">
        <v>56660798</v>
      </c>
      <c r="N18" s="5">
        <v>39294956</v>
      </c>
      <c r="O18" s="5">
        <v>253877269</v>
      </c>
      <c r="P18" s="5">
        <v>137943216</v>
      </c>
      <c r="Q18" s="5">
        <v>441861977</v>
      </c>
      <c r="R18" s="5">
        <v>15852493</v>
      </c>
      <c r="S18" s="6">
        <v>1545520497</v>
      </c>
      <c r="T18" s="6">
        <v>1407237802</v>
      </c>
      <c r="U18" s="6">
        <v>0</v>
      </c>
      <c r="V18" s="6">
        <v>0</v>
      </c>
      <c r="W18" s="6">
        <v>0</v>
      </c>
      <c r="X18" s="6">
        <v>430152485</v>
      </c>
      <c r="Z18" s="12">
        <f t="shared" si="0"/>
        <v>4792964847</v>
      </c>
      <c r="AA18" s="12"/>
    </row>
    <row r="19" spans="1:27">
      <c r="A19" t="s">
        <v>15</v>
      </c>
      <c r="B19" t="s">
        <v>37</v>
      </c>
      <c r="C19" s="5">
        <v>1856885</v>
      </c>
      <c r="D19" s="5">
        <v>291527</v>
      </c>
      <c r="E19" s="5">
        <v>11603667</v>
      </c>
      <c r="F19" s="5">
        <v>3757480</v>
      </c>
      <c r="G19" s="5">
        <v>675304</v>
      </c>
      <c r="H19" s="5">
        <v>1546402</v>
      </c>
      <c r="I19" s="5">
        <v>4759082</v>
      </c>
      <c r="J19" s="5">
        <v>4209399</v>
      </c>
      <c r="K19" s="5">
        <v>11925874</v>
      </c>
      <c r="L19" s="5">
        <v>2062113</v>
      </c>
      <c r="M19" s="5">
        <v>2883839</v>
      </c>
      <c r="N19" s="5">
        <v>1166192</v>
      </c>
      <c r="O19" s="5">
        <v>28743801</v>
      </c>
      <c r="P19" s="5">
        <v>5987485</v>
      </c>
      <c r="Q19" s="5">
        <v>8840162</v>
      </c>
      <c r="R19" s="5">
        <v>1123567</v>
      </c>
      <c r="S19" s="6">
        <v>110151796</v>
      </c>
      <c r="T19" s="6">
        <v>20026530</v>
      </c>
      <c r="U19" s="6">
        <v>0</v>
      </c>
      <c r="V19" s="6">
        <v>0</v>
      </c>
      <c r="W19" s="6">
        <v>2000002</v>
      </c>
      <c r="X19" s="6">
        <v>17793170</v>
      </c>
      <c r="Z19" s="12">
        <f t="shared" si="0"/>
        <v>241404277</v>
      </c>
      <c r="AA19" s="12"/>
    </row>
    <row r="20" spans="1:27" s="3" customFormat="1">
      <c r="A20" s="2">
        <v>201</v>
      </c>
      <c r="B20" s="2" t="s">
        <v>38</v>
      </c>
      <c r="C20" s="7">
        <v>310362799</v>
      </c>
      <c r="D20" s="7">
        <v>75067360</v>
      </c>
      <c r="E20" s="7">
        <v>144955858</v>
      </c>
      <c r="F20" s="7">
        <v>73988590</v>
      </c>
      <c r="G20" s="7">
        <v>25654501</v>
      </c>
      <c r="H20" s="7">
        <v>21401807</v>
      </c>
      <c r="I20" s="7">
        <v>145637203</v>
      </c>
      <c r="J20" s="7">
        <v>33343359</v>
      </c>
      <c r="K20" s="7">
        <v>291217943</v>
      </c>
      <c r="L20" s="7">
        <v>94020939</v>
      </c>
      <c r="M20" s="7">
        <v>135513233</v>
      </c>
      <c r="N20" s="7">
        <v>67580245</v>
      </c>
      <c r="O20" s="7">
        <v>496328316</v>
      </c>
      <c r="P20" s="7">
        <v>225994793</v>
      </c>
      <c r="Q20" s="7">
        <v>1357152974</v>
      </c>
      <c r="R20" s="7">
        <v>4873284</v>
      </c>
      <c r="S20" s="8"/>
      <c r="T20" s="8"/>
      <c r="U20" s="8"/>
      <c r="V20" s="8"/>
      <c r="W20" s="8"/>
      <c r="X20" s="8"/>
      <c r="Z20" s="13"/>
      <c r="AA20" s="13"/>
    </row>
    <row r="21" spans="1:27" s="3" customFormat="1">
      <c r="A21" s="2">
        <v>202</v>
      </c>
      <c r="B21" s="2" t="s">
        <v>39</v>
      </c>
      <c r="C21" s="7">
        <v>757903156</v>
      </c>
      <c r="D21" s="7">
        <v>129620022</v>
      </c>
      <c r="E21" s="7">
        <v>288741726</v>
      </c>
      <c r="F21" s="7">
        <v>102877251</v>
      </c>
      <c r="G21" s="7">
        <v>36599154</v>
      </c>
      <c r="H21" s="7">
        <v>39187728</v>
      </c>
      <c r="I21" s="7">
        <v>250351977</v>
      </c>
      <c r="J21" s="7">
        <v>57593255</v>
      </c>
      <c r="K21" s="7">
        <v>565139405</v>
      </c>
      <c r="L21" s="7">
        <v>112967505</v>
      </c>
      <c r="M21" s="7">
        <v>128710491</v>
      </c>
      <c r="N21" s="7">
        <v>86724333</v>
      </c>
      <c r="O21" s="7">
        <v>1576949027</v>
      </c>
      <c r="P21" s="7">
        <v>262422573</v>
      </c>
      <c r="Q21" s="7">
        <v>778777965</v>
      </c>
      <c r="R21" s="7">
        <v>14605659</v>
      </c>
      <c r="S21" s="8"/>
      <c r="T21" s="8"/>
      <c r="U21" s="8"/>
      <c r="V21" s="8"/>
      <c r="W21" s="8"/>
      <c r="X21" s="8"/>
      <c r="Z21" s="13"/>
      <c r="AA21" s="13"/>
    </row>
    <row r="22" spans="1:27" s="3" customFormat="1">
      <c r="A22" s="2">
        <v>203</v>
      </c>
      <c r="B22" s="2" t="s">
        <v>40</v>
      </c>
      <c r="C22" s="7">
        <v>44261120</v>
      </c>
      <c r="D22" s="7">
        <v>51481015</v>
      </c>
      <c r="E22" s="7">
        <v>53218482</v>
      </c>
      <c r="F22" s="7">
        <v>33634696</v>
      </c>
      <c r="G22" s="7">
        <v>8774652</v>
      </c>
      <c r="H22" s="7">
        <v>10416012</v>
      </c>
      <c r="I22" s="7">
        <v>82301960</v>
      </c>
      <c r="J22" s="7">
        <v>22947204</v>
      </c>
      <c r="K22" s="7">
        <v>183555628</v>
      </c>
      <c r="L22" s="7">
        <v>28409810</v>
      </c>
      <c r="M22" s="7">
        <v>125914400</v>
      </c>
      <c r="N22" s="7">
        <v>43703190</v>
      </c>
      <c r="O22" s="7">
        <v>211833192</v>
      </c>
      <c r="P22" s="7">
        <v>131030049</v>
      </c>
      <c r="Q22" s="7">
        <v>476238263</v>
      </c>
      <c r="R22" s="7">
        <v>17489854</v>
      </c>
      <c r="S22" s="8"/>
      <c r="T22" s="8"/>
      <c r="U22" s="8"/>
      <c r="V22" s="8"/>
      <c r="W22" s="8"/>
      <c r="X22" s="8"/>
      <c r="Z22" s="13"/>
      <c r="AA22" s="13"/>
    </row>
    <row r="23" spans="1:27" s="3" customFormat="1">
      <c r="A23" s="2">
        <v>204</v>
      </c>
      <c r="B23" s="2" t="s">
        <v>41</v>
      </c>
      <c r="C23" s="7">
        <v>-450208</v>
      </c>
      <c r="D23" s="7">
        <v>43892613</v>
      </c>
      <c r="E23" s="7">
        <v>200347716</v>
      </c>
      <c r="F23" s="7">
        <v>11839286</v>
      </c>
      <c r="G23" s="7">
        <v>3051229</v>
      </c>
      <c r="H23" s="7">
        <v>3937130</v>
      </c>
      <c r="I23" s="7">
        <v>195713771</v>
      </c>
      <c r="J23" s="7">
        <v>6169605</v>
      </c>
      <c r="K23" s="7">
        <v>142384578</v>
      </c>
      <c r="L23" s="7">
        <v>16562624</v>
      </c>
      <c r="M23" s="7">
        <v>17329403</v>
      </c>
      <c r="N23" s="7">
        <v>10060544</v>
      </c>
      <c r="O23" s="7">
        <v>74196814</v>
      </c>
      <c r="P23" s="7">
        <v>31093898</v>
      </c>
      <c r="Q23" s="7">
        <v>107142992</v>
      </c>
      <c r="R23" s="7">
        <v>4180882</v>
      </c>
      <c r="S23" s="8"/>
      <c r="T23" s="8"/>
      <c r="U23" s="8"/>
      <c r="V23" s="8"/>
      <c r="W23" s="8"/>
      <c r="X23" s="8"/>
    </row>
    <row r="24" spans="1:27" s="3" customFormat="1">
      <c r="A24" s="2">
        <v>401</v>
      </c>
      <c r="B24" s="2" t="s">
        <v>52</v>
      </c>
      <c r="C24" s="9">
        <v>103747202</v>
      </c>
      <c r="D24" s="9">
        <v>935469424</v>
      </c>
      <c r="E24" s="9">
        <v>214619818</v>
      </c>
      <c r="F24" s="9">
        <v>126743682</v>
      </c>
      <c r="G24" s="9">
        <v>16962631</v>
      </c>
      <c r="H24" s="9">
        <v>78744474</v>
      </c>
      <c r="I24" s="9">
        <v>865589103</v>
      </c>
      <c r="J24" s="9">
        <v>47628952</v>
      </c>
      <c r="K24" s="9">
        <v>3056787931</v>
      </c>
      <c r="L24" s="9">
        <v>239399400</v>
      </c>
      <c r="M24" s="9">
        <v>9179648</v>
      </c>
      <c r="N24" s="9">
        <v>0</v>
      </c>
      <c r="O24" s="9">
        <v>0</v>
      </c>
      <c r="P24" s="9">
        <v>0</v>
      </c>
      <c r="Q24" s="9">
        <v>0</v>
      </c>
      <c r="R24" s="9">
        <v>264</v>
      </c>
      <c r="S24" s="8"/>
      <c r="T24" s="8"/>
      <c r="U24" s="8"/>
      <c r="V24" s="8"/>
      <c r="W24" s="8"/>
      <c r="X24" s="8"/>
    </row>
    <row r="25" spans="1:27">
      <c r="A25" s="1">
        <v>402</v>
      </c>
      <c r="B25" s="1" t="s">
        <v>53</v>
      </c>
      <c r="C25" s="9">
        <v>2520832</v>
      </c>
      <c r="D25" s="9">
        <v>343903</v>
      </c>
      <c r="E25" s="9">
        <v>8785556</v>
      </c>
      <c r="F25" s="9">
        <v>2119094</v>
      </c>
      <c r="G25" s="9">
        <v>189904</v>
      </c>
      <c r="H25" s="9">
        <v>1815186</v>
      </c>
      <c r="I25" s="9">
        <v>17017346</v>
      </c>
      <c r="J25" s="9">
        <v>1007947</v>
      </c>
      <c r="K25" s="9">
        <v>54600699</v>
      </c>
      <c r="L25" s="9">
        <v>3192227</v>
      </c>
      <c r="M25" s="9">
        <v>2371</v>
      </c>
      <c r="N25" s="9">
        <v>0</v>
      </c>
      <c r="O25" s="9">
        <v>0</v>
      </c>
      <c r="P25" s="9">
        <v>0</v>
      </c>
      <c r="Q25" s="9">
        <v>0</v>
      </c>
      <c r="R25" s="9">
        <v>1</v>
      </c>
      <c r="S25" s="10"/>
      <c r="T25" s="10"/>
      <c r="U25" s="10"/>
      <c r="V25" s="10"/>
      <c r="W25" s="10"/>
      <c r="X25" s="10"/>
    </row>
    <row r="26" spans="1:27">
      <c r="A26" s="1">
        <v>403</v>
      </c>
      <c r="B26" s="1" t="s">
        <v>54</v>
      </c>
      <c r="C26" s="9">
        <v>2304501</v>
      </c>
      <c r="D26" s="9">
        <v>65894569</v>
      </c>
      <c r="E26" s="9">
        <v>21104172</v>
      </c>
      <c r="F26" s="9">
        <v>5253092</v>
      </c>
      <c r="G26" s="9">
        <v>1129094</v>
      </c>
      <c r="H26" s="9">
        <v>4496324</v>
      </c>
      <c r="I26" s="9">
        <v>35683003</v>
      </c>
      <c r="J26" s="9">
        <v>1580179</v>
      </c>
      <c r="K26" s="9">
        <v>119200913</v>
      </c>
      <c r="L26" s="9">
        <v>8581702</v>
      </c>
      <c r="M26" s="9">
        <v>641735</v>
      </c>
      <c r="N26" s="9">
        <v>0</v>
      </c>
      <c r="O26" s="9">
        <v>0</v>
      </c>
      <c r="P26" s="9">
        <v>0</v>
      </c>
      <c r="Q26" s="9">
        <v>0</v>
      </c>
      <c r="R26" s="9">
        <v>2</v>
      </c>
      <c r="S26" s="10"/>
      <c r="T26" s="10"/>
      <c r="U26" s="10"/>
      <c r="V26" s="10"/>
      <c r="W26" s="10"/>
      <c r="X26" s="10"/>
    </row>
    <row r="27" spans="1:27">
      <c r="A27" s="1">
        <v>404</v>
      </c>
      <c r="B27" s="1" t="s">
        <v>55</v>
      </c>
      <c r="C27" s="9">
        <v>6775939</v>
      </c>
      <c r="D27" s="9">
        <v>0</v>
      </c>
      <c r="E27" s="9">
        <v>15576611</v>
      </c>
      <c r="F27" s="9">
        <v>15227554</v>
      </c>
      <c r="G27" s="9">
        <v>19307</v>
      </c>
      <c r="H27" s="9">
        <v>39490774</v>
      </c>
      <c r="I27" s="9">
        <v>67909264</v>
      </c>
      <c r="J27" s="9">
        <v>910369</v>
      </c>
      <c r="K27" s="9">
        <v>3547470</v>
      </c>
      <c r="L27" s="9">
        <v>46467292</v>
      </c>
      <c r="M27" s="9">
        <v>478</v>
      </c>
      <c r="N27" s="9">
        <v>0</v>
      </c>
      <c r="O27" s="9">
        <v>0</v>
      </c>
      <c r="P27" s="9">
        <v>206041970</v>
      </c>
      <c r="Q27" s="9">
        <v>287208347</v>
      </c>
      <c r="R27" s="9">
        <v>26751279</v>
      </c>
      <c r="S27" s="10"/>
      <c r="T27" s="10"/>
      <c r="U27" s="10"/>
      <c r="V27" s="10"/>
      <c r="W27" s="10"/>
      <c r="X27" s="10"/>
    </row>
    <row r="28" spans="1:27">
      <c r="A28" s="1">
        <v>501</v>
      </c>
      <c r="B28" s="1" t="s">
        <v>57</v>
      </c>
      <c r="C28" s="11">
        <v>210042928</v>
      </c>
      <c r="D28" s="11">
        <v>7326442</v>
      </c>
      <c r="E28" s="11">
        <v>120028085</v>
      </c>
      <c r="F28" s="11">
        <v>58282219</v>
      </c>
      <c r="G28" s="11">
        <v>30298779</v>
      </c>
      <c r="H28" s="11">
        <v>41292195</v>
      </c>
      <c r="I28" s="11">
        <v>450650348</v>
      </c>
      <c r="J28" s="11">
        <v>37835951</v>
      </c>
      <c r="K28" s="11">
        <v>559743657</v>
      </c>
      <c r="L28" s="11">
        <v>81008901</v>
      </c>
      <c r="M28" s="11">
        <v>3473976</v>
      </c>
      <c r="N28" s="11">
        <v>0</v>
      </c>
      <c r="O28" s="11">
        <v>-1599983481</v>
      </c>
      <c r="P28" s="11">
        <v>0</v>
      </c>
      <c r="Q28" s="11">
        <v>0</v>
      </c>
      <c r="R28" s="11">
        <v>0</v>
      </c>
      <c r="S28" s="10"/>
      <c r="T28" s="10"/>
      <c r="U28" s="10"/>
      <c r="V28" s="10"/>
      <c r="W28" s="10"/>
      <c r="X28" s="10"/>
    </row>
    <row r="29" spans="1:27">
      <c r="A29" s="1">
        <v>502</v>
      </c>
      <c r="B29" s="1" t="s">
        <v>58</v>
      </c>
      <c r="C29" s="11">
        <v>180353705</v>
      </c>
      <c r="D29" s="11">
        <v>1160080</v>
      </c>
      <c r="E29" s="11">
        <v>121627173</v>
      </c>
      <c r="F29" s="11">
        <v>57363715</v>
      </c>
      <c r="G29" s="11">
        <v>26303628</v>
      </c>
      <c r="H29" s="11">
        <v>35437869</v>
      </c>
      <c r="I29" s="11">
        <v>324070869</v>
      </c>
      <c r="J29" s="11">
        <v>30052810</v>
      </c>
      <c r="K29" s="11">
        <v>442712178</v>
      </c>
      <c r="L29" s="11">
        <v>103724325</v>
      </c>
      <c r="M29" s="11">
        <v>7604400</v>
      </c>
      <c r="N29" s="11">
        <v>0</v>
      </c>
      <c r="O29" s="11">
        <v>-1330410752</v>
      </c>
      <c r="P29" s="11">
        <v>0</v>
      </c>
      <c r="Q29" s="11">
        <v>0</v>
      </c>
      <c r="R29" s="11">
        <v>0</v>
      </c>
      <c r="S29" s="10"/>
      <c r="T29" s="10"/>
      <c r="U29" s="10"/>
      <c r="V29" s="10"/>
      <c r="W29" s="10"/>
      <c r="X29" s="10"/>
    </row>
    <row r="30" spans="1:27">
      <c r="A30" s="1">
        <v>503</v>
      </c>
      <c r="B30" s="1" t="s">
        <v>59</v>
      </c>
      <c r="C30" s="11">
        <v>55964413</v>
      </c>
      <c r="D30" s="11">
        <v>35056902</v>
      </c>
      <c r="E30" s="11">
        <v>54092909</v>
      </c>
      <c r="F30" s="11">
        <v>8242064</v>
      </c>
      <c r="G30" s="11">
        <v>5203029</v>
      </c>
      <c r="H30" s="11">
        <v>10747398</v>
      </c>
      <c r="I30" s="11">
        <v>104973142</v>
      </c>
      <c r="J30" s="11">
        <v>14627052</v>
      </c>
      <c r="K30" s="11">
        <v>128404151</v>
      </c>
      <c r="L30" s="11">
        <v>9642542</v>
      </c>
      <c r="M30" s="11">
        <v>2240618</v>
      </c>
      <c r="N30" s="11">
        <v>5874</v>
      </c>
      <c r="O30" s="11">
        <v>0</v>
      </c>
      <c r="P30" s="11">
        <v>-429200094</v>
      </c>
      <c r="Q30" s="11">
        <v>0</v>
      </c>
      <c r="R30" s="11">
        <v>0</v>
      </c>
      <c r="S30" s="10"/>
      <c r="T30" s="10"/>
      <c r="U30" s="10"/>
      <c r="V30" s="10"/>
      <c r="W30" s="10"/>
      <c r="X30" s="10"/>
    </row>
    <row r="32" spans="1:27">
      <c r="C32" s="4">
        <f>SUM(C4:C30)</f>
        <v>2349068666</v>
      </c>
      <c r="D32" s="4">
        <f t="shared" ref="D32:R32" si="1">SUM(D4:D30)</f>
        <v>1521524148</v>
      </c>
      <c r="E32" s="4">
        <f t="shared" si="1"/>
        <v>2937071459</v>
      </c>
      <c r="F32" s="4">
        <f t="shared" si="1"/>
        <v>1044988465</v>
      </c>
      <c r="G32" s="4">
        <f t="shared" si="1"/>
        <v>279337986</v>
      </c>
      <c r="H32" s="4">
        <f t="shared" si="1"/>
        <v>468191135</v>
      </c>
      <c r="I32" s="4">
        <f t="shared" si="1"/>
        <v>4770362188</v>
      </c>
      <c r="J32" s="4">
        <f t="shared" si="1"/>
        <v>533225653</v>
      </c>
      <c r="K32" s="4">
        <f t="shared" si="1"/>
        <v>10240671360</v>
      </c>
      <c r="L32" s="4">
        <f t="shared" si="1"/>
        <v>1542632626</v>
      </c>
      <c r="M32" s="4">
        <f t="shared" si="1"/>
        <v>1190368949</v>
      </c>
      <c r="N32" s="4">
        <f t="shared" si="1"/>
        <v>915050259</v>
      </c>
      <c r="O32" s="4">
        <f t="shared" si="1"/>
        <v>7035190</v>
      </c>
      <c r="P32" s="4">
        <f t="shared" si="1"/>
        <v>1449059662</v>
      </c>
      <c r="Q32" s="4">
        <f t="shared" si="1"/>
        <v>4792964847</v>
      </c>
      <c r="R32" s="4">
        <f t="shared" si="1"/>
        <v>241404277</v>
      </c>
    </row>
    <row r="33" spans="3:18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3:18">
      <c r="C34" s="4">
        <v>2349068666</v>
      </c>
      <c r="D34" s="4">
        <v>1521524148</v>
      </c>
      <c r="E34" s="4">
        <v>2937071459</v>
      </c>
      <c r="F34" s="4">
        <v>1044988465</v>
      </c>
      <c r="G34" s="4">
        <v>279337986</v>
      </c>
      <c r="H34" s="4">
        <v>468191135</v>
      </c>
      <c r="I34" s="4">
        <v>4770362188</v>
      </c>
      <c r="J34" s="4">
        <v>533225653</v>
      </c>
      <c r="K34" s="4">
        <v>10240671360</v>
      </c>
      <c r="L34" s="4">
        <v>1542632626</v>
      </c>
      <c r="M34" s="4">
        <v>1190368949</v>
      </c>
      <c r="N34" s="4">
        <v>915050259</v>
      </c>
      <c r="O34" s="4">
        <v>7035190</v>
      </c>
      <c r="P34" s="4">
        <v>1449059662</v>
      </c>
      <c r="Q34" s="4">
        <v>4792964847</v>
      </c>
      <c r="R34" s="4">
        <v>241404277</v>
      </c>
    </row>
    <row r="35" spans="3:18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3:18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3:18"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3:18"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3:18"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3:18"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3:18"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B42"/>
  <sheetViews>
    <sheetView zoomScale="60" zoomScaleNormal="60" workbookViewId="0">
      <selection activeCell="G90" sqref="G90"/>
    </sheetView>
  </sheetViews>
  <sheetFormatPr defaultRowHeight="10.5"/>
  <cols>
    <col min="1" max="1" width="9" style="15"/>
    <col min="2" max="2" width="61" style="15" customWidth="1"/>
    <col min="3" max="257" width="9" style="15"/>
    <col min="258" max="258" width="61" style="15" customWidth="1"/>
    <col min="259" max="513" width="9" style="15"/>
    <col min="514" max="514" width="61" style="15" customWidth="1"/>
    <col min="515" max="769" width="9" style="15"/>
    <col min="770" max="770" width="61" style="15" customWidth="1"/>
    <col min="771" max="1025" width="9" style="15"/>
    <col min="1026" max="1026" width="61" style="15" customWidth="1"/>
    <col min="1027" max="1281" width="9" style="15"/>
    <col min="1282" max="1282" width="61" style="15" customWidth="1"/>
    <col min="1283" max="1537" width="9" style="15"/>
    <col min="1538" max="1538" width="61" style="15" customWidth="1"/>
    <col min="1539" max="1793" width="9" style="15"/>
    <col min="1794" max="1794" width="61" style="15" customWidth="1"/>
    <col min="1795" max="2049" width="9" style="15"/>
    <col min="2050" max="2050" width="61" style="15" customWidth="1"/>
    <col min="2051" max="2305" width="9" style="15"/>
    <col min="2306" max="2306" width="61" style="15" customWidth="1"/>
    <col min="2307" max="2561" width="9" style="15"/>
    <col min="2562" max="2562" width="61" style="15" customWidth="1"/>
    <col min="2563" max="2817" width="9" style="15"/>
    <col min="2818" max="2818" width="61" style="15" customWidth="1"/>
    <col min="2819" max="3073" width="9" style="15"/>
    <col min="3074" max="3074" width="61" style="15" customWidth="1"/>
    <col min="3075" max="3329" width="9" style="15"/>
    <col min="3330" max="3330" width="61" style="15" customWidth="1"/>
    <col min="3331" max="3585" width="9" style="15"/>
    <col min="3586" max="3586" width="61" style="15" customWidth="1"/>
    <col min="3587" max="3841" width="9" style="15"/>
    <col min="3842" max="3842" width="61" style="15" customWidth="1"/>
    <col min="3843" max="4097" width="9" style="15"/>
    <col min="4098" max="4098" width="61" style="15" customWidth="1"/>
    <col min="4099" max="4353" width="9" style="15"/>
    <col min="4354" max="4354" width="61" style="15" customWidth="1"/>
    <col min="4355" max="4609" width="9" style="15"/>
    <col min="4610" max="4610" width="61" style="15" customWidth="1"/>
    <col min="4611" max="4865" width="9" style="15"/>
    <col min="4866" max="4866" width="61" style="15" customWidth="1"/>
    <col min="4867" max="5121" width="9" style="15"/>
    <col min="5122" max="5122" width="61" style="15" customWidth="1"/>
    <col min="5123" max="5377" width="9" style="15"/>
    <col min="5378" max="5378" width="61" style="15" customWidth="1"/>
    <col min="5379" max="5633" width="9" style="15"/>
    <col min="5634" max="5634" width="61" style="15" customWidth="1"/>
    <col min="5635" max="5889" width="9" style="15"/>
    <col min="5890" max="5890" width="61" style="15" customWidth="1"/>
    <col min="5891" max="6145" width="9" style="15"/>
    <col min="6146" max="6146" width="61" style="15" customWidth="1"/>
    <col min="6147" max="6401" width="9" style="15"/>
    <col min="6402" max="6402" width="61" style="15" customWidth="1"/>
    <col min="6403" max="6657" width="9" style="15"/>
    <col min="6658" max="6658" width="61" style="15" customWidth="1"/>
    <col min="6659" max="6913" width="9" style="15"/>
    <col min="6914" max="6914" width="61" style="15" customWidth="1"/>
    <col min="6915" max="7169" width="9" style="15"/>
    <col min="7170" max="7170" width="61" style="15" customWidth="1"/>
    <col min="7171" max="7425" width="9" style="15"/>
    <col min="7426" max="7426" width="61" style="15" customWidth="1"/>
    <col min="7427" max="7681" width="9" style="15"/>
    <col min="7682" max="7682" width="61" style="15" customWidth="1"/>
    <col min="7683" max="7937" width="9" style="15"/>
    <col min="7938" max="7938" width="61" style="15" customWidth="1"/>
    <col min="7939" max="8193" width="9" style="15"/>
    <col min="8194" max="8194" width="61" style="15" customWidth="1"/>
    <col min="8195" max="8449" width="9" style="15"/>
    <col min="8450" max="8450" width="61" style="15" customWidth="1"/>
    <col min="8451" max="8705" width="9" style="15"/>
    <col min="8706" max="8706" width="61" style="15" customWidth="1"/>
    <col min="8707" max="8961" width="9" style="15"/>
    <col min="8962" max="8962" width="61" style="15" customWidth="1"/>
    <col min="8963" max="9217" width="9" style="15"/>
    <col min="9218" max="9218" width="61" style="15" customWidth="1"/>
    <col min="9219" max="9473" width="9" style="15"/>
    <col min="9474" max="9474" width="61" style="15" customWidth="1"/>
    <col min="9475" max="9729" width="9" style="15"/>
    <col min="9730" max="9730" width="61" style="15" customWidth="1"/>
    <col min="9731" max="9985" width="9" style="15"/>
    <col min="9986" max="9986" width="61" style="15" customWidth="1"/>
    <col min="9987" max="10241" width="9" style="15"/>
    <col min="10242" max="10242" width="61" style="15" customWidth="1"/>
    <col min="10243" max="10497" width="9" style="15"/>
    <col min="10498" max="10498" width="61" style="15" customWidth="1"/>
    <col min="10499" max="10753" width="9" style="15"/>
    <col min="10754" max="10754" width="61" style="15" customWidth="1"/>
    <col min="10755" max="11009" width="9" style="15"/>
    <col min="11010" max="11010" width="61" style="15" customWidth="1"/>
    <col min="11011" max="11265" width="9" style="15"/>
    <col min="11266" max="11266" width="61" style="15" customWidth="1"/>
    <col min="11267" max="11521" width="9" style="15"/>
    <col min="11522" max="11522" width="61" style="15" customWidth="1"/>
    <col min="11523" max="11777" width="9" style="15"/>
    <col min="11778" max="11778" width="61" style="15" customWidth="1"/>
    <col min="11779" max="12033" width="9" style="15"/>
    <col min="12034" max="12034" width="61" style="15" customWidth="1"/>
    <col min="12035" max="12289" width="9" style="15"/>
    <col min="12290" max="12290" width="61" style="15" customWidth="1"/>
    <col min="12291" max="12545" width="9" style="15"/>
    <col min="12546" max="12546" width="61" style="15" customWidth="1"/>
    <col min="12547" max="12801" width="9" style="15"/>
    <col min="12802" max="12802" width="61" style="15" customWidth="1"/>
    <col min="12803" max="13057" width="9" style="15"/>
    <col min="13058" max="13058" width="61" style="15" customWidth="1"/>
    <col min="13059" max="13313" width="9" style="15"/>
    <col min="13314" max="13314" width="61" style="15" customWidth="1"/>
    <col min="13315" max="13569" width="9" style="15"/>
    <col min="13570" max="13570" width="61" style="15" customWidth="1"/>
    <col min="13571" max="13825" width="9" style="15"/>
    <col min="13826" max="13826" width="61" style="15" customWidth="1"/>
    <col min="13827" max="14081" width="9" style="15"/>
    <col min="14082" max="14082" width="61" style="15" customWidth="1"/>
    <col min="14083" max="14337" width="9" style="15"/>
    <col min="14338" max="14338" width="61" style="15" customWidth="1"/>
    <col min="14339" max="14593" width="9" style="15"/>
    <col min="14594" max="14594" width="61" style="15" customWidth="1"/>
    <col min="14595" max="14849" width="9" style="15"/>
    <col min="14850" max="14850" width="61" style="15" customWidth="1"/>
    <col min="14851" max="15105" width="9" style="15"/>
    <col min="15106" max="15106" width="61" style="15" customWidth="1"/>
    <col min="15107" max="15361" width="9" style="15"/>
    <col min="15362" max="15362" width="61" style="15" customWidth="1"/>
    <col min="15363" max="15617" width="9" style="15"/>
    <col min="15618" max="15618" width="61" style="15" customWidth="1"/>
    <col min="15619" max="15873" width="9" style="15"/>
    <col min="15874" max="15874" width="61" style="15" customWidth="1"/>
    <col min="15875" max="16129" width="9" style="15"/>
    <col min="16130" max="16130" width="61" style="15" customWidth="1"/>
    <col min="16131" max="16384" width="9" style="15"/>
  </cols>
  <sheetData>
    <row r="2" spans="1:2" ht="12.75">
      <c r="A2" s="58" t="s">
        <v>0</v>
      </c>
      <c r="B2" s="59" t="s">
        <v>22</v>
      </c>
    </row>
    <row r="3" spans="1:2" ht="12.75">
      <c r="A3" s="58" t="s">
        <v>1</v>
      </c>
      <c r="B3" s="59" t="s">
        <v>23</v>
      </c>
    </row>
    <row r="4" spans="1:2" ht="12.75">
      <c r="A4" s="58" t="s">
        <v>2</v>
      </c>
      <c r="B4" s="59" t="s">
        <v>24</v>
      </c>
    </row>
    <row r="5" spans="1:2" ht="12.75">
      <c r="A5" s="58" t="s">
        <v>3</v>
      </c>
      <c r="B5" s="59" t="s">
        <v>25</v>
      </c>
    </row>
    <row r="6" spans="1:2" ht="12.75">
      <c r="A6" s="58" t="s">
        <v>4</v>
      </c>
      <c r="B6" s="59" t="s">
        <v>26</v>
      </c>
    </row>
    <row r="7" spans="1:2" ht="12.75">
      <c r="A7" s="58" t="s">
        <v>5</v>
      </c>
      <c r="B7" s="59" t="s">
        <v>27</v>
      </c>
    </row>
    <row r="8" spans="1:2" ht="12.75">
      <c r="A8" s="58" t="s">
        <v>6</v>
      </c>
      <c r="B8" s="59" t="s">
        <v>28</v>
      </c>
    </row>
    <row r="9" spans="1:2" ht="12.75">
      <c r="A9" s="58" t="s">
        <v>7</v>
      </c>
      <c r="B9" s="59" t="s">
        <v>29</v>
      </c>
    </row>
    <row r="10" spans="1:2" ht="12.75">
      <c r="A10" s="58" t="s">
        <v>8</v>
      </c>
      <c r="B10" s="59" t="s">
        <v>30</v>
      </c>
    </row>
    <row r="11" spans="1:2" ht="12.75">
      <c r="A11" s="58" t="s">
        <v>9</v>
      </c>
      <c r="B11" s="59" t="s">
        <v>31</v>
      </c>
    </row>
    <row r="12" spans="1:2" ht="12.75">
      <c r="A12" s="58" t="s">
        <v>10</v>
      </c>
      <c r="B12" s="59" t="s">
        <v>32</v>
      </c>
    </row>
    <row r="13" spans="1:2" ht="12.75">
      <c r="A13" s="58" t="s">
        <v>11</v>
      </c>
      <c r="B13" s="59" t="s">
        <v>33</v>
      </c>
    </row>
    <row r="14" spans="1:2" ht="12.75">
      <c r="A14" s="58" t="s">
        <v>12</v>
      </c>
      <c r="B14" s="59" t="s">
        <v>34</v>
      </c>
    </row>
    <row r="15" spans="1:2" ht="12.75">
      <c r="A15" s="58" t="s">
        <v>13</v>
      </c>
      <c r="B15" s="59" t="s">
        <v>35</v>
      </c>
    </row>
    <row r="16" spans="1:2" ht="12.75">
      <c r="A16" s="58" t="s">
        <v>14</v>
      </c>
      <c r="B16" s="59" t="s">
        <v>36</v>
      </c>
    </row>
    <row r="17" spans="1:2" ht="12.75">
      <c r="A17" s="58" t="s">
        <v>15</v>
      </c>
      <c r="B17" s="59" t="s">
        <v>37</v>
      </c>
    </row>
    <row r="18" spans="1:2" ht="12.75">
      <c r="A18" s="60">
        <v>201</v>
      </c>
      <c r="B18" s="59" t="s">
        <v>38</v>
      </c>
    </row>
    <row r="19" spans="1:2" ht="12.75">
      <c r="A19" s="60">
        <v>202</v>
      </c>
      <c r="B19" s="59" t="s">
        <v>39</v>
      </c>
    </row>
    <row r="20" spans="1:2" ht="12.75">
      <c r="A20" s="60">
        <v>203</v>
      </c>
      <c r="B20" s="59" t="s">
        <v>40</v>
      </c>
    </row>
    <row r="21" spans="1:2" ht="12.75">
      <c r="A21" s="60">
        <v>204</v>
      </c>
      <c r="B21" s="59" t="s">
        <v>41</v>
      </c>
    </row>
    <row r="22" spans="1:2" ht="12.75">
      <c r="A22" s="60">
        <v>209</v>
      </c>
      <c r="B22" s="59" t="s">
        <v>42</v>
      </c>
    </row>
    <row r="23" spans="1:2" ht="12.75">
      <c r="A23" s="60">
        <v>210</v>
      </c>
      <c r="B23" s="59" t="s">
        <v>43</v>
      </c>
    </row>
    <row r="24" spans="1:2" ht="12.75">
      <c r="A24" s="60">
        <v>301</v>
      </c>
      <c r="B24" s="59" t="s">
        <v>44</v>
      </c>
    </row>
    <row r="25" spans="1:2" ht="12.75">
      <c r="A25" s="60">
        <v>302</v>
      </c>
      <c r="B25" s="59" t="s">
        <v>45</v>
      </c>
    </row>
    <row r="26" spans="1:2" ht="12.75">
      <c r="A26" s="60">
        <v>303</v>
      </c>
      <c r="B26" s="59" t="s">
        <v>46</v>
      </c>
    </row>
    <row r="27" spans="1:2" ht="12.75">
      <c r="A27" s="60">
        <v>304</v>
      </c>
      <c r="B27" s="59" t="s">
        <v>47</v>
      </c>
    </row>
    <row r="28" spans="1:2" ht="12.75">
      <c r="A28" s="60">
        <v>305</v>
      </c>
      <c r="B28" s="59" t="s">
        <v>48</v>
      </c>
    </row>
    <row r="29" spans="1:2" ht="12.75">
      <c r="A29" s="60">
        <v>306</v>
      </c>
      <c r="B29" s="59" t="s">
        <v>49</v>
      </c>
    </row>
    <row r="30" spans="1:2" ht="12.75">
      <c r="A30" s="60">
        <v>309</v>
      </c>
      <c r="B30" s="59" t="s">
        <v>50</v>
      </c>
    </row>
    <row r="31" spans="1:2" ht="12.75">
      <c r="A31" s="60">
        <v>310</v>
      </c>
      <c r="B31" s="59" t="s">
        <v>51</v>
      </c>
    </row>
    <row r="32" spans="1:2" ht="12.75">
      <c r="A32" s="60">
        <v>401</v>
      </c>
      <c r="B32" s="59" t="s">
        <v>52</v>
      </c>
    </row>
    <row r="33" spans="1:2" ht="12.75">
      <c r="A33" s="60">
        <v>402</v>
      </c>
      <c r="B33" s="59" t="s">
        <v>53</v>
      </c>
    </row>
    <row r="34" spans="1:2" ht="12.75">
      <c r="A34" s="60">
        <v>403</v>
      </c>
      <c r="B34" s="59" t="s">
        <v>54</v>
      </c>
    </row>
    <row r="35" spans="1:2" ht="12.75">
      <c r="A35" s="60">
        <v>404</v>
      </c>
      <c r="B35" s="59" t="s">
        <v>55</v>
      </c>
    </row>
    <row r="36" spans="1:2" ht="12.75">
      <c r="A36" s="60">
        <v>409</v>
      </c>
      <c r="B36" s="59" t="s">
        <v>56</v>
      </c>
    </row>
    <row r="37" spans="1:2" ht="12.75">
      <c r="A37" s="60">
        <v>501</v>
      </c>
      <c r="B37" s="59" t="s">
        <v>57</v>
      </c>
    </row>
    <row r="38" spans="1:2" ht="12.75">
      <c r="A38" s="60">
        <v>502</v>
      </c>
      <c r="B38" s="59" t="s">
        <v>58</v>
      </c>
    </row>
    <row r="39" spans="1:2" ht="12.75">
      <c r="A39" s="60">
        <v>503</v>
      </c>
      <c r="B39" s="59" t="s">
        <v>59</v>
      </c>
    </row>
    <row r="40" spans="1:2" ht="12.75">
      <c r="A40" s="60">
        <v>509</v>
      </c>
      <c r="B40" s="59" t="s">
        <v>60</v>
      </c>
    </row>
    <row r="41" spans="1:2" ht="12.75">
      <c r="A41" s="60">
        <v>600</v>
      </c>
      <c r="B41" s="59" t="s">
        <v>43</v>
      </c>
    </row>
    <row r="42" spans="1:2" ht="12.75">
      <c r="A42" s="60">
        <v>700</v>
      </c>
      <c r="B42" s="59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109"/>
  <sheetViews>
    <sheetView tabSelected="1" zoomScale="75" zoomScaleNormal="75" workbookViewId="0">
      <selection activeCell="H28" sqref="H28"/>
    </sheetView>
  </sheetViews>
  <sheetFormatPr defaultRowHeight="14.25"/>
  <cols>
    <col min="1" max="1" width="25" customWidth="1"/>
    <col min="2" max="2" width="15.625" bestFit="1" customWidth="1"/>
    <col min="3" max="3" width="17.5" bestFit="1" customWidth="1"/>
    <col min="4" max="4" width="15.625" customWidth="1"/>
    <col min="5" max="5" width="21.25" bestFit="1" customWidth="1"/>
    <col min="6" max="6" width="24.375" bestFit="1" customWidth="1"/>
    <col min="7" max="7" width="19" bestFit="1" customWidth="1"/>
    <col min="8" max="8" width="12.125" customWidth="1"/>
    <col min="9" max="9" width="10.875" bestFit="1" customWidth="1"/>
    <col min="10" max="10" width="14.75" bestFit="1" customWidth="1"/>
  </cols>
  <sheetData>
    <row r="1" spans="1:10" ht="15" thickBot="1">
      <c r="A1" s="65" t="s">
        <v>93</v>
      </c>
      <c r="B1" s="15" t="s">
        <v>67</v>
      </c>
      <c r="C1" s="15" t="s">
        <v>62</v>
      </c>
      <c r="D1" s="15" t="s">
        <v>63</v>
      </c>
      <c r="E1" s="36" t="s">
        <v>44</v>
      </c>
      <c r="F1" s="36" t="s">
        <v>45</v>
      </c>
      <c r="G1" s="36" t="s">
        <v>46</v>
      </c>
      <c r="H1" s="36" t="s">
        <v>47</v>
      </c>
      <c r="I1" s="36" t="s">
        <v>65</v>
      </c>
      <c r="J1" s="61" t="s">
        <v>66</v>
      </c>
    </row>
    <row r="2" spans="1:10">
      <c r="A2" s="15" t="s">
        <v>67</v>
      </c>
      <c r="B2" s="20">
        <v>167539500</v>
      </c>
      <c r="C2" s="21">
        <v>1195667652</v>
      </c>
      <c r="D2" s="22">
        <v>167634601</v>
      </c>
      <c r="E2" s="44">
        <v>609945879</v>
      </c>
      <c r="F2" s="45">
        <v>5645334</v>
      </c>
      <c r="G2" s="45">
        <v>1585194</v>
      </c>
      <c r="H2" s="46">
        <v>29129745</v>
      </c>
      <c r="I2" s="41">
        <v>171920761</v>
      </c>
      <c r="J2" s="61">
        <f>SUM(B2:I2)</f>
        <v>2349068666</v>
      </c>
    </row>
    <row r="3" spans="1:10">
      <c r="A3" s="15" t="s">
        <v>62</v>
      </c>
      <c r="B3" s="24">
        <v>445125970</v>
      </c>
      <c r="C3" s="25">
        <v>8581619752</v>
      </c>
      <c r="D3" s="26">
        <v>2888248574</v>
      </c>
      <c r="E3" s="47">
        <v>2919975437</v>
      </c>
      <c r="F3" s="48">
        <v>184648447</v>
      </c>
      <c r="G3" s="48">
        <v>1733549349</v>
      </c>
      <c r="H3" s="49">
        <v>405858653</v>
      </c>
      <c r="I3" s="42">
        <v>6178978838</v>
      </c>
      <c r="J3" s="61">
        <f>SUM(B3:I3)</f>
        <v>23338005020</v>
      </c>
    </row>
    <row r="4" spans="1:10" ht="15" thickBot="1">
      <c r="A4" s="15" t="s">
        <v>63</v>
      </c>
      <c r="B4" s="28">
        <v>62616809</v>
      </c>
      <c r="C4" s="29">
        <v>950716643</v>
      </c>
      <c r="D4" s="30">
        <v>1970596999</v>
      </c>
      <c r="E4" s="50">
        <v>2364876880</v>
      </c>
      <c r="F4" s="51">
        <v>1507568199</v>
      </c>
      <c r="G4" s="51">
        <v>858033566</v>
      </c>
      <c r="H4" s="52">
        <v>96028628</v>
      </c>
      <c r="I4" s="43">
        <v>785445460</v>
      </c>
      <c r="J4" s="61">
        <f>SUM(B4:I4)</f>
        <v>8595883184</v>
      </c>
    </row>
    <row r="5" spans="1:10">
      <c r="A5" s="31" t="s">
        <v>38</v>
      </c>
      <c r="B5" s="152">
        <v>310362799</v>
      </c>
      <c r="C5" s="153">
        <v>905287560</v>
      </c>
      <c r="D5" s="154">
        <v>2287442845</v>
      </c>
      <c r="E5" s="23"/>
      <c r="F5" s="23"/>
      <c r="G5" s="23"/>
      <c r="H5" s="23"/>
      <c r="I5" s="23"/>
      <c r="J5" s="62"/>
    </row>
    <row r="6" spans="1:10">
      <c r="A6" s="31" t="s">
        <v>39</v>
      </c>
      <c r="B6" s="155">
        <v>757903156</v>
      </c>
      <c r="C6" s="156">
        <v>1583078023</v>
      </c>
      <c r="D6" s="157">
        <v>2848190048</v>
      </c>
      <c r="E6" s="23"/>
      <c r="F6" s="23"/>
      <c r="G6" s="23"/>
      <c r="H6" s="23"/>
      <c r="I6" s="23"/>
      <c r="J6" s="63"/>
    </row>
    <row r="7" spans="1:10" ht="15" thickBot="1">
      <c r="A7" s="31" t="s">
        <v>40</v>
      </c>
      <c r="B7" s="158">
        <v>44261120</v>
      </c>
      <c r="C7" s="159">
        <v>474739459</v>
      </c>
      <c r="D7" s="160">
        <v>1006208948</v>
      </c>
      <c r="E7" s="102"/>
      <c r="F7" s="23"/>
      <c r="G7" s="23"/>
      <c r="H7" s="23"/>
      <c r="I7" s="23"/>
      <c r="J7" s="23"/>
    </row>
    <row r="8" spans="1:10" ht="15" thickBot="1">
      <c r="A8" s="31" t="s">
        <v>41</v>
      </c>
      <c r="B8" s="152">
        <v>-450208</v>
      </c>
      <c r="C8" s="153">
        <v>623898552</v>
      </c>
      <c r="D8" s="154">
        <v>244004533</v>
      </c>
      <c r="E8" s="102"/>
      <c r="F8" s="23"/>
      <c r="G8" s="23"/>
      <c r="H8" s="23"/>
      <c r="I8" s="23"/>
      <c r="J8" s="23"/>
    </row>
    <row r="9" spans="1:10" ht="15" thickBot="1">
      <c r="A9" s="31" t="s">
        <v>64</v>
      </c>
      <c r="B9" s="33">
        <v>110523141</v>
      </c>
      <c r="C9" s="34">
        <v>5771094056</v>
      </c>
      <c r="D9" s="35">
        <v>529181986</v>
      </c>
      <c r="E9" s="23"/>
      <c r="F9" s="23"/>
      <c r="G9" s="23"/>
      <c r="H9" s="23"/>
      <c r="I9" s="23"/>
      <c r="J9" s="32"/>
    </row>
    <row r="10" spans="1:10" ht="15" thickBot="1">
      <c r="A10" s="31" t="s">
        <v>53</v>
      </c>
      <c r="B10" s="33">
        <v>4825333</v>
      </c>
      <c r="C10" s="34">
        <v>351994910</v>
      </c>
      <c r="D10" s="35">
        <v>644109</v>
      </c>
      <c r="E10" s="23"/>
      <c r="F10" s="23"/>
      <c r="G10" s="23"/>
      <c r="H10" s="23"/>
      <c r="I10" s="23"/>
      <c r="J10" s="32"/>
    </row>
    <row r="11" spans="1:10">
      <c r="A11" s="36" t="s">
        <v>57</v>
      </c>
      <c r="B11" s="23">
        <v>210042928</v>
      </c>
      <c r="C11" s="27">
        <v>1386466577</v>
      </c>
      <c r="D11" s="27">
        <v>-1596509505</v>
      </c>
      <c r="E11" s="37"/>
      <c r="F11" s="37"/>
      <c r="G11" s="37"/>
      <c r="H11" s="37"/>
      <c r="I11" s="37"/>
      <c r="J11" s="15"/>
    </row>
    <row r="12" spans="1:10">
      <c r="A12" s="36" t="s">
        <v>58</v>
      </c>
      <c r="B12" s="23">
        <v>180353705</v>
      </c>
      <c r="C12" s="27">
        <v>1142452647</v>
      </c>
      <c r="D12" s="27">
        <v>-1322806352</v>
      </c>
      <c r="E12" s="37"/>
      <c r="F12" s="37"/>
      <c r="G12" s="37"/>
      <c r="H12" s="37"/>
      <c r="I12" s="37"/>
      <c r="J12" s="15"/>
    </row>
    <row r="13" spans="1:10">
      <c r="A13" s="36" t="s">
        <v>59</v>
      </c>
      <c r="B13" s="23">
        <v>55964413</v>
      </c>
      <c r="C13" s="27">
        <v>370989189</v>
      </c>
      <c r="D13" s="27">
        <v>-426953602</v>
      </c>
      <c r="E13" s="37"/>
      <c r="F13" s="37"/>
      <c r="G13" s="37"/>
      <c r="H13" s="37"/>
      <c r="I13" s="37"/>
      <c r="J13" s="15"/>
    </row>
    <row r="14" spans="1:10">
      <c r="A14" s="15"/>
      <c r="B14" s="32"/>
      <c r="C14" s="27"/>
      <c r="D14" s="27"/>
      <c r="E14" s="32"/>
      <c r="F14" s="32"/>
      <c r="G14" s="15"/>
      <c r="H14" s="15"/>
      <c r="I14" s="15"/>
      <c r="J14" s="15"/>
    </row>
    <row r="15" spans="1:10">
      <c r="A15" s="39" t="s">
        <v>68</v>
      </c>
      <c r="B15" s="53">
        <f>SUM(B2:B13)</f>
        <v>2349068666</v>
      </c>
      <c r="C15" s="53">
        <f>SUM(C2:C13)</f>
        <v>23338005020</v>
      </c>
      <c r="D15" s="53">
        <f>SUM(D2:D13)</f>
        <v>8595883184</v>
      </c>
      <c r="E15" s="17"/>
      <c r="F15" s="17"/>
      <c r="G15" s="17"/>
      <c r="H15" s="17"/>
      <c r="I15" s="17"/>
      <c r="J15" s="17"/>
    </row>
    <row r="16" spans="1:10">
      <c r="A16" s="17"/>
      <c r="B16" s="64"/>
      <c r="C16" s="40"/>
      <c r="D16" s="40"/>
      <c r="E16" s="17"/>
      <c r="F16" s="17"/>
      <c r="G16" s="17"/>
      <c r="H16" s="17"/>
      <c r="I16" s="17"/>
      <c r="J16" s="17"/>
    </row>
    <row r="17" spans="1:10">
      <c r="A17" s="17"/>
      <c r="B17" s="64"/>
      <c r="C17" s="40"/>
      <c r="D17" s="40"/>
      <c r="E17" s="17"/>
      <c r="F17" s="17"/>
      <c r="G17" s="17"/>
      <c r="H17" s="17"/>
      <c r="I17" s="17"/>
      <c r="J17" s="17"/>
    </row>
    <row r="18" spans="1:10">
      <c r="A18" s="56" t="s">
        <v>69</v>
      </c>
      <c r="B18" s="56"/>
      <c r="C18" s="56"/>
      <c r="D18" s="56"/>
      <c r="E18" s="56"/>
    </row>
    <row r="19" spans="1:10" s="3" customFormat="1">
      <c r="A19" s="67"/>
      <c r="B19" s="15" t="s">
        <v>67</v>
      </c>
      <c r="C19" s="15" t="s">
        <v>62</v>
      </c>
      <c r="D19" s="15" t="s">
        <v>63</v>
      </c>
      <c r="E19" s="67"/>
    </row>
    <row r="20" spans="1:10">
      <c r="A20" s="14" t="s">
        <v>67</v>
      </c>
      <c r="B20" s="103">
        <f>B2/B$15</f>
        <v>7.1321669913245525E-2</v>
      </c>
      <c r="C20" s="103">
        <f t="shared" ref="C20:D20" si="0">C2/C$15</f>
        <v>5.1232641820727488E-2</v>
      </c>
      <c r="D20" s="103">
        <f t="shared" si="0"/>
        <v>1.9501730934644121E-2</v>
      </c>
    </row>
    <row r="21" spans="1:10">
      <c r="A21" s="14" t="s">
        <v>62</v>
      </c>
      <c r="B21" s="103">
        <f t="shared" ref="B21:D28" si="1">B3/B$15</f>
        <v>0.18949040376838436</v>
      </c>
      <c r="C21" s="103">
        <f t="shared" si="1"/>
        <v>0.36771008253043902</v>
      </c>
      <c r="D21" s="103">
        <f t="shared" si="1"/>
        <v>0.33600370225785053</v>
      </c>
    </row>
    <row r="22" spans="1:10">
      <c r="A22" s="14" t="s">
        <v>63</v>
      </c>
      <c r="B22" s="103">
        <f t="shared" si="1"/>
        <v>2.6656014745888232E-2</v>
      </c>
      <c r="C22" s="103">
        <f t="shared" si="1"/>
        <v>4.0736842852902945E-2</v>
      </c>
      <c r="D22" s="103">
        <f t="shared" si="1"/>
        <v>0.22924892728509652</v>
      </c>
    </row>
    <row r="23" spans="1:10">
      <c r="A23" s="14" t="s">
        <v>38</v>
      </c>
      <c r="B23" s="161">
        <f t="shared" si="1"/>
        <v>0.13212163760563311</v>
      </c>
      <c r="C23" s="162">
        <f t="shared" si="1"/>
        <v>3.8790271885887184E-2</v>
      </c>
      <c r="D23" s="163">
        <f t="shared" si="1"/>
        <v>0.26610911247115898</v>
      </c>
    </row>
    <row r="24" spans="1:10">
      <c r="A24" s="14" t="s">
        <v>39</v>
      </c>
      <c r="B24" s="164">
        <f t="shared" si="1"/>
        <v>0.32263984742964513</v>
      </c>
      <c r="C24" s="165">
        <f t="shared" si="1"/>
        <v>6.7832619868037028E-2</v>
      </c>
      <c r="D24" s="166">
        <f t="shared" si="1"/>
        <v>0.33134350328323403</v>
      </c>
    </row>
    <row r="25" spans="1:10">
      <c r="A25" s="14" t="s">
        <v>40</v>
      </c>
      <c r="B25" s="167">
        <f t="shared" si="1"/>
        <v>1.8841986460688673E-2</v>
      </c>
      <c r="C25" s="168">
        <f t="shared" si="1"/>
        <v>2.0341904057058945E-2</v>
      </c>
      <c r="D25" s="169">
        <f t="shared" si="1"/>
        <v>0.11705707563277654</v>
      </c>
    </row>
    <row r="26" spans="1:10">
      <c r="A26" s="14" t="s">
        <v>41</v>
      </c>
      <c r="B26" s="143">
        <f t="shared" si="1"/>
        <v>-1.9165382711720187E-4</v>
      </c>
      <c r="C26" s="144">
        <f t="shared" si="1"/>
        <v>2.6733156988583081E-2</v>
      </c>
      <c r="D26" s="145">
        <f t="shared" si="1"/>
        <v>2.8386208581123965E-2</v>
      </c>
    </row>
    <row r="27" spans="1:10">
      <c r="A27" s="14" t="s">
        <v>64</v>
      </c>
      <c r="B27" s="104">
        <f t="shared" si="1"/>
        <v>4.7049770234345291E-2</v>
      </c>
      <c r="C27" s="105">
        <f t="shared" si="1"/>
        <v>0.24728309258029288</v>
      </c>
      <c r="D27" s="106">
        <f t="shared" si="1"/>
        <v>6.1562258894466614E-2</v>
      </c>
    </row>
    <row r="28" spans="1:10">
      <c r="A28" s="14" t="s">
        <v>53</v>
      </c>
      <c r="B28" s="107">
        <f t="shared" si="1"/>
        <v>2.0541472754036557E-3</v>
      </c>
      <c r="C28" s="108">
        <f t="shared" si="1"/>
        <v>1.5082476402689539E-2</v>
      </c>
      <c r="D28" s="109">
        <f t="shared" si="1"/>
        <v>7.4932265389426913E-5</v>
      </c>
    </row>
    <row r="29" spans="1:10">
      <c r="A29" s="14"/>
      <c r="B29" s="15"/>
      <c r="C29" s="15"/>
      <c r="D29" s="15"/>
    </row>
    <row r="30" spans="1:10">
      <c r="B30" s="99">
        <f>SUM(B23:B25)</f>
        <v>0.47360347149596693</v>
      </c>
      <c r="C30" s="100">
        <f t="shared" ref="C30:D30" si="2">SUM(C23:C25)</f>
        <v>0.12696479581098316</v>
      </c>
      <c r="D30" s="101">
        <f t="shared" si="2"/>
        <v>0.71450969138716958</v>
      </c>
    </row>
    <row r="31" spans="1:10">
      <c r="A31" s="66" t="s">
        <v>70</v>
      </c>
      <c r="B31" s="56"/>
      <c r="C31" s="56"/>
      <c r="D31" s="56"/>
      <c r="E31" s="56"/>
    </row>
    <row r="32" spans="1:10" s="3" customFormat="1" ht="15" thickBot="1">
      <c r="A32" s="68"/>
      <c r="B32" s="80" t="s">
        <v>67</v>
      </c>
      <c r="C32" s="80" t="s">
        <v>62</v>
      </c>
      <c r="D32" s="80" t="s">
        <v>63</v>
      </c>
      <c r="E32" s="67"/>
    </row>
    <row r="33" spans="1:6">
      <c r="A33" s="15" t="s">
        <v>67</v>
      </c>
      <c r="B33" s="110">
        <v>1</v>
      </c>
      <c r="C33" s="111">
        <v>0</v>
      </c>
      <c r="D33" s="112">
        <v>0</v>
      </c>
      <c r="E33" s="15"/>
    </row>
    <row r="34" spans="1:6">
      <c r="A34" s="15" t="s">
        <v>62</v>
      </c>
      <c r="B34" s="113">
        <v>0</v>
      </c>
      <c r="C34" s="114">
        <v>1</v>
      </c>
      <c r="D34" s="115">
        <v>0</v>
      </c>
      <c r="E34" s="15"/>
    </row>
    <row r="35" spans="1:6" ht="15" thickBot="1">
      <c r="A35" s="15" t="s">
        <v>63</v>
      </c>
      <c r="B35" s="116">
        <v>0</v>
      </c>
      <c r="C35" s="117">
        <v>0</v>
      </c>
      <c r="D35" s="118">
        <v>1</v>
      </c>
      <c r="E35" s="15"/>
    </row>
    <row r="36" spans="1:6">
      <c r="A36" s="15"/>
      <c r="B36" s="16"/>
      <c r="C36" s="16"/>
      <c r="D36" s="16"/>
      <c r="E36" s="15"/>
    </row>
    <row r="38" spans="1:6">
      <c r="A38" s="66" t="s">
        <v>71</v>
      </c>
      <c r="B38" s="56"/>
      <c r="C38" s="56"/>
      <c r="D38" s="56"/>
      <c r="E38" s="56"/>
    </row>
    <row r="39" spans="1:6">
      <c r="A39" s="14"/>
      <c r="B39" s="79" t="s">
        <v>67</v>
      </c>
      <c r="C39" s="79" t="s">
        <v>62</v>
      </c>
      <c r="D39" s="79" t="s">
        <v>63</v>
      </c>
    </row>
    <row r="40" spans="1:6">
      <c r="A40" s="14" t="s">
        <v>67</v>
      </c>
      <c r="B40" s="119">
        <f>B33-B20</f>
        <v>0.92867833008675449</v>
      </c>
      <c r="C40" s="119">
        <f t="shared" ref="C40:D40" si="3">C33-C20</f>
        <v>-5.1232641820727488E-2</v>
      </c>
      <c r="D40" s="119">
        <f t="shared" si="3"/>
        <v>-1.9501730934644121E-2</v>
      </c>
    </row>
    <row r="41" spans="1:6">
      <c r="A41" s="14" t="s">
        <v>62</v>
      </c>
      <c r="B41" s="119">
        <f t="shared" ref="B41:D42" si="4">B34-B21</f>
        <v>-0.18949040376838436</v>
      </c>
      <c r="C41" s="119">
        <f t="shared" si="4"/>
        <v>0.63228991746956098</v>
      </c>
      <c r="D41" s="119">
        <f t="shared" si="4"/>
        <v>-0.33600370225785053</v>
      </c>
    </row>
    <row r="42" spans="1:6">
      <c r="A42" s="14" t="s">
        <v>63</v>
      </c>
      <c r="B42" s="119">
        <f t="shared" si="4"/>
        <v>-2.6656014745888232E-2</v>
      </c>
      <c r="C42" s="119">
        <f t="shared" si="4"/>
        <v>-4.0736842852902945E-2</v>
      </c>
      <c r="D42" s="119">
        <f t="shared" si="4"/>
        <v>0.77075107271490351</v>
      </c>
    </row>
    <row r="43" spans="1:6">
      <c r="A43" s="14"/>
      <c r="B43" s="14"/>
      <c r="C43" s="14"/>
      <c r="D43" s="14"/>
    </row>
    <row r="44" spans="1:6">
      <c r="A44" s="66" t="s">
        <v>72</v>
      </c>
      <c r="B44" s="56"/>
      <c r="C44" s="56"/>
      <c r="D44" s="56"/>
      <c r="E44" s="56"/>
    </row>
    <row r="45" spans="1:6" ht="15" thickBot="1">
      <c r="B45" s="79" t="s">
        <v>67</v>
      </c>
      <c r="C45" s="79" t="s">
        <v>62</v>
      </c>
      <c r="D45" s="79" t="s">
        <v>63</v>
      </c>
      <c r="E45" s="74" t="s">
        <v>74</v>
      </c>
    </row>
    <row r="46" spans="1:6">
      <c r="A46" s="14" t="s">
        <v>67</v>
      </c>
      <c r="B46" s="120">
        <f t="array" ref="B46:D48">MINVERSE(B40:D42)</f>
        <v>1.0978151031214858</v>
      </c>
      <c r="C46" s="121">
        <v>9.336473803894059E-2</v>
      </c>
      <c r="D46" s="122">
        <v>6.8478908777341793E-2</v>
      </c>
      <c r="E46" s="123">
        <f>SUM(B46:D46)</f>
        <v>1.2596587499377683</v>
      </c>
      <c r="F46" s="124"/>
    </row>
    <row r="47" spans="1:6">
      <c r="A47" s="14" t="s">
        <v>62</v>
      </c>
      <c r="B47" s="125">
        <v>0.35927009223746043</v>
      </c>
      <c r="C47" s="126">
        <v>1.6578117656340623</v>
      </c>
      <c r="D47" s="127">
        <v>0.73180213370910596</v>
      </c>
      <c r="E47" s="123">
        <f t="shared" ref="E47:E48" si="5">SUM(B47:D47)</f>
        <v>2.7488839915806289</v>
      </c>
      <c r="F47" s="124"/>
    </row>
    <row r="48" spans="1:6" ht="15" thickBot="1">
      <c r="A48" s="14" t="s">
        <v>63</v>
      </c>
      <c r="B48" s="128">
        <v>5.6956008782005886E-2</v>
      </c>
      <c r="C48" s="129">
        <v>9.0850018493767795E-2</v>
      </c>
      <c r="D48" s="130">
        <v>1.3384823191859179</v>
      </c>
      <c r="E48" s="123">
        <f t="shared" si="5"/>
        <v>1.4862883464616916</v>
      </c>
      <c r="F48" s="124"/>
    </row>
    <row r="49" spans="1:6">
      <c r="B49" s="131"/>
      <c r="C49" s="131"/>
      <c r="D49" s="131"/>
      <c r="E49" s="124"/>
      <c r="F49" s="124"/>
    </row>
    <row r="50" spans="1:6">
      <c r="A50" s="75" t="s">
        <v>73</v>
      </c>
      <c r="B50" s="123">
        <f>SUM(B46:B48)</f>
        <v>1.5140412041409519</v>
      </c>
      <c r="C50" s="123">
        <f t="shared" ref="C50:D50" si="6">SUM(C46:C48)</f>
        <v>1.8420265221667707</v>
      </c>
      <c r="D50" s="123">
        <f t="shared" si="6"/>
        <v>2.1387633616723658</v>
      </c>
      <c r="E50" s="124"/>
      <c r="F50" s="124"/>
    </row>
    <row r="51" spans="1:6">
      <c r="B51" s="124"/>
      <c r="C51" s="124"/>
      <c r="D51" s="124"/>
      <c r="E51" s="124"/>
      <c r="F51" s="124"/>
    </row>
    <row r="52" spans="1:6">
      <c r="B52" s="15"/>
      <c r="C52" s="15"/>
      <c r="D52" s="15"/>
      <c r="E52" s="15"/>
    </row>
    <row r="53" spans="1:6">
      <c r="B53" s="15"/>
      <c r="C53" s="15"/>
      <c r="D53" s="15"/>
      <c r="E53" s="15"/>
    </row>
    <row r="54" spans="1:6">
      <c r="A54" s="57" t="s">
        <v>75</v>
      </c>
      <c r="B54" s="76"/>
      <c r="C54" s="76"/>
      <c r="D54" s="76"/>
      <c r="E54" s="76"/>
    </row>
    <row r="55" spans="1:6" s="77" customFormat="1" ht="15" thickBot="1">
      <c r="B55" s="79" t="s">
        <v>67</v>
      </c>
      <c r="C55" s="79" t="s">
        <v>62</v>
      </c>
      <c r="D55" s="79" t="s">
        <v>63</v>
      </c>
      <c r="E55" s="78"/>
    </row>
    <row r="56" spans="1:6" ht="15" thickBot="1">
      <c r="A56" s="15"/>
      <c r="B56" s="140">
        <f>SUM(B23:B26)</f>
        <v>0.47341181766884971</v>
      </c>
      <c r="C56" s="141">
        <f>SUM(C23:C26)</f>
        <v>0.15369795279956625</v>
      </c>
      <c r="D56" s="142">
        <f>SUM(D23:D26)</f>
        <v>0.74289589996829353</v>
      </c>
      <c r="E56" s="15"/>
    </row>
    <row r="57" spans="1:6">
      <c r="A57" s="15"/>
      <c r="B57" s="16"/>
      <c r="C57" s="16"/>
      <c r="D57" s="16"/>
      <c r="E57" s="15"/>
    </row>
    <row r="58" spans="1:6">
      <c r="A58" s="15"/>
      <c r="B58" s="16"/>
      <c r="C58" s="16"/>
      <c r="D58" s="16"/>
      <c r="E58" s="15"/>
    </row>
    <row r="59" spans="1:6">
      <c r="A59" s="84" t="s">
        <v>76</v>
      </c>
      <c r="B59" s="84"/>
      <c r="C59" s="84"/>
      <c r="D59" s="84"/>
      <c r="E59" s="84"/>
    </row>
    <row r="60" spans="1:6" s="3" customFormat="1">
      <c r="A60" s="88"/>
      <c r="B60" s="88"/>
      <c r="C60" s="88"/>
      <c r="D60" s="88"/>
      <c r="E60" s="88"/>
    </row>
    <row r="61" spans="1:6" s="17" customFormat="1" ht="11.25" thickBot="1">
      <c r="B61" s="17" t="s">
        <v>72</v>
      </c>
      <c r="E61" s="17" t="s">
        <v>78</v>
      </c>
    </row>
    <row r="62" spans="1:6">
      <c r="A62" s="19" t="s">
        <v>77</v>
      </c>
      <c r="B62" s="132">
        <f>B46</f>
        <v>1.0978151031214858</v>
      </c>
      <c r="C62" s="132">
        <f t="shared" ref="C62:D62" si="7">C46</f>
        <v>9.336473803894059E-2</v>
      </c>
      <c r="D62" s="132">
        <f t="shared" si="7"/>
        <v>6.8478908777341793E-2</v>
      </c>
      <c r="E62" s="133">
        <v>0</v>
      </c>
      <c r="F62" s="12"/>
    </row>
    <row r="63" spans="1:6">
      <c r="B63" s="132">
        <f t="shared" ref="B63:D64" si="8">B47</f>
        <v>0.35927009223746043</v>
      </c>
      <c r="C63" s="132">
        <f t="shared" si="8"/>
        <v>1.6578117656340623</v>
      </c>
      <c r="D63" s="132">
        <f t="shared" si="8"/>
        <v>0.73180213370910596</v>
      </c>
      <c r="E63" s="134">
        <v>0</v>
      </c>
    </row>
    <row r="64" spans="1:6" ht="15" thickBot="1">
      <c r="B64" s="132">
        <f t="shared" si="8"/>
        <v>5.6956008782005886E-2</v>
      </c>
      <c r="C64" s="132">
        <f t="shared" si="8"/>
        <v>9.0850018493767795E-2</v>
      </c>
      <c r="D64" s="132">
        <f t="shared" si="8"/>
        <v>1.3384823191859179</v>
      </c>
      <c r="E64" s="135">
        <v>1000</v>
      </c>
    </row>
    <row r="65" spans="1:6">
      <c r="B65" s="12"/>
      <c r="C65" s="12"/>
      <c r="D65" s="12"/>
      <c r="E65" s="13"/>
    </row>
    <row r="66" spans="1:6" ht="15" thickBot="1">
      <c r="B66" s="136" t="s">
        <v>80</v>
      </c>
      <c r="C66" s="98"/>
      <c r="D66" s="98"/>
      <c r="E66" s="98"/>
    </row>
    <row r="67" spans="1:6">
      <c r="A67" s="14" t="s">
        <v>82</v>
      </c>
      <c r="B67" s="85">
        <f t="array" ref="B67:B69">MMULT(B62:D64,E62:E64)</f>
        <v>68.478908777341786</v>
      </c>
      <c r="C67" s="146"/>
      <c r="D67" s="147"/>
      <c r="E67" s="147"/>
      <c r="F67" s="148"/>
    </row>
    <row r="68" spans="1:6">
      <c r="A68" s="14" t="s">
        <v>83</v>
      </c>
      <c r="B68" s="86">
        <v>731.80213370910599</v>
      </c>
      <c r="C68" s="146"/>
      <c r="D68" s="147"/>
      <c r="E68" s="147"/>
      <c r="F68" s="148"/>
    </row>
    <row r="69" spans="1:6" ht="15" thickBot="1">
      <c r="A69" s="14" t="s">
        <v>84</v>
      </c>
      <c r="B69" s="87">
        <v>1338.482319185918</v>
      </c>
      <c r="C69" s="146"/>
      <c r="D69" s="147"/>
      <c r="E69" s="147"/>
      <c r="F69" s="148"/>
    </row>
    <row r="70" spans="1:6">
      <c r="A70" s="14"/>
      <c r="B70" s="137"/>
      <c r="C70" s="146"/>
      <c r="D70" s="147"/>
      <c r="E70" s="147"/>
      <c r="F70" s="148"/>
    </row>
    <row r="71" spans="1:6" ht="15" thickBot="1">
      <c r="B71" s="138" t="s">
        <v>75</v>
      </c>
      <c r="C71" s="98"/>
      <c r="D71" s="98"/>
      <c r="E71" s="136" t="s">
        <v>80</v>
      </c>
    </row>
    <row r="72" spans="1:6" ht="15" thickBot="1">
      <c r="A72" s="19" t="s">
        <v>79</v>
      </c>
      <c r="B72" s="149">
        <v>0.13212163760563311</v>
      </c>
      <c r="C72" s="150">
        <v>3.8790271885887184E-2</v>
      </c>
      <c r="D72" s="151">
        <v>0.26610911247115898</v>
      </c>
      <c r="E72" s="85">
        <f t="array" ref="E72:E74">MMULT(B62:D64,E62:E64)</f>
        <v>68.478908777341786</v>
      </c>
    </row>
    <row r="73" spans="1:6">
      <c r="B73" s="98"/>
      <c r="C73" s="98"/>
      <c r="D73" s="98"/>
      <c r="E73" s="86">
        <v>731.80213370910599</v>
      </c>
    </row>
    <row r="74" spans="1:6" ht="15" thickBot="1">
      <c r="B74" s="98"/>
      <c r="C74" s="98"/>
      <c r="D74" s="98"/>
      <c r="E74" s="87">
        <v>1338.482319185918</v>
      </c>
    </row>
    <row r="75" spans="1:6">
      <c r="B75" s="98"/>
      <c r="C75" s="98"/>
      <c r="D75" s="98"/>
      <c r="E75" s="98"/>
    </row>
    <row r="76" spans="1:6" ht="15" thickBot="1">
      <c r="B76" s="98"/>
      <c r="C76" s="98"/>
      <c r="D76" s="98"/>
      <c r="E76" s="98"/>
    </row>
    <row r="77" spans="1:6" ht="15" thickBot="1">
      <c r="A77" s="18" t="s">
        <v>81</v>
      </c>
      <c r="B77" s="93">
        <f t="array" ref="B77">MMULT(B72:D72,E72:E74)</f>
        <v>393.61669131926089</v>
      </c>
      <c r="C77" s="98"/>
      <c r="D77" s="98"/>
      <c r="E77" s="98"/>
    </row>
    <row r="78" spans="1:6" ht="15" thickBot="1">
      <c r="B78" s="98"/>
      <c r="C78" s="98"/>
      <c r="D78" s="98"/>
      <c r="E78" s="98"/>
    </row>
    <row r="79" spans="1:6" ht="15" thickBot="1">
      <c r="A79" s="18" t="s">
        <v>81</v>
      </c>
      <c r="B79" s="139"/>
      <c r="C79" s="98"/>
      <c r="D79" s="98"/>
      <c r="E79" s="98"/>
    </row>
    <row r="83" spans="1:7">
      <c r="A83" s="84" t="s">
        <v>85</v>
      </c>
      <c r="B83" s="84"/>
      <c r="C83" s="84"/>
      <c r="D83" s="84"/>
      <c r="E83" s="84"/>
    </row>
    <row r="86" spans="1:7" ht="15" thickBot="1">
      <c r="A86" s="17"/>
      <c r="B86" s="17" t="s">
        <v>72</v>
      </c>
      <c r="C86" s="17"/>
      <c r="D86" s="17"/>
      <c r="E86" s="17" t="s">
        <v>78</v>
      </c>
    </row>
    <row r="87" spans="1:7">
      <c r="A87" s="19" t="s">
        <v>77</v>
      </c>
      <c r="B87" s="69"/>
      <c r="C87" s="70"/>
      <c r="D87" s="70"/>
      <c r="E87" s="81">
        <f>0.05*I2</f>
        <v>8596038.0500000007</v>
      </c>
    </row>
    <row r="88" spans="1:7">
      <c r="B88" s="71"/>
      <c r="C88" s="55"/>
      <c r="D88" s="55"/>
      <c r="E88" s="82">
        <f t="shared" ref="E88:E89" si="9">0.05*I3</f>
        <v>308948941.90000004</v>
      </c>
    </row>
    <row r="89" spans="1:7" ht="15" thickBot="1">
      <c r="B89" s="72"/>
      <c r="C89" s="73"/>
      <c r="D89" s="73"/>
      <c r="E89" s="83">
        <f t="shared" si="9"/>
        <v>39272273</v>
      </c>
    </row>
    <row r="91" spans="1:7" ht="15" thickBot="1">
      <c r="B91" s="17" t="s">
        <v>80</v>
      </c>
    </row>
    <row r="92" spans="1:7">
      <c r="A92" s="14" t="s">
        <v>82</v>
      </c>
      <c r="B92" s="85"/>
      <c r="C92" s="14"/>
    </row>
    <row r="93" spans="1:7">
      <c r="A93" s="14" t="s">
        <v>83</v>
      </c>
      <c r="B93" s="86"/>
      <c r="C93" s="14"/>
    </row>
    <row r="94" spans="1:7" ht="15" thickBot="1">
      <c r="A94" s="14" t="s">
        <v>84</v>
      </c>
      <c r="B94" s="87"/>
      <c r="C94" s="14"/>
    </row>
    <row r="95" spans="1:7">
      <c r="A95" s="14"/>
      <c r="B95" s="14"/>
      <c r="C95" s="14"/>
    </row>
    <row r="96" spans="1:7" ht="15" thickBot="1">
      <c r="B96" s="92" t="s">
        <v>86</v>
      </c>
      <c r="E96" s="17" t="s">
        <v>80</v>
      </c>
      <c r="G96" s="54"/>
    </row>
    <row r="97" spans="1:7" ht="15" thickBot="1">
      <c r="A97" s="19" t="s">
        <v>79</v>
      </c>
      <c r="B97" s="89"/>
      <c r="C97" s="90"/>
      <c r="D97" s="91"/>
      <c r="E97" s="95"/>
    </row>
    <row r="98" spans="1:7">
      <c r="E98" s="82"/>
    </row>
    <row r="99" spans="1:7" ht="15" thickBot="1">
      <c r="E99" s="83"/>
    </row>
    <row r="100" spans="1:7">
      <c r="G100" s="98"/>
    </row>
    <row r="101" spans="1:7" ht="15" thickBot="1">
      <c r="D101" s="17" t="s">
        <v>90</v>
      </c>
      <c r="E101" s="17" t="s">
        <v>92</v>
      </c>
      <c r="G101" s="54"/>
    </row>
    <row r="102" spans="1:7" ht="15" thickBot="1">
      <c r="A102" s="17" t="s">
        <v>87</v>
      </c>
      <c r="B102" s="93"/>
      <c r="D102" s="96"/>
      <c r="E102" s="96"/>
    </row>
    <row r="103" spans="1:7" ht="15" thickBot="1">
      <c r="A103" s="15" t="s">
        <v>88</v>
      </c>
      <c r="D103" s="17" t="s">
        <v>91</v>
      </c>
      <c r="E103" s="38"/>
    </row>
    <row r="104" spans="1:7" ht="15" thickBot="1">
      <c r="A104" s="17" t="s">
        <v>89</v>
      </c>
      <c r="B104" s="94"/>
      <c r="D104" s="97"/>
      <c r="E104" s="38"/>
    </row>
    <row r="105" spans="1:7">
      <c r="D105" s="38"/>
      <c r="E105" s="38"/>
    </row>
    <row r="106" spans="1:7">
      <c r="D106" s="38"/>
      <c r="E106" s="38"/>
    </row>
    <row r="107" spans="1:7">
      <c r="D107" s="38"/>
      <c r="E107" s="38"/>
    </row>
    <row r="108" spans="1:7">
      <c r="D108" s="38"/>
      <c r="E108" s="38"/>
    </row>
    <row r="109" spans="1:7">
      <c r="D109" s="38"/>
      <c r="E109" s="38"/>
    </row>
  </sheetData>
  <hyperlinks>
    <hyperlink ref="A1" r:id="rId1" display="nattpong@econ.tu.ac.th" xr:uid="{00000000-0004-0000-0400-000000000000}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 IO  - 2010</vt:lpstr>
      <vt:lpstr>List of Sectors and Items</vt:lpstr>
      <vt:lpstr>Multiplier_Exercises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Phennapa Sintrakul</dc:creator>
  <cp:lastModifiedBy>ACER</cp:lastModifiedBy>
  <cp:lastPrinted>2016-08-15T07:17:35Z</cp:lastPrinted>
  <dcterms:created xsi:type="dcterms:W3CDTF">2016-07-08T01:27:11Z</dcterms:created>
  <dcterms:modified xsi:type="dcterms:W3CDTF">2021-02-22T07:46:21Z</dcterms:modified>
</cp:coreProperties>
</file>