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Teaching courses\Semester 2_2018\EE312_2_2018\Assignment\2_2018_assignment\"/>
    </mc:Choice>
  </mc:AlternateContent>
  <bookViews>
    <workbookView xWindow="0" yWindow="0" windowWidth="21600" windowHeight="9645" activeTab="2"/>
  </bookViews>
  <sheets>
    <sheet name="calculation" sheetId="1" r:id="rId1"/>
    <sheet name="response to shock" sheetId="3" r:id="rId2"/>
    <sheet name="path after shock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3" l="1"/>
  <c r="E7" i="3"/>
  <c r="F7" i="3"/>
  <c r="C7" i="3"/>
  <c r="F3" i="3"/>
  <c r="F4" i="3"/>
  <c r="F5" i="3"/>
  <c r="F6" i="3"/>
  <c r="F2" i="3"/>
  <c r="E3" i="3"/>
  <c r="E4" i="3"/>
  <c r="E5" i="3"/>
  <c r="E6" i="3"/>
  <c r="E2" i="3"/>
  <c r="D3" i="3"/>
  <c r="D4" i="3"/>
  <c r="D5" i="3"/>
  <c r="D6" i="3"/>
  <c r="D2" i="3"/>
  <c r="C3" i="3"/>
  <c r="C4" i="3"/>
  <c r="C5" i="3"/>
  <c r="C6" i="3"/>
  <c r="C2" i="3"/>
  <c r="S24" i="1"/>
  <c r="Q24" i="1"/>
  <c r="O24" i="1"/>
  <c r="H24" i="1"/>
  <c r="D24" i="1"/>
  <c r="J24" i="1" s="1"/>
  <c r="S22" i="1" l="1"/>
  <c r="S21" i="1"/>
  <c r="S20" i="1"/>
  <c r="S19" i="1"/>
  <c r="S18" i="1"/>
  <c r="S17" i="1"/>
  <c r="S16" i="1"/>
  <c r="O16" i="1"/>
  <c r="U16" i="1" s="1"/>
  <c r="O17" i="1" s="1"/>
  <c r="U17" i="1" s="1"/>
  <c r="O18" i="1" s="1"/>
  <c r="U18" i="1" s="1"/>
  <c r="S14" i="1"/>
  <c r="S13" i="1"/>
  <c r="S12" i="1"/>
  <c r="S11" i="1"/>
  <c r="S10" i="1"/>
  <c r="S9" i="1"/>
  <c r="O9" i="1"/>
  <c r="U9" i="1" s="1"/>
  <c r="O10" i="1" s="1"/>
  <c r="U10" i="1" s="1"/>
  <c r="O11" i="1" s="1"/>
  <c r="U11" i="1" s="1"/>
  <c r="O12" i="1" s="1"/>
  <c r="U12" i="1" s="1"/>
  <c r="O13" i="1" s="1"/>
  <c r="U13" i="1" s="1"/>
  <c r="O14" i="1" s="1"/>
  <c r="U14" i="1" s="1"/>
  <c r="O15" i="1" s="1"/>
  <c r="S15" i="1" s="1"/>
  <c r="Q15" i="1" s="1"/>
  <c r="S8" i="1"/>
  <c r="O8" i="1"/>
  <c r="U8" i="1" s="1"/>
  <c r="S7" i="1"/>
  <c r="O7" i="1"/>
  <c r="U7" i="1" s="1"/>
  <c r="S6" i="1"/>
  <c r="O6" i="1"/>
  <c r="U6" i="1" s="1"/>
  <c r="S5" i="1"/>
  <c r="O5" i="1"/>
  <c r="U5" i="1" s="1"/>
  <c r="S4" i="1"/>
  <c r="O4" i="1"/>
  <c r="U4" i="1" s="1"/>
  <c r="O20" i="1" l="1"/>
  <c r="U20" i="1" s="1"/>
  <c r="O19" i="1"/>
  <c r="U19" i="1" s="1"/>
  <c r="O21" i="1" s="1"/>
  <c r="U21" i="1" s="1"/>
  <c r="O22" i="1" s="1"/>
  <c r="U22" i="1" s="1"/>
  <c r="O23" i="1" s="1"/>
  <c r="H20" i="1"/>
  <c r="J4" i="1"/>
  <c r="D16" i="1"/>
  <c r="H14" i="1"/>
  <c r="H16" i="1"/>
  <c r="H17" i="1"/>
  <c r="H18" i="1"/>
  <c r="H19" i="1"/>
  <c r="H21" i="1"/>
  <c r="H22" i="1"/>
  <c r="H23" i="1"/>
  <c r="H10" i="1"/>
  <c r="H11" i="1"/>
  <c r="H12" i="1"/>
  <c r="H13" i="1"/>
  <c r="H5" i="1"/>
  <c r="H6" i="1"/>
  <c r="H7" i="1"/>
  <c r="H8" i="1"/>
  <c r="H9" i="1"/>
  <c r="H4" i="1"/>
  <c r="D5" i="1"/>
  <c r="D6" i="1"/>
  <c r="D7" i="1"/>
  <c r="D8" i="1"/>
  <c r="D9" i="1"/>
  <c r="D4" i="1"/>
  <c r="J9" i="1" l="1"/>
  <c r="D10" i="1" s="1"/>
  <c r="J10" i="1" s="1"/>
  <c r="D11" i="1" s="1"/>
  <c r="J7" i="1"/>
  <c r="J5" i="1"/>
  <c r="J8" i="1"/>
  <c r="J6" i="1"/>
  <c r="J16" i="1"/>
  <c r="D17" i="1" s="1"/>
  <c r="D18" i="1"/>
  <c r="J17" i="1"/>
  <c r="J18" i="1"/>
  <c r="D19" i="1" l="1"/>
  <c r="D20" i="1"/>
  <c r="J20" i="1" s="1"/>
  <c r="D12" i="1"/>
  <c r="J12" i="1" s="1"/>
  <c r="D13" i="1" s="1"/>
  <c r="J13" i="1" s="1"/>
  <c r="J11" i="1"/>
  <c r="J19" i="1"/>
  <c r="D21" i="1" s="1"/>
  <c r="J21" i="1" s="1"/>
  <c r="D22" i="1" s="1"/>
  <c r="J22" i="1" s="1"/>
  <c r="D23" i="1" s="1"/>
  <c r="J23" i="1" s="1"/>
  <c r="D14" i="1" l="1"/>
  <c r="J14" i="1" s="1"/>
  <c r="D15" i="1" l="1"/>
  <c r="H15" i="1" s="1"/>
  <c r="F15" i="1" s="1"/>
  <c r="S23" i="1"/>
  <c r="Q23" i="1" s="1"/>
</calcChain>
</file>

<file path=xl/sharedStrings.xml><?xml version="1.0" encoding="utf-8"?>
<sst xmlns="http://schemas.openxmlformats.org/spreadsheetml/2006/main" count="88" uniqueCount="44">
  <si>
    <t>Time</t>
  </si>
  <si>
    <t>theta</t>
  </si>
  <si>
    <t>shock</t>
  </si>
  <si>
    <t>pibar</t>
  </si>
  <si>
    <t>t</t>
  </si>
  <si>
    <t>t+1</t>
  </si>
  <si>
    <t>t+2</t>
  </si>
  <si>
    <t>t+3</t>
  </si>
  <si>
    <t>t+4</t>
  </si>
  <si>
    <t>t+5</t>
  </si>
  <si>
    <t>t+6</t>
  </si>
  <si>
    <t>t+7</t>
  </si>
  <si>
    <t>t+8</t>
  </si>
  <si>
    <t>t+9</t>
  </si>
  <si>
    <t>t+10</t>
  </si>
  <si>
    <t>t+11</t>
  </si>
  <si>
    <t>t+12</t>
  </si>
  <si>
    <t>t+13</t>
  </si>
  <si>
    <t>t+14</t>
  </si>
  <si>
    <t>t+15</t>
  </si>
  <si>
    <t>t+16</t>
  </si>
  <si>
    <t>t+17</t>
  </si>
  <si>
    <t>t+18</t>
  </si>
  <si>
    <t>sacrifice ratio</t>
  </si>
  <si>
    <t>actual</t>
  </si>
  <si>
    <t xml:space="preserve">natural </t>
  </si>
  <si>
    <t>U</t>
  </si>
  <si>
    <t>Gap</t>
  </si>
  <si>
    <t>expected</t>
  </si>
  <si>
    <t>inflation</t>
  </si>
  <si>
    <t xml:space="preserve">actual </t>
  </si>
  <si>
    <t>t+19</t>
  </si>
  <si>
    <t>t+20</t>
  </si>
  <si>
    <t>Counterfactual</t>
  </si>
  <si>
    <t>SD</t>
  </si>
  <si>
    <t>Inflation</t>
  </si>
  <si>
    <t>Unemployment</t>
  </si>
  <si>
    <t>Period</t>
  </si>
  <si>
    <t>Shock</t>
  </si>
  <si>
    <t>Pi_theta0</t>
  </si>
  <si>
    <t>U_theta0</t>
  </si>
  <si>
    <t>U_theta1</t>
  </si>
  <si>
    <t>Pi_theta1</t>
  </si>
  <si>
    <t>S.D.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</si>
</sst>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/>
    <xf numFmtId="43" fontId="0" fillId="2" borderId="1" xfId="1" applyFont="1" applyFill="1" applyBorder="1"/>
    <xf numFmtId="0" fontId="0" fillId="3" borderId="1" xfId="0" applyFill="1" applyBorder="1"/>
    <xf numFmtId="43" fontId="0" fillId="3" borderId="1" xfId="1" applyFont="1" applyFill="1" applyBorder="1"/>
    <xf numFmtId="0" fontId="0" fillId="4" borderId="1" xfId="0" applyFill="1" applyBorder="1"/>
    <xf numFmtId="43" fontId="0" fillId="4" borderId="1" xfId="1" applyFont="1" applyFill="1" applyBorder="1"/>
    <xf numFmtId="10" fontId="0" fillId="0" borderId="1" xfId="0" applyNumberFormat="1" applyBorder="1"/>
    <xf numFmtId="10" fontId="0" fillId="2" borderId="1" xfId="2" applyNumberFormat="1" applyFont="1" applyFill="1" applyBorder="1"/>
    <xf numFmtId="10" fontId="0" fillId="3" borderId="1" xfId="2" applyNumberFormat="1" applyFont="1" applyFill="1" applyBorder="1"/>
    <xf numFmtId="10" fontId="0" fillId="4" borderId="1" xfId="2" applyNumberFormat="1" applyFont="1" applyFill="1" applyBorder="1"/>
    <xf numFmtId="10" fontId="0" fillId="0" borderId="0" xfId="0" applyNumberFormat="1"/>
    <xf numFmtId="0" fontId="2" fillId="5" borderId="0" xfId="0" applyFont="1" applyFill="1"/>
    <xf numFmtId="10" fontId="2" fillId="5" borderId="0" xfId="0" applyNumberFormat="1" applyFont="1" applyFill="1"/>
    <xf numFmtId="0" fontId="0" fillId="7" borderId="1" xfId="0" applyFill="1" applyBorder="1"/>
    <xf numFmtId="10" fontId="0" fillId="7" borderId="1" xfId="2" applyNumberFormat="1" applyFont="1" applyFill="1" applyBorder="1"/>
    <xf numFmtId="43" fontId="0" fillId="7" borderId="1" xfId="1" applyFont="1" applyFill="1" applyBorder="1"/>
    <xf numFmtId="0" fontId="2" fillId="5" borderId="2" xfId="0" applyFont="1" applyFill="1" applyBorder="1"/>
    <xf numFmtId="10" fontId="2" fillId="5" borderId="2" xfId="2" applyNumberFormat="1" applyFont="1" applyFill="1" applyBorder="1"/>
    <xf numFmtId="43" fontId="2" fillId="5" borderId="3" xfId="1" applyFont="1" applyFill="1" applyBorder="1"/>
    <xf numFmtId="10" fontId="2" fillId="5" borderId="3" xfId="2" applyNumberFormat="1" applyFont="1" applyFill="1" applyBorder="1"/>
    <xf numFmtId="10" fontId="0" fillId="5" borderId="1" xfId="2" applyNumberFormat="1" applyFont="1" applyFill="1" applyBorder="1"/>
    <xf numFmtId="10" fontId="0" fillId="9" borderId="1" xfId="2" applyNumberFormat="1" applyFont="1" applyFill="1" applyBorder="1"/>
    <xf numFmtId="164" fontId="0" fillId="2" borderId="1" xfId="2" applyNumberFormat="1" applyFont="1" applyFill="1" applyBorder="1"/>
    <xf numFmtId="164" fontId="0" fillId="3" borderId="1" xfId="2" applyNumberFormat="1" applyFont="1" applyFill="1" applyBorder="1"/>
    <xf numFmtId="10" fontId="3" fillId="6" borderId="0" xfId="2" applyNumberFormat="1" applyFont="1" applyFill="1"/>
    <xf numFmtId="10" fontId="3" fillId="6" borderId="3" xfId="2" applyNumberFormat="1" applyFont="1" applyFill="1" applyBorder="1"/>
    <xf numFmtId="0" fontId="0" fillId="8" borderId="1" xfId="0" applyFont="1" applyFill="1" applyBorder="1"/>
    <xf numFmtId="10" fontId="1" fillId="8" borderId="1" xfId="2" applyNumberFormat="1" applyFont="1" applyFill="1" applyBorder="1"/>
    <xf numFmtId="43" fontId="1" fillId="8" borderId="1" xfId="1" applyFont="1" applyFill="1" applyBorder="1"/>
    <xf numFmtId="0" fontId="0" fillId="9" borderId="1" xfId="0" applyFill="1" applyBorder="1"/>
    <xf numFmtId="43" fontId="0" fillId="9" borderId="1" xfId="1" applyFont="1" applyFill="1" applyBorder="1"/>
    <xf numFmtId="10" fontId="4" fillId="9" borderId="1" xfId="2" applyNumberFormat="1" applyFont="1" applyFill="1" applyBorder="1"/>
    <xf numFmtId="10" fontId="2" fillId="10" borderId="1" xfId="2" applyNumberFormat="1" applyFont="1" applyFill="1" applyBorder="1"/>
    <xf numFmtId="0" fontId="0" fillId="9" borderId="0" xfId="0" applyFill="1" applyBorder="1"/>
    <xf numFmtId="9" fontId="0" fillId="0" borderId="1" xfId="2" applyFont="1" applyBorder="1"/>
    <xf numFmtId="0" fontId="0" fillId="10" borderId="1" xfId="0" applyFill="1" applyBorder="1"/>
    <xf numFmtId="10" fontId="0" fillId="10" borderId="1" xfId="2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Unemployment and inflation path after supply shock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5"/>
          <c:order val="0"/>
          <c:tx>
            <c:strRef>
              <c:f>'response to shock'!$B$1</c:f>
              <c:strCache>
                <c:ptCount val="1"/>
                <c:pt idx="0">
                  <c:v>Shock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'response to shock'!$A$2:$A$6</c:f>
              <c:strCache>
                <c:ptCount val="5"/>
                <c:pt idx="0">
                  <c:v>t+16</c:v>
                </c:pt>
                <c:pt idx="1">
                  <c:v>t+17</c:v>
                </c:pt>
                <c:pt idx="2">
                  <c:v>t+18</c:v>
                </c:pt>
                <c:pt idx="3">
                  <c:v>t+19</c:v>
                </c:pt>
                <c:pt idx="4">
                  <c:v>t+20</c:v>
                </c:pt>
              </c:strCache>
            </c:strRef>
          </c:cat>
          <c:val>
            <c:numRef>
              <c:f>'response to shock'!$B$2:$B$6</c:f>
              <c:numCache>
                <c:formatCode>0%</c:formatCode>
                <c:ptCount val="5"/>
                <c:pt idx="0" formatCode="General">
                  <c:v>0</c:v>
                </c:pt>
                <c:pt idx="1">
                  <c:v>0.01</c:v>
                </c:pt>
                <c:pt idx="2" formatCode="General">
                  <c:v>0</c:v>
                </c:pt>
                <c:pt idx="3" formatCode="General">
                  <c:v>0</c:v>
                </c:pt>
                <c:pt idx="4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9F-42D8-AD4D-623B533C5B4C}"/>
            </c:ext>
          </c:extLst>
        </c:ser>
        <c:ser>
          <c:idx val="6"/>
          <c:order val="1"/>
          <c:tx>
            <c:strRef>
              <c:f>'response to shock'!$C$1</c:f>
              <c:strCache>
                <c:ptCount val="1"/>
                <c:pt idx="0">
                  <c:v>U_theta0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'response to shock'!$A$2:$A$6</c:f>
              <c:strCache>
                <c:ptCount val="5"/>
                <c:pt idx="0">
                  <c:v>t+16</c:v>
                </c:pt>
                <c:pt idx="1">
                  <c:v>t+17</c:v>
                </c:pt>
                <c:pt idx="2">
                  <c:v>t+18</c:v>
                </c:pt>
                <c:pt idx="3">
                  <c:v>t+19</c:v>
                </c:pt>
                <c:pt idx="4">
                  <c:v>t+20</c:v>
                </c:pt>
              </c:strCache>
            </c:strRef>
          </c:cat>
          <c:val>
            <c:numRef>
              <c:f>'response to shock'!$C$2:$C$6</c:f>
              <c:numCache>
                <c:formatCode>0.00%</c:formatCode>
                <c:ptCount val="5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9F-42D8-AD4D-623B533C5B4C}"/>
            </c:ext>
          </c:extLst>
        </c:ser>
        <c:ser>
          <c:idx val="7"/>
          <c:order val="2"/>
          <c:tx>
            <c:strRef>
              <c:f>'response to shock'!$D$1</c:f>
              <c:strCache>
                <c:ptCount val="1"/>
                <c:pt idx="0">
                  <c:v>Pi_theta0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'response to shock'!$A$2:$A$6</c:f>
              <c:strCache>
                <c:ptCount val="5"/>
                <c:pt idx="0">
                  <c:v>t+16</c:v>
                </c:pt>
                <c:pt idx="1">
                  <c:v>t+17</c:v>
                </c:pt>
                <c:pt idx="2">
                  <c:v>t+18</c:v>
                </c:pt>
                <c:pt idx="3">
                  <c:v>t+19</c:v>
                </c:pt>
                <c:pt idx="4">
                  <c:v>t+20</c:v>
                </c:pt>
              </c:strCache>
            </c:strRef>
          </c:cat>
          <c:val>
            <c:numRef>
              <c:f>'response to shock'!$D$2:$D$6</c:f>
              <c:numCache>
                <c:formatCode>0.00%</c:formatCode>
                <c:ptCount val="5"/>
                <c:pt idx="0">
                  <c:v>0.02</c:v>
                </c:pt>
                <c:pt idx="1">
                  <c:v>0.03</c:v>
                </c:pt>
                <c:pt idx="2">
                  <c:v>0.02</c:v>
                </c:pt>
                <c:pt idx="3">
                  <c:v>0.02</c:v>
                </c:pt>
                <c:pt idx="4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9F-42D8-AD4D-623B533C5B4C}"/>
            </c:ext>
          </c:extLst>
        </c:ser>
        <c:ser>
          <c:idx val="8"/>
          <c:order val="3"/>
          <c:tx>
            <c:strRef>
              <c:f>'response to shock'!$E$1</c:f>
              <c:strCache>
                <c:ptCount val="1"/>
                <c:pt idx="0">
                  <c:v>U_theta1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'response to shock'!$A$2:$A$6</c:f>
              <c:strCache>
                <c:ptCount val="5"/>
                <c:pt idx="0">
                  <c:v>t+16</c:v>
                </c:pt>
                <c:pt idx="1">
                  <c:v>t+17</c:v>
                </c:pt>
                <c:pt idx="2">
                  <c:v>t+18</c:v>
                </c:pt>
                <c:pt idx="3">
                  <c:v>t+19</c:v>
                </c:pt>
                <c:pt idx="4">
                  <c:v>t+20</c:v>
                </c:pt>
              </c:strCache>
            </c:strRef>
          </c:cat>
          <c:val>
            <c:numRef>
              <c:f>'response to shock'!$E$2:$E$6</c:f>
              <c:numCache>
                <c:formatCode>0.00%</c:formatCode>
                <c:ptCount val="5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6.4285714285714293E-2</c:v>
                </c:pt>
                <c:pt idx="4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9F-42D8-AD4D-623B533C5B4C}"/>
            </c:ext>
          </c:extLst>
        </c:ser>
        <c:ser>
          <c:idx val="9"/>
          <c:order val="4"/>
          <c:tx>
            <c:strRef>
              <c:f>'response to shock'!$F$1</c:f>
              <c:strCache>
                <c:ptCount val="1"/>
                <c:pt idx="0">
                  <c:v>Pi_theta1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'response to shock'!$A$2:$A$6</c:f>
              <c:strCache>
                <c:ptCount val="5"/>
                <c:pt idx="0">
                  <c:v>t+16</c:v>
                </c:pt>
                <c:pt idx="1">
                  <c:v>t+17</c:v>
                </c:pt>
                <c:pt idx="2">
                  <c:v>t+18</c:v>
                </c:pt>
                <c:pt idx="3">
                  <c:v>t+19</c:v>
                </c:pt>
                <c:pt idx="4">
                  <c:v>t+20</c:v>
                </c:pt>
              </c:strCache>
            </c:strRef>
          </c:cat>
          <c:val>
            <c:numRef>
              <c:f>'response to shock'!$F$2:$F$6</c:f>
              <c:numCache>
                <c:formatCode>0.00%</c:formatCode>
                <c:ptCount val="5"/>
                <c:pt idx="0">
                  <c:v>0.02</c:v>
                </c:pt>
                <c:pt idx="1">
                  <c:v>0.03</c:v>
                </c:pt>
                <c:pt idx="2">
                  <c:v>0.03</c:v>
                </c:pt>
                <c:pt idx="3">
                  <c:v>0.02</c:v>
                </c:pt>
                <c:pt idx="4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B9F-42D8-AD4D-623B533C5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2240192"/>
        <c:axId val="422239360"/>
      </c:lineChart>
      <c:catAx>
        <c:axId val="422240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239360"/>
        <c:crosses val="autoZero"/>
        <c:auto val="1"/>
        <c:lblAlgn val="ctr"/>
        <c:lblOffset val="100"/>
        <c:noMultiLvlLbl val="0"/>
      </c:catAx>
      <c:valAx>
        <c:axId val="42223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decimal</a:t>
                </a:r>
                <a:r>
                  <a:rPr lang="en-US" baseline="0"/>
                  <a:t> units</a:t>
                </a:r>
              </a:p>
              <a:p>
                <a:pPr>
                  <a:defRPr/>
                </a:pPr>
                <a:r>
                  <a:rPr lang="en-US" baseline="0"/>
                  <a:t>u and pi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22401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368" cy="605589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zoomScale="148" zoomScaleNormal="148" workbookViewId="0">
      <pane xSplit="1" ySplit="3" topLeftCell="L16" activePane="bottomRight" state="frozen"/>
      <selection pane="topRight" activeCell="B1" sqref="B1"/>
      <selection pane="bottomLeft" activeCell="A4" sqref="A4"/>
      <selection pane="bottomRight" activeCell="F27" sqref="F27:F29"/>
    </sheetView>
  </sheetViews>
  <sheetFormatPr defaultRowHeight="15" x14ac:dyDescent="0.25"/>
  <cols>
    <col min="1" max="1" width="15" bestFit="1" customWidth="1"/>
    <col min="2" max="2" width="5.7109375" bestFit="1" customWidth="1"/>
    <col min="3" max="3" width="6.140625" style="12" bestFit="1" customWidth="1"/>
    <col min="4" max="4" width="9.42578125" style="12" bestFit="1" customWidth="1"/>
    <col min="5" max="5" width="12.85546875" bestFit="1" customWidth="1"/>
    <col min="6" max="6" width="9.42578125" style="12" bestFit="1" customWidth="1"/>
    <col min="7" max="7" width="8" style="12" bestFit="1" customWidth="1"/>
    <col min="8" max="8" width="7.140625" style="12" bestFit="1" customWidth="1"/>
    <col min="9" max="9" width="9.42578125" style="12" bestFit="1" customWidth="1"/>
    <col min="10" max="10" width="9.140625" style="12"/>
    <col min="12" max="12" width="5.42578125" bestFit="1" customWidth="1"/>
    <col min="13" max="13" width="5.7109375" bestFit="1" customWidth="1"/>
    <col min="14" max="14" width="6.140625" style="12" bestFit="1" customWidth="1"/>
    <col min="15" max="15" width="9.42578125" style="12" bestFit="1" customWidth="1"/>
    <col min="16" max="16" width="12.85546875" bestFit="1" customWidth="1"/>
    <col min="17" max="17" width="7.140625" style="12" bestFit="1" customWidth="1"/>
    <col min="18" max="18" width="8" style="12" bestFit="1" customWidth="1"/>
    <col min="19" max="19" width="7.140625" style="12" bestFit="1" customWidth="1"/>
    <col min="20" max="20" width="9.42578125" style="12" bestFit="1" customWidth="1"/>
    <col min="21" max="21" width="9.140625" style="12"/>
  </cols>
  <sheetData>
    <row r="1" spans="1:21" x14ac:dyDescent="0.25">
      <c r="N1" s="12" t="s">
        <v>33</v>
      </c>
    </row>
    <row r="2" spans="1:21" x14ac:dyDescent="0.25">
      <c r="A2" s="1"/>
      <c r="B2" s="1"/>
      <c r="C2" s="8"/>
      <c r="D2" s="8" t="s">
        <v>28</v>
      </c>
      <c r="E2" s="1"/>
      <c r="F2" s="8" t="s">
        <v>24</v>
      </c>
      <c r="G2" s="8" t="s">
        <v>25</v>
      </c>
      <c r="H2" s="8" t="s">
        <v>27</v>
      </c>
      <c r="I2" s="8"/>
      <c r="J2" s="8" t="s">
        <v>30</v>
      </c>
      <c r="L2" s="1"/>
      <c r="M2" s="1"/>
      <c r="N2" s="8"/>
      <c r="O2" s="8" t="s">
        <v>28</v>
      </c>
      <c r="P2" s="1"/>
      <c r="Q2" s="8" t="s">
        <v>24</v>
      </c>
      <c r="R2" s="8" t="s">
        <v>25</v>
      </c>
      <c r="S2" s="8" t="s">
        <v>27</v>
      </c>
      <c r="T2" s="8"/>
      <c r="U2" s="8" t="s">
        <v>30</v>
      </c>
    </row>
    <row r="3" spans="1:21" x14ac:dyDescent="0.25">
      <c r="A3" s="1" t="s">
        <v>0</v>
      </c>
      <c r="B3" s="1" t="s">
        <v>1</v>
      </c>
      <c r="C3" s="8" t="s">
        <v>3</v>
      </c>
      <c r="D3" s="8" t="s">
        <v>29</v>
      </c>
      <c r="E3" s="1" t="s">
        <v>23</v>
      </c>
      <c r="F3" s="8" t="s">
        <v>26</v>
      </c>
      <c r="G3" s="8" t="s">
        <v>26</v>
      </c>
      <c r="H3" s="8" t="s">
        <v>26</v>
      </c>
      <c r="I3" s="8" t="s">
        <v>2</v>
      </c>
      <c r="J3" s="8" t="s">
        <v>29</v>
      </c>
      <c r="L3" s="1" t="s">
        <v>0</v>
      </c>
      <c r="M3" s="1" t="s">
        <v>1</v>
      </c>
      <c r="N3" s="8" t="s">
        <v>3</v>
      </c>
      <c r="O3" s="8" t="s">
        <v>29</v>
      </c>
      <c r="P3" s="1" t="s">
        <v>23</v>
      </c>
      <c r="Q3" s="8" t="s">
        <v>26</v>
      </c>
      <c r="R3" s="8" t="s">
        <v>26</v>
      </c>
      <c r="S3" s="8" t="s">
        <v>26</v>
      </c>
      <c r="T3" s="8" t="s">
        <v>2</v>
      </c>
      <c r="U3" s="8" t="s">
        <v>29</v>
      </c>
    </row>
    <row r="4" spans="1:21" x14ac:dyDescent="0.25">
      <c r="A4" s="2" t="s">
        <v>4</v>
      </c>
      <c r="B4" s="2">
        <v>0</v>
      </c>
      <c r="C4" s="9">
        <v>0.02</v>
      </c>
      <c r="D4" s="9">
        <f>(1-B4)*C4</f>
        <v>0.02</v>
      </c>
      <c r="E4" s="3">
        <v>-0.7</v>
      </c>
      <c r="F4" s="9">
        <v>0.03</v>
      </c>
      <c r="G4" s="9">
        <v>0.05</v>
      </c>
      <c r="H4" s="9">
        <f>F4-G4</f>
        <v>-2.0000000000000004E-2</v>
      </c>
      <c r="I4" s="9">
        <v>0</v>
      </c>
      <c r="J4" s="24">
        <f>D4+E4*H4+I4</f>
        <v>3.4000000000000002E-2</v>
      </c>
      <c r="L4" s="2" t="s">
        <v>4</v>
      </c>
      <c r="M4" s="2">
        <v>0</v>
      </c>
      <c r="N4" s="9">
        <v>0.02</v>
      </c>
      <c r="O4" s="9">
        <f>(1-M4)*N4</f>
        <v>0.02</v>
      </c>
      <c r="P4" s="3">
        <v>-0.7</v>
      </c>
      <c r="Q4" s="9">
        <v>0.03</v>
      </c>
      <c r="R4" s="9">
        <v>0.05</v>
      </c>
      <c r="S4" s="9">
        <f>Q4-R4</f>
        <v>-2.0000000000000004E-2</v>
      </c>
      <c r="T4" s="9">
        <v>0</v>
      </c>
      <c r="U4" s="24">
        <f>O4+P4*S4+T4</f>
        <v>3.4000000000000002E-2</v>
      </c>
    </row>
    <row r="5" spans="1:21" x14ac:dyDescent="0.25">
      <c r="A5" s="2" t="s">
        <v>5</v>
      </c>
      <c r="B5" s="2">
        <v>0</v>
      </c>
      <c r="C5" s="9">
        <v>0.02</v>
      </c>
      <c r="D5" s="9">
        <f t="shared" ref="D5:D9" si="0">(1-B5)*C5</f>
        <v>0.02</v>
      </c>
      <c r="E5" s="3">
        <v>-0.7</v>
      </c>
      <c r="F5" s="9">
        <v>0.03</v>
      </c>
      <c r="G5" s="9">
        <v>0.05</v>
      </c>
      <c r="H5" s="9">
        <f t="shared" ref="H5:H23" si="1">F5-G5</f>
        <v>-2.0000000000000004E-2</v>
      </c>
      <c r="I5" s="9">
        <v>0</v>
      </c>
      <c r="J5" s="24">
        <f t="shared" ref="J5:J9" si="2">D5+E5*H5+I5</f>
        <v>3.4000000000000002E-2</v>
      </c>
      <c r="L5" s="2" t="s">
        <v>5</v>
      </c>
      <c r="M5" s="2">
        <v>0</v>
      </c>
      <c r="N5" s="9">
        <v>0.02</v>
      </c>
      <c r="O5" s="9">
        <f t="shared" ref="O5:O9" si="3">(1-M5)*N5</f>
        <v>0.02</v>
      </c>
      <c r="P5" s="3">
        <v>-0.7</v>
      </c>
      <c r="Q5" s="9">
        <v>0.03</v>
      </c>
      <c r="R5" s="9">
        <v>0.05</v>
      </c>
      <c r="S5" s="9">
        <f t="shared" ref="S5:S14" si="4">Q5-R5</f>
        <v>-2.0000000000000004E-2</v>
      </c>
      <c r="T5" s="9">
        <v>0</v>
      </c>
      <c r="U5" s="24">
        <f t="shared" ref="U5:U9" si="5">O5+P5*S5+T5</f>
        <v>3.4000000000000002E-2</v>
      </c>
    </row>
    <row r="6" spans="1:21" x14ac:dyDescent="0.25">
      <c r="A6" s="2" t="s">
        <v>6</v>
      </c>
      <c r="B6" s="2">
        <v>0</v>
      </c>
      <c r="C6" s="9">
        <v>0.02</v>
      </c>
      <c r="D6" s="9">
        <f t="shared" si="0"/>
        <v>0.02</v>
      </c>
      <c r="E6" s="3">
        <v>-0.7</v>
      </c>
      <c r="F6" s="9">
        <v>0.03</v>
      </c>
      <c r="G6" s="9">
        <v>0.05</v>
      </c>
      <c r="H6" s="9">
        <f t="shared" si="1"/>
        <v>-2.0000000000000004E-2</v>
      </c>
      <c r="I6" s="9">
        <v>0</v>
      </c>
      <c r="J6" s="24">
        <f t="shared" si="2"/>
        <v>3.4000000000000002E-2</v>
      </c>
      <c r="L6" s="2" t="s">
        <v>6</v>
      </c>
      <c r="M6" s="2">
        <v>0</v>
      </c>
      <c r="N6" s="9">
        <v>0.02</v>
      </c>
      <c r="O6" s="9">
        <f t="shared" si="3"/>
        <v>0.02</v>
      </c>
      <c r="P6" s="3">
        <v>-0.7</v>
      </c>
      <c r="Q6" s="9">
        <v>0.03</v>
      </c>
      <c r="R6" s="9">
        <v>0.05</v>
      </c>
      <c r="S6" s="9">
        <f t="shared" si="4"/>
        <v>-2.0000000000000004E-2</v>
      </c>
      <c r="T6" s="9">
        <v>0</v>
      </c>
      <c r="U6" s="24">
        <f t="shared" si="5"/>
        <v>3.4000000000000002E-2</v>
      </c>
    </row>
    <row r="7" spans="1:21" x14ac:dyDescent="0.25">
      <c r="A7" s="2" t="s">
        <v>7</v>
      </c>
      <c r="B7" s="2">
        <v>0</v>
      </c>
      <c r="C7" s="9">
        <v>0.02</v>
      </c>
      <c r="D7" s="9">
        <f t="shared" si="0"/>
        <v>0.02</v>
      </c>
      <c r="E7" s="3">
        <v>-0.7</v>
      </c>
      <c r="F7" s="9">
        <v>0.03</v>
      </c>
      <c r="G7" s="9">
        <v>0.05</v>
      </c>
      <c r="H7" s="9">
        <f t="shared" si="1"/>
        <v>-2.0000000000000004E-2</v>
      </c>
      <c r="I7" s="9">
        <v>0</v>
      </c>
      <c r="J7" s="24">
        <f t="shared" si="2"/>
        <v>3.4000000000000002E-2</v>
      </c>
      <c r="L7" s="2" t="s">
        <v>7</v>
      </c>
      <c r="M7" s="2">
        <v>0</v>
      </c>
      <c r="N7" s="9">
        <v>0.02</v>
      </c>
      <c r="O7" s="9">
        <f t="shared" si="3"/>
        <v>0.02</v>
      </c>
      <c r="P7" s="3">
        <v>-0.7</v>
      </c>
      <c r="Q7" s="9">
        <v>0.03</v>
      </c>
      <c r="R7" s="9">
        <v>0.05</v>
      </c>
      <c r="S7" s="9">
        <f t="shared" si="4"/>
        <v>-2.0000000000000004E-2</v>
      </c>
      <c r="T7" s="9">
        <v>0</v>
      </c>
      <c r="U7" s="24">
        <f t="shared" si="5"/>
        <v>3.4000000000000002E-2</v>
      </c>
    </row>
    <row r="8" spans="1:21" x14ac:dyDescent="0.25">
      <c r="A8" s="2" t="s">
        <v>8</v>
      </c>
      <c r="B8" s="2">
        <v>0</v>
      </c>
      <c r="C8" s="9">
        <v>0.02</v>
      </c>
      <c r="D8" s="9">
        <f t="shared" si="0"/>
        <v>0.02</v>
      </c>
      <c r="E8" s="3">
        <v>-0.7</v>
      </c>
      <c r="F8" s="9">
        <v>0.03</v>
      </c>
      <c r="G8" s="9">
        <v>0.05</v>
      </c>
      <c r="H8" s="9">
        <f t="shared" si="1"/>
        <v>-2.0000000000000004E-2</v>
      </c>
      <c r="I8" s="9">
        <v>0</v>
      </c>
      <c r="J8" s="24">
        <f t="shared" si="2"/>
        <v>3.4000000000000002E-2</v>
      </c>
      <c r="L8" s="2" t="s">
        <v>8</v>
      </c>
      <c r="M8" s="2">
        <v>0</v>
      </c>
      <c r="N8" s="9">
        <v>0.02</v>
      </c>
      <c r="O8" s="9">
        <f t="shared" si="3"/>
        <v>0.02</v>
      </c>
      <c r="P8" s="3">
        <v>-0.7</v>
      </c>
      <c r="Q8" s="9">
        <v>0.03</v>
      </c>
      <c r="R8" s="9">
        <v>0.05</v>
      </c>
      <c r="S8" s="9">
        <f t="shared" si="4"/>
        <v>-2.0000000000000004E-2</v>
      </c>
      <c r="T8" s="9">
        <v>0</v>
      </c>
      <c r="U8" s="24">
        <f t="shared" si="5"/>
        <v>3.4000000000000002E-2</v>
      </c>
    </row>
    <row r="9" spans="1:21" x14ac:dyDescent="0.25">
      <c r="A9" s="2" t="s">
        <v>9</v>
      </c>
      <c r="B9" s="2">
        <v>0</v>
      </c>
      <c r="C9" s="9">
        <v>0.02</v>
      </c>
      <c r="D9" s="9">
        <f t="shared" si="0"/>
        <v>0.02</v>
      </c>
      <c r="E9" s="3">
        <v>-0.7</v>
      </c>
      <c r="F9" s="9">
        <v>0.03</v>
      </c>
      <c r="G9" s="9">
        <v>0.05</v>
      </c>
      <c r="H9" s="9">
        <f t="shared" si="1"/>
        <v>-2.0000000000000004E-2</v>
      </c>
      <c r="I9" s="9">
        <v>0</v>
      </c>
      <c r="J9" s="24">
        <f t="shared" si="2"/>
        <v>3.4000000000000002E-2</v>
      </c>
      <c r="L9" s="2" t="s">
        <v>9</v>
      </c>
      <c r="M9" s="2">
        <v>0</v>
      </c>
      <c r="N9" s="9">
        <v>0.02</v>
      </c>
      <c r="O9" s="9">
        <f t="shared" si="3"/>
        <v>0.02</v>
      </c>
      <c r="P9" s="3">
        <v>-0.7</v>
      </c>
      <c r="Q9" s="9">
        <v>0.03</v>
      </c>
      <c r="R9" s="9">
        <v>0.05</v>
      </c>
      <c r="S9" s="9">
        <f t="shared" si="4"/>
        <v>-2.0000000000000004E-2</v>
      </c>
      <c r="T9" s="9">
        <v>0</v>
      </c>
      <c r="U9" s="24">
        <f t="shared" si="5"/>
        <v>3.4000000000000002E-2</v>
      </c>
    </row>
    <row r="10" spans="1:21" x14ac:dyDescent="0.25">
      <c r="A10" s="4" t="s">
        <v>10</v>
      </c>
      <c r="B10" s="4">
        <v>1</v>
      </c>
      <c r="C10" s="10">
        <v>0.02</v>
      </c>
      <c r="D10" s="10">
        <f>(1-B10)*C10+B10*J9</f>
        <v>3.4000000000000002E-2</v>
      </c>
      <c r="E10" s="5">
        <v>-0.7</v>
      </c>
      <c r="F10" s="10">
        <v>0.03</v>
      </c>
      <c r="G10" s="10">
        <v>0.05</v>
      </c>
      <c r="H10" s="10">
        <f t="shared" si="1"/>
        <v>-2.0000000000000004E-2</v>
      </c>
      <c r="I10" s="10">
        <v>0</v>
      </c>
      <c r="J10" s="25">
        <f>D10+E10*H10+I10</f>
        <v>4.8000000000000001E-2</v>
      </c>
      <c r="L10" s="4" t="s">
        <v>10</v>
      </c>
      <c r="M10" s="4">
        <v>1</v>
      </c>
      <c r="N10" s="10">
        <v>0.02</v>
      </c>
      <c r="O10" s="10">
        <f>(1-M10)*N10+M10*U9</f>
        <v>3.4000000000000002E-2</v>
      </c>
      <c r="P10" s="5">
        <v>-0.7</v>
      </c>
      <c r="Q10" s="10">
        <v>0.03</v>
      </c>
      <c r="R10" s="10">
        <v>0.05</v>
      </c>
      <c r="S10" s="10">
        <f t="shared" si="4"/>
        <v>-2.0000000000000004E-2</v>
      </c>
      <c r="T10" s="10">
        <v>0</v>
      </c>
      <c r="U10" s="25">
        <f>O10+P10*S10+T10</f>
        <v>4.8000000000000001E-2</v>
      </c>
    </row>
    <row r="11" spans="1:21" x14ac:dyDescent="0.25">
      <c r="A11" s="4" t="s">
        <v>11</v>
      </c>
      <c r="B11" s="4">
        <v>1</v>
      </c>
      <c r="C11" s="10">
        <v>0.02</v>
      </c>
      <c r="D11" s="10">
        <f t="shared" ref="D11:D19" si="6">(1-B11)*C11+B11*J10</f>
        <v>4.8000000000000001E-2</v>
      </c>
      <c r="E11" s="5">
        <v>-0.7</v>
      </c>
      <c r="F11" s="10">
        <v>0.03</v>
      </c>
      <c r="G11" s="10">
        <v>0.05</v>
      </c>
      <c r="H11" s="10">
        <f t="shared" si="1"/>
        <v>-2.0000000000000004E-2</v>
      </c>
      <c r="I11" s="10">
        <v>0</v>
      </c>
      <c r="J11" s="25">
        <f t="shared" ref="J11:J13" si="7">D11+E11*H11+I11</f>
        <v>6.2E-2</v>
      </c>
      <c r="L11" s="4" t="s">
        <v>11</v>
      </c>
      <c r="M11" s="4">
        <v>1</v>
      </c>
      <c r="N11" s="10">
        <v>0.02</v>
      </c>
      <c r="O11" s="10">
        <f t="shared" ref="O11:O19" si="8">(1-M11)*N11+M11*U10</f>
        <v>4.8000000000000001E-2</v>
      </c>
      <c r="P11" s="5">
        <v>-0.7</v>
      </c>
      <c r="Q11" s="10">
        <v>0.03</v>
      </c>
      <c r="R11" s="10">
        <v>0.05</v>
      </c>
      <c r="S11" s="10">
        <f t="shared" si="4"/>
        <v>-2.0000000000000004E-2</v>
      </c>
      <c r="T11" s="10">
        <v>0</v>
      </c>
      <c r="U11" s="25">
        <f t="shared" ref="U11:U13" si="9">O11+P11*S11+T11</f>
        <v>6.2E-2</v>
      </c>
    </row>
    <row r="12" spans="1:21" x14ac:dyDescent="0.25">
      <c r="A12" s="4" t="s">
        <v>12</v>
      </c>
      <c r="B12" s="4">
        <v>1</v>
      </c>
      <c r="C12" s="10">
        <v>0.02</v>
      </c>
      <c r="D12" s="10">
        <f t="shared" si="6"/>
        <v>6.2E-2</v>
      </c>
      <c r="E12" s="5">
        <v>-0.7</v>
      </c>
      <c r="F12" s="10">
        <v>0.03</v>
      </c>
      <c r="G12" s="10">
        <v>0.05</v>
      </c>
      <c r="H12" s="10">
        <f t="shared" si="1"/>
        <v>-2.0000000000000004E-2</v>
      </c>
      <c r="I12" s="10">
        <v>0</v>
      </c>
      <c r="J12" s="25">
        <f t="shared" si="7"/>
        <v>7.5999999999999998E-2</v>
      </c>
      <c r="L12" s="4" t="s">
        <v>12</v>
      </c>
      <c r="M12" s="4">
        <v>1</v>
      </c>
      <c r="N12" s="10">
        <v>0.02</v>
      </c>
      <c r="O12" s="10">
        <f t="shared" si="8"/>
        <v>6.2E-2</v>
      </c>
      <c r="P12" s="5">
        <v>-0.7</v>
      </c>
      <c r="Q12" s="10">
        <v>0.03</v>
      </c>
      <c r="R12" s="10">
        <v>0.05</v>
      </c>
      <c r="S12" s="10">
        <f t="shared" si="4"/>
        <v>-2.0000000000000004E-2</v>
      </c>
      <c r="T12" s="10">
        <v>0</v>
      </c>
      <c r="U12" s="25">
        <f t="shared" si="9"/>
        <v>7.5999999999999998E-2</v>
      </c>
    </row>
    <row r="13" spans="1:21" x14ac:dyDescent="0.25">
      <c r="A13" s="4" t="s">
        <v>13</v>
      </c>
      <c r="B13" s="4">
        <v>1</v>
      </c>
      <c r="C13" s="10">
        <v>0.02</v>
      </c>
      <c r="D13" s="10">
        <f t="shared" si="6"/>
        <v>7.5999999999999998E-2</v>
      </c>
      <c r="E13" s="5">
        <v>-0.7</v>
      </c>
      <c r="F13" s="10">
        <v>0.03</v>
      </c>
      <c r="G13" s="10">
        <v>0.05</v>
      </c>
      <c r="H13" s="10">
        <f t="shared" si="1"/>
        <v>-2.0000000000000004E-2</v>
      </c>
      <c r="I13" s="10">
        <v>0</v>
      </c>
      <c r="J13" s="25">
        <f t="shared" si="7"/>
        <v>0.09</v>
      </c>
      <c r="L13" s="4" t="s">
        <v>13</v>
      </c>
      <c r="M13" s="4">
        <v>1</v>
      </c>
      <c r="N13" s="10">
        <v>0.02</v>
      </c>
      <c r="O13" s="10">
        <f t="shared" si="8"/>
        <v>7.5999999999999998E-2</v>
      </c>
      <c r="P13" s="5">
        <v>-0.7</v>
      </c>
      <c r="Q13" s="10">
        <v>0.03</v>
      </c>
      <c r="R13" s="10">
        <v>0.05</v>
      </c>
      <c r="S13" s="10">
        <f t="shared" si="4"/>
        <v>-2.0000000000000004E-2</v>
      </c>
      <c r="T13" s="10">
        <v>0</v>
      </c>
      <c r="U13" s="25">
        <f t="shared" si="9"/>
        <v>0.09</v>
      </c>
    </row>
    <row r="14" spans="1:21" x14ac:dyDescent="0.25">
      <c r="A14" s="6" t="s">
        <v>14</v>
      </c>
      <c r="B14" s="6">
        <v>1</v>
      </c>
      <c r="C14" s="11">
        <v>0.02</v>
      </c>
      <c r="D14" s="11">
        <f t="shared" si="6"/>
        <v>0.09</v>
      </c>
      <c r="E14" s="7">
        <v>-0.7</v>
      </c>
      <c r="F14" s="11">
        <v>0.05</v>
      </c>
      <c r="G14" s="11">
        <v>0.05</v>
      </c>
      <c r="H14" s="11">
        <f t="shared" si="1"/>
        <v>0</v>
      </c>
      <c r="I14" s="11">
        <v>0</v>
      </c>
      <c r="J14" s="11">
        <f>D14+E14*H14+I14</f>
        <v>0.09</v>
      </c>
      <c r="L14" s="6" t="s">
        <v>14</v>
      </c>
      <c r="M14" s="6">
        <v>1</v>
      </c>
      <c r="N14" s="11">
        <v>0.02</v>
      </c>
      <c r="O14" s="11">
        <f t="shared" si="8"/>
        <v>0.09</v>
      </c>
      <c r="P14" s="7">
        <v>-0.7</v>
      </c>
      <c r="Q14" s="11">
        <v>0.05</v>
      </c>
      <c r="R14" s="11">
        <v>0.05</v>
      </c>
      <c r="S14" s="11">
        <f t="shared" si="4"/>
        <v>0</v>
      </c>
      <c r="T14" s="11">
        <v>0</v>
      </c>
      <c r="U14" s="11">
        <f>O14+P14*S14+T14</f>
        <v>0.09</v>
      </c>
    </row>
    <row r="15" spans="1:21" x14ac:dyDescent="0.25">
      <c r="A15" s="13" t="s">
        <v>15</v>
      </c>
      <c r="B15" s="18">
        <v>1</v>
      </c>
      <c r="C15" s="19">
        <v>0.02</v>
      </c>
      <c r="D15" s="22">
        <f t="shared" si="6"/>
        <v>0.09</v>
      </c>
      <c r="E15" s="20">
        <v>-0.7</v>
      </c>
      <c r="F15" s="26">
        <f>G15++H15</f>
        <v>0.15</v>
      </c>
      <c r="G15" s="21">
        <v>0.05</v>
      </c>
      <c r="H15" s="27">
        <f>(J15-D15)/E15</f>
        <v>9.9999999999999992E-2</v>
      </c>
      <c r="I15" s="19">
        <v>0</v>
      </c>
      <c r="J15" s="14">
        <v>0.02</v>
      </c>
      <c r="L15" s="13" t="s">
        <v>15</v>
      </c>
      <c r="M15" s="18">
        <v>1</v>
      </c>
      <c r="N15" s="19">
        <v>0.02</v>
      </c>
      <c r="O15" s="22">
        <f t="shared" si="8"/>
        <v>0.09</v>
      </c>
      <c r="P15" s="20">
        <v>-0.7</v>
      </c>
      <c r="Q15" s="26">
        <f>R15++S15</f>
        <v>0.15</v>
      </c>
      <c r="R15" s="21">
        <v>0.05</v>
      </c>
      <c r="S15" s="27">
        <f>(U15-O15)/P15</f>
        <v>9.9999999999999992E-2</v>
      </c>
      <c r="T15" s="19">
        <v>0</v>
      </c>
      <c r="U15" s="14">
        <v>0.02</v>
      </c>
    </row>
    <row r="16" spans="1:21" x14ac:dyDescent="0.25">
      <c r="A16" s="15" t="s">
        <v>16</v>
      </c>
      <c r="B16" s="15">
        <v>1</v>
      </c>
      <c r="C16" s="16">
        <v>0.02</v>
      </c>
      <c r="D16" s="16">
        <f t="shared" si="6"/>
        <v>0.02</v>
      </c>
      <c r="E16" s="17">
        <v>-0.7</v>
      </c>
      <c r="F16" s="16">
        <v>0.05</v>
      </c>
      <c r="G16" s="16">
        <v>0.05</v>
      </c>
      <c r="H16" s="16">
        <f t="shared" si="1"/>
        <v>0</v>
      </c>
      <c r="I16" s="16">
        <v>0</v>
      </c>
      <c r="J16" s="16">
        <f>D16+E16*H16+I16</f>
        <v>0.02</v>
      </c>
      <c r="L16" s="15" t="s">
        <v>16</v>
      </c>
      <c r="M16" s="15">
        <v>1</v>
      </c>
      <c r="N16" s="16">
        <v>0.02</v>
      </c>
      <c r="O16" s="16">
        <f t="shared" si="8"/>
        <v>0.02</v>
      </c>
      <c r="P16" s="17">
        <v>-0.7</v>
      </c>
      <c r="Q16" s="16">
        <v>0.05</v>
      </c>
      <c r="R16" s="16">
        <v>0.05</v>
      </c>
      <c r="S16" s="16">
        <f t="shared" ref="S16:S22" si="10">Q16-R16</f>
        <v>0</v>
      </c>
      <c r="T16" s="16">
        <v>0</v>
      </c>
      <c r="U16" s="16">
        <f>O16+P16*S16+T16</f>
        <v>0.02</v>
      </c>
    </row>
    <row r="17" spans="1:21" x14ac:dyDescent="0.25">
      <c r="A17" s="15" t="s">
        <v>17</v>
      </c>
      <c r="B17" s="15">
        <v>1</v>
      </c>
      <c r="C17" s="16">
        <v>0.02</v>
      </c>
      <c r="D17" s="16">
        <f t="shared" si="6"/>
        <v>0.02</v>
      </c>
      <c r="E17" s="17">
        <v>-0.7</v>
      </c>
      <c r="F17" s="16">
        <v>0.05</v>
      </c>
      <c r="G17" s="16">
        <v>0.05</v>
      </c>
      <c r="H17" s="16">
        <f t="shared" si="1"/>
        <v>0</v>
      </c>
      <c r="I17" s="16">
        <v>0</v>
      </c>
      <c r="J17" s="16">
        <f t="shared" ref="J17:J23" si="11">D17+E17*H17+I17</f>
        <v>0.02</v>
      </c>
      <c r="L17" s="15" t="s">
        <v>17</v>
      </c>
      <c r="M17" s="15">
        <v>1</v>
      </c>
      <c r="N17" s="16">
        <v>0.02</v>
      </c>
      <c r="O17" s="16">
        <f t="shared" si="8"/>
        <v>0.02</v>
      </c>
      <c r="P17" s="17">
        <v>-0.7</v>
      </c>
      <c r="Q17" s="16">
        <v>0.05</v>
      </c>
      <c r="R17" s="16">
        <v>0.05</v>
      </c>
      <c r="S17" s="16">
        <f t="shared" si="10"/>
        <v>0</v>
      </c>
      <c r="T17" s="16">
        <v>0</v>
      </c>
      <c r="U17" s="16">
        <f t="shared" ref="U17:U22" si="12">O17+P17*S17+T17</f>
        <v>0.02</v>
      </c>
    </row>
    <row r="18" spans="1:21" x14ac:dyDescent="0.25">
      <c r="A18" s="15" t="s">
        <v>18</v>
      </c>
      <c r="B18" s="15">
        <v>1</v>
      </c>
      <c r="C18" s="16">
        <v>0.02</v>
      </c>
      <c r="D18" s="16">
        <f t="shared" si="6"/>
        <v>0.02</v>
      </c>
      <c r="E18" s="17">
        <v>-0.7</v>
      </c>
      <c r="F18" s="16">
        <v>0.05</v>
      </c>
      <c r="G18" s="16">
        <v>0.05</v>
      </c>
      <c r="H18" s="16">
        <f t="shared" si="1"/>
        <v>0</v>
      </c>
      <c r="I18" s="16">
        <v>0</v>
      </c>
      <c r="J18" s="16">
        <f t="shared" si="11"/>
        <v>0.02</v>
      </c>
      <c r="L18" s="15" t="s">
        <v>18</v>
      </c>
      <c r="M18" s="15">
        <v>1</v>
      </c>
      <c r="N18" s="16">
        <v>0.02</v>
      </c>
      <c r="O18" s="16">
        <f t="shared" si="8"/>
        <v>0.02</v>
      </c>
      <c r="P18" s="17">
        <v>-0.7</v>
      </c>
      <c r="Q18" s="16">
        <v>0.05</v>
      </c>
      <c r="R18" s="16">
        <v>0.05</v>
      </c>
      <c r="S18" s="16">
        <f t="shared" si="10"/>
        <v>0</v>
      </c>
      <c r="T18" s="16">
        <v>0</v>
      </c>
      <c r="U18" s="16">
        <f t="shared" si="12"/>
        <v>0.02</v>
      </c>
    </row>
    <row r="19" spans="1:21" x14ac:dyDescent="0.25">
      <c r="A19" s="15" t="s">
        <v>19</v>
      </c>
      <c r="B19" s="15">
        <v>1</v>
      </c>
      <c r="C19" s="16">
        <v>0.02</v>
      </c>
      <c r="D19" s="16">
        <f t="shared" si="6"/>
        <v>0.02</v>
      </c>
      <c r="E19" s="17">
        <v>-0.7</v>
      </c>
      <c r="F19" s="16">
        <v>0.05</v>
      </c>
      <c r="G19" s="16">
        <v>0.05</v>
      </c>
      <c r="H19" s="16">
        <f t="shared" si="1"/>
        <v>0</v>
      </c>
      <c r="I19" s="16">
        <v>0</v>
      </c>
      <c r="J19" s="16">
        <f t="shared" si="11"/>
        <v>0.02</v>
      </c>
      <c r="L19" s="15" t="s">
        <v>19</v>
      </c>
      <c r="M19" s="15">
        <v>1</v>
      </c>
      <c r="N19" s="16">
        <v>0.02</v>
      </c>
      <c r="O19" s="16">
        <f t="shared" si="8"/>
        <v>0.02</v>
      </c>
      <c r="P19" s="17">
        <v>-0.7</v>
      </c>
      <c r="Q19" s="16">
        <v>0.05</v>
      </c>
      <c r="R19" s="16">
        <v>0.05</v>
      </c>
      <c r="S19" s="16">
        <f t="shared" si="10"/>
        <v>0</v>
      </c>
      <c r="T19" s="16">
        <v>0</v>
      </c>
      <c r="U19" s="16">
        <f t="shared" si="12"/>
        <v>0.02</v>
      </c>
    </row>
    <row r="20" spans="1:21" x14ac:dyDescent="0.25">
      <c r="A20" s="28" t="s">
        <v>20</v>
      </c>
      <c r="B20" s="28">
        <v>0</v>
      </c>
      <c r="C20" s="29">
        <v>0.02</v>
      </c>
      <c r="D20" s="29">
        <f>(1-B20)*C20+B20*J18</f>
        <v>0.02</v>
      </c>
      <c r="E20" s="30">
        <v>-0.7</v>
      </c>
      <c r="F20" s="29">
        <v>0.05</v>
      </c>
      <c r="G20" s="29">
        <v>0.05</v>
      </c>
      <c r="H20" s="29">
        <f t="shared" ref="H20" si="13">F20-G20</f>
        <v>0</v>
      </c>
      <c r="I20" s="29">
        <v>0</v>
      </c>
      <c r="J20" s="29">
        <f t="shared" ref="J20" si="14">D20+E20*H20+I20</f>
        <v>0.02</v>
      </c>
      <c r="L20" s="28" t="s">
        <v>20</v>
      </c>
      <c r="M20" s="28">
        <v>1</v>
      </c>
      <c r="N20" s="29">
        <v>0.02</v>
      </c>
      <c r="O20" s="29">
        <f>(1-M20)*N20+M20*U18</f>
        <v>0.02</v>
      </c>
      <c r="P20" s="30">
        <v>-0.7</v>
      </c>
      <c r="Q20" s="29">
        <v>0.05</v>
      </c>
      <c r="R20" s="29">
        <v>0.05</v>
      </c>
      <c r="S20" s="29">
        <f t="shared" si="10"/>
        <v>0</v>
      </c>
      <c r="T20" s="29">
        <v>0</v>
      </c>
      <c r="U20" s="29">
        <f t="shared" si="12"/>
        <v>0.02</v>
      </c>
    </row>
    <row r="21" spans="1:21" x14ac:dyDescent="0.25">
      <c r="A21" s="31" t="s">
        <v>21</v>
      </c>
      <c r="B21" s="31">
        <v>0</v>
      </c>
      <c r="C21" s="23">
        <v>0.02</v>
      </c>
      <c r="D21" s="23">
        <f>(1-B21)*C21+B21*J19</f>
        <v>0.02</v>
      </c>
      <c r="E21" s="32">
        <v>-0.7</v>
      </c>
      <c r="F21" s="23">
        <v>0.05</v>
      </c>
      <c r="G21" s="23">
        <v>0.05</v>
      </c>
      <c r="H21" s="23">
        <f t="shared" si="1"/>
        <v>0</v>
      </c>
      <c r="I21" s="33">
        <v>0.01</v>
      </c>
      <c r="J21" s="23">
        <f t="shared" si="11"/>
        <v>0.03</v>
      </c>
      <c r="L21" s="31" t="s">
        <v>21</v>
      </c>
      <c r="M21" s="31">
        <v>1</v>
      </c>
      <c r="N21" s="23">
        <v>0.02</v>
      </c>
      <c r="O21" s="23">
        <f>(1-M21)*N21+M21*U19</f>
        <v>0.02</v>
      </c>
      <c r="P21" s="32">
        <v>-0.7</v>
      </c>
      <c r="Q21" s="23">
        <v>0.05</v>
      </c>
      <c r="R21" s="23">
        <v>0.05</v>
      </c>
      <c r="S21" s="23">
        <f t="shared" si="10"/>
        <v>0</v>
      </c>
      <c r="T21" s="33">
        <v>0.01</v>
      </c>
      <c r="U21" s="23">
        <f t="shared" si="12"/>
        <v>0.03</v>
      </c>
    </row>
    <row r="22" spans="1:21" x14ac:dyDescent="0.25">
      <c r="A22" s="31" t="s">
        <v>22</v>
      </c>
      <c r="B22" s="31">
        <v>0</v>
      </c>
      <c r="C22" s="23">
        <v>0.02</v>
      </c>
      <c r="D22" s="23">
        <f>(1-B22)*C22+B22*J21</f>
        <v>0.02</v>
      </c>
      <c r="E22" s="32">
        <v>-0.7</v>
      </c>
      <c r="F22" s="23">
        <v>0.05</v>
      </c>
      <c r="G22" s="23">
        <v>0.05</v>
      </c>
      <c r="H22" s="23">
        <f t="shared" si="1"/>
        <v>0</v>
      </c>
      <c r="I22" s="23">
        <v>0</v>
      </c>
      <c r="J22" s="23">
        <f t="shared" si="11"/>
        <v>0.02</v>
      </c>
      <c r="L22" s="31" t="s">
        <v>22</v>
      </c>
      <c r="M22" s="31">
        <v>1</v>
      </c>
      <c r="N22" s="23">
        <v>0.02</v>
      </c>
      <c r="O22" s="23">
        <f>(1-M22)*N22+M22*U21</f>
        <v>0.03</v>
      </c>
      <c r="P22" s="32">
        <v>-0.7</v>
      </c>
      <c r="Q22" s="23">
        <v>0.05</v>
      </c>
      <c r="R22" s="23">
        <v>0.05</v>
      </c>
      <c r="S22" s="23">
        <f t="shared" si="10"/>
        <v>0</v>
      </c>
      <c r="T22" s="23">
        <v>0</v>
      </c>
      <c r="U22" s="23">
        <f t="shared" si="12"/>
        <v>0.03</v>
      </c>
    </row>
    <row r="23" spans="1:21" x14ac:dyDescent="0.25">
      <c r="A23" s="31" t="s">
        <v>31</v>
      </c>
      <c r="B23" s="31">
        <v>0</v>
      </c>
      <c r="C23" s="23">
        <v>0.02</v>
      </c>
      <c r="D23" s="23">
        <f>(1-B23)*C23+B23*J22</f>
        <v>0.02</v>
      </c>
      <c r="E23" s="32">
        <v>-0.7</v>
      </c>
      <c r="F23" s="23">
        <v>0.05</v>
      </c>
      <c r="G23" s="23">
        <v>0.05</v>
      </c>
      <c r="H23" s="23">
        <f t="shared" si="1"/>
        <v>0</v>
      </c>
      <c r="I23" s="23">
        <v>0</v>
      </c>
      <c r="J23" s="23">
        <f t="shared" si="11"/>
        <v>0.02</v>
      </c>
      <c r="L23" s="31" t="s">
        <v>31</v>
      </c>
      <c r="M23" s="31">
        <v>1</v>
      </c>
      <c r="N23" s="23">
        <v>0.02</v>
      </c>
      <c r="O23" s="23">
        <f>(1-M23)*N23+M23*U22</f>
        <v>0.03</v>
      </c>
      <c r="P23" s="32">
        <v>-0.7</v>
      </c>
      <c r="Q23" s="26">
        <f>R23++S23</f>
        <v>6.4285714285714293E-2</v>
      </c>
      <c r="R23" s="21">
        <v>0.05</v>
      </c>
      <c r="S23" s="27">
        <f>(U23-O23)/P23</f>
        <v>1.4285714285714285E-2</v>
      </c>
      <c r="T23" s="23">
        <v>0</v>
      </c>
      <c r="U23" s="23">
        <v>0.02</v>
      </c>
    </row>
    <row r="24" spans="1:21" x14ac:dyDescent="0.25">
      <c r="A24" s="31" t="s">
        <v>32</v>
      </c>
      <c r="B24" s="31">
        <v>0</v>
      </c>
      <c r="C24" s="23">
        <v>0.02</v>
      </c>
      <c r="D24" s="23">
        <f>(1-B24)*C24+B24*J23</f>
        <v>0.02</v>
      </c>
      <c r="E24" s="32">
        <v>-0.7</v>
      </c>
      <c r="F24" s="23">
        <v>0.05</v>
      </c>
      <c r="G24" s="23">
        <v>0.05</v>
      </c>
      <c r="H24" s="23">
        <f t="shared" ref="H24" si="15">F24-G24</f>
        <v>0</v>
      </c>
      <c r="I24" s="23">
        <v>0</v>
      </c>
      <c r="J24" s="23">
        <f t="shared" ref="J24" si="16">D24+E24*H24+I24</f>
        <v>0.02</v>
      </c>
      <c r="L24" s="31" t="s">
        <v>32</v>
      </c>
      <c r="M24" s="31">
        <v>1</v>
      </c>
      <c r="N24" s="23">
        <v>0.02</v>
      </c>
      <c r="O24" s="23">
        <f>(1-M24)*N24+M24*U23</f>
        <v>0.02</v>
      </c>
      <c r="P24" s="32">
        <v>-0.7</v>
      </c>
      <c r="Q24" s="34">
        <f>5%</f>
        <v>0.05</v>
      </c>
      <c r="R24" s="34">
        <v>0.05</v>
      </c>
      <c r="S24" s="34">
        <f>S22</f>
        <v>0</v>
      </c>
      <c r="T24" s="23">
        <v>0</v>
      </c>
      <c r="U24" s="23">
        <v>0.02</v>
      </c>
    </row>
    <row r="26" spans="1:21" x14ac:dyDescent="0.25">
      <c r="A26" s="35" t="s">
        <v>34</v>
      </c>
    </row>
    <row r="27" spans="1:21" x14ac:dyDescent="0.25">
      <c r="A27" s="35" t="s">
        <v>35</v>
      </c>
    </row>
    <row r="28" spans="1:21" x14ac:dyDescent="0.25">
      <c r="A28" s="35" t="s">
        <v>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K20" sqref="K20"/>
    </sheetView>
  </sheetViews>
  <sheetFormatPr defaultRowHeight="15" x14ac:dyDescent="0.25"/>
  <sheetData>
    <row r="1" spans="1:6" x14ac:dyDescent="0.25">
      <c r="A1" s="37" t="s">
        <v>37</v>
      </c>
      <c r="B1" s="37" t="s">
        <v>38</v>
      </c>
      <c r="C1" s="37" t="s">
        <v>40</v>
      </c>
      <c r="D1" s="37" t="s">
        <v>39</v>
      </c>
      <c r="E1" s="37" t="s">
        <v>41</v>
      </c>
      <c r="F1" s="37" t="s">
        <v>42</v>
      </c>
    </row>
    <row r="2" spans="1:6" x14ac:dyDescent="0.25">
      <c r="A2" s="1" t="s">
        <v>20</v>
      </c>
      <c r="B2" s="1">
        <v>0</v>
      </c>
      <c r="C2" s="8">
        <f>calculation!F20</f>
        <v>0.05</v>
      </c>
      <c r="D2" s="8">
        <f>calculation!J20</f>
        <v>0.02</v>
      </c>
      <c r="E2" s="8">
        <f>calculation!Q20</f>
        <v>0.05</v>
      </c>
      <c r="F2" s="8">
        <f>calculation!U20</f>
        <v>0.02</v>
      </c>
    </row>
    <row r="3" spans="1:6" x14ac:dyDescent="0.25">
      <c r="A3" s="1" t="s">
        <v>21</v>
      </c>
      <c r="B3" s="36">
        <v>0.01</v>
      </c>
      <c r="C3" s="8">
        <f>calculation!F21</f>
        <v>0.05</v>
      </c>
      <c r="D3" s="8">
        <f>calculation!J21</f>
        <v>0.03</v>
      </c>
      <c r="E3" s="8">
        <f>calculation!Q21</f>
        <v>0.05</v>
      </c>
      <c r="F3" s="8">
        <f>calculation!U21</f>
        <v>0.03</v>
      </c>
    </row>
    <row r="4" spans="1:6" x14ac:dyDescent="0.25">
      <c r="A4" s="1" t="s">
        <v>22</v>
      </c>
      <c r="B4" s="1">
        <v>0</v>
      </c>
      <c r="C4" s="8">
        <f>calculation!F22</f>
        <v>0.05</v>
      </c>
      <c r="D4" s="8">
        <f>calculation!J22</f>
        <v>0.02</v>
      </c>
      <c r="E4" s="8">
        <f>calculation!Q22</f>
        <v>0.05</v>
      </c>
      <c r="F4" s="8">
        <f>calculation!U22</f>
        <v>0.03</v>
      </c>
    </row>
    <row r="5" spans="1:6" x14ac:dyDescent="0.25">
      <c r="A5" s="1" t="s">
        <v>31</v>
      </c>
      <c r="B5" s="1">
        <v>0</v>
      </c>
      <c r="C5" s="8">
        <f>calculation!F23</f>
        <v>0.05</v>
      </c>
      <c r="D5" s="8">
        <f>calculation!J23</f>
        <v>0.02</v>
      </c>
      <c r="E5" s="8">
        <f>calculation!Q23</f>
        <v>6.4285714285714293E-2</v>
      </c>
      <c r="F5" s="8">
        <f>calculation!U23</f>
        <v>0.02</v>
      </c>
    </row>
    <row r="6" spans="1:6" x14ac:dyDescent="0.25">
      <c r="A6" s="1" t="s">
        <v>32</v>
      </c>
      <c r="B6" s="1">
        <v>0</v>
      </c>
      <c r="C6" s="8">
        <f>calculation!F24</f>
        <v>0.05</v>
      </c>
      <c r="D6" s="8">
        <f>calculation!J24</f>
        <v>0.02</v>
      </c>
      <c r="E6" s="8">
        <f>calculation!Q24</f>
        <v>0.05</v>
      </c>
      <c r="F6" s="8">
        <f>calculation!U24</f>
        <v>0.02</v>
      </c>
    </row>
    <row r="7" spans="1:6" x14ac:dyDescent="0.25">
      <c r="A7" s="37" t="s">
        <v>43</v>
      </c>
      <c r="B7" s="37"/>
      <c r="C7" s="38">
        <f>STDEV(C3:C6)</f>
        <v>0</v>
      </c>
      <c r="D7" s="38">
        <f t="shared" ref="D7:F7" si="0">STDEV(D3:D6)</f>
        <v>4.9999999999999845E-3</v>
      </c>
      <c r="E7" s="38">
        <f t="shared" si="0"/>
        <v>7.1428571428571452E-3</v>
      </c>
      <c r="F7" s="38">
        <f t="shared" si="0"/>
        <v>5.7735026918962528E-3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calculation</vt:lpstr>
      <vt:lpstr>response to shock</vt:lpstr>
      <vt:lpstr>path after shock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kittichai chalee</dc:creator>
  <cp:lastModifiedBy>kittichai chalee</cp:lastModifiedBy>
  <dcterms:created xsi:type="dcterms:W3CDTF">2019-04-06T08:04:53Z</dcterms:created>
  <dcterms:modified xsi:type="dcterms:W3CDTF">2019-04-06T18:51:38Z</dcterms:modified>
</cp:coreProperties>
</file>