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90d10b0d577ee88/Study/Course/Department of finance/Class Bachelor/FN452_Asset management and portfolio analysis/FN452_Class/641_BE/Workshop/"/>
    </mc:Choice>
  </mc:AlternateContent>
  <xr:revisionPtr revIDLastSave="735" documentId="8_{4711DD2A-9DCC-4087-B95C-14D968148674}" xr6:coauthVersionLast="47" xr6:coauthVersionMax="47" xr10:uidLastSave="{2662AA80-6EB9-4BA1-85BE-2D010745D58D}"/>
  <bookViews>
    <workbookView xWindow="-93" yWindow="-93" windowWidth="18426" windowHeight="11746" activeTab="2" xr2:uid="{00000000-000D-0000-FFFF-FFFF00000000}"/>
  </bookViews>
  <sheets>
    <sheet name="Matrix" sheetId="4" r:id="rId1"/>
    <sheet name="Data" sheetId="3" r:id="rId2"/>
    <sheet name="Optimal" sheetId="5" r:id="rId3"/>
  </sheets>
  <functionGroups builtInGroupCount="19"/>
  <definedNames>
    <definedName name="solver_adj" localSheetId="2" hidden="1">Optimal!$C$11:$C$15</definedName>
    <definedName name="solver_cvg" localSheetId="2" hidden="1">0.0001</definedName>
    <definedName name="solver_drv" localSheetId="2" hidden="1">1</definedName>
    <definedName name="solver_eng" localSheetId="2" hidden="1">1</definedName>
    <definedName name="solver_est" localSheetId="2" hidden="1">1</definedName>
    <definedName name="solver_itr" localSheetId="2" hidden="1">2147483647</definedName>
    <definedName name="solver_lhs1" localSheetId="2" hidden="1">Optimal!$C$16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2</definedName>
    <definedName name="solver_nod" localSheetId="2" hidden="1">2147483647</definedName>
    <definedName name="solver_num" localSheetId="2" hidden="1">1</definedName>
    <definedName name="solver_nwt" localSheetId="2" hidden="1">1</definedName>
    <definedName name="solver_opt" localSheetId="2" hidden="1">Optimal!$C$20</definedName>
    <definedName name="solver_pre" localSheetId="2" hidden="1">0.000001</definedName>
    <definedName name="solver_rbv" localSheetId="2" hidden="1">1</definedName>
    <definedName name="solver_rel1" localSheetId="2" hidden="1">2</definedName>
    <definedName name="solver_rhs1" localSheetId="2" hidden="1">1</definedName>
    <definedName name="solver_rlx" localSheetId="2" hidden="1">2</definedName>
    <definedName name="solver_rsd" localSheetId="2" hidden="1">0</definedName>
    <definedName name="solver_scl" localSheetId="2" hidden="1">1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val" localSheetId="2" hidden="1">0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5" l="1"/>
  <c r="C19" i="5" a="1"/>
  <c r="C19" i="5" s="1"/>
  <c r="C18" i="5" a="1"/>
  <c r="C18" i="5" s="1"/>
  <c r="C16" i="5"/>
  <c r="M11" i="5" a="1"/>
  <c r="M11" i="5" s="1"/>
  <c r="G11" i="5" a="1"/>
  <c r="G11" i="5" s="1"/>
  <c r="B11" i="5" a="1"/>
  <c r="B15" i="5" s="1"/>
  <c r="D18" i="5"/>
  <c r="D20" i="5"/>
  <c r="D19" i="5"/>
  <c r="L22" i="5"/>
  <c r="N11" i="5"/>
  <c r="C20" i="5" l="1"/>
  <c r="I18" i="5" a="1"/>
  <c r="I19" i="5" s="1"/>
  <c r="M13" i="5"/>
  <c r="M15" i="5"/>
  <c r="M14" i="5"/>
  <c r="M12" i="5"/>
  <c r="G14" i="5"/>
  <c r="I15" i="5"/>
  <c r="H12" i="5"/>
  <c r="J13" i="5"/>
  <c r="G15" i="5"/>
  <c r="I13" i="5"/>
  <c r="K11" i="5"/>
  <c r="K14" i="5"/>
  <c r="H13" i="5"/>
  <c r="J11" i="5"/>
  <c r="J14" i="5"/>
  <c r="G13" i="5"/>
  <c r="I14" i="5"/>
  <c r="K12" i="5"/>
  <c r="H11" i="5"/>
  <c r="J15" i="5"/>
  <c r="I12" i="5"/>
  <c r="K13" i="5"/>
  <c r="H15" i="5"/>
  <c r="G12" i="5"/>
  <c r="I11" i="5"/>
  <c r="K15" i="5"/>
  <c r="H14" i="5"/>
  <c r="J12" i="5"/>
  <c r="B11" i="5"/>
  <c r="B14" i="5"/>
  <c r="B12" i="5"/>
  <c r="B13" i="5"/>
  <c r="I18" i="5" l="1"/>
  <c r="J18" i="5" s="1" a="1"/>
  <c r="J18" i="5" s="1"/>
  <c r="K18" i="5" s="1" a="1"/>
  <c r="I22" i="5"/>
  <c r="I20" i="5"/>
  <c r="I21" i="5"/>
  <c r="K18" i="5" l="1"/>
  <c r="K22" i="5"/>
  <c r="K20" i="5"/>
  <c r="K21" i="5"/>
  <c r="K19" i="5"/>
  <c r="B16" i="5" l="1"/>
  <c r="B2" i="5" a="1"/>
  <c r="B2" i="5" s="1"/>
  <c r="C232" i="3"/>
  <c r="D232" i="3"/>
  <c r="E232" i="3"/>
  <c r="F232" i="3"/>
  <c r="G232" i="3"/>
  <c r="H232" i="3"/>
  <c r="C233" i="3"/>
  <c r="D233" i="3"/>
  <c r="E233" i="3"/>
  <c r="F233" i="3"/>
  <c r="G233" i="3"/>
  <c r="H233" i="3"/>
  <c r="B233" i="3"/>
  <c r="B232" i="3"/>
  <c r="C230" i="3"/>
  <c r="D230" i="3"/>
  <c r="E230" i="3"/>
  <c r="F230" i="3"/>
  <c r="G230" i="3"/>
  <c r="H230" i="3"/>
  <c r="C231" i="3"/>
  <c r="D231" i="3"/>
  <c r="E231" i="3"/>
  <c r="F231" i="3"/>
  <c r="G231" i="3"/>
  <c r="H231" i="3"/>
  <c r="B231" i="3"/>
  <c r="B230" i="3"/>
  <c r="F23" i="4" a="1"/>
  <c r="G23" i="4" s="1"/>
  <c r="J18" i="4" a="1"/>
  <c r="K18" i="4" s="1"/>
  <c r="K12" i="4" a="1"/>
  <c r="L12" i="4" s="1"/>
  <c r="E12" i="4" a="1"/>
  <c r="E12" i="4" s="1"/>
  <c r="L7" i="4" a="1"/>
  <c r="L7" i="4" s="1"/>
  <c r="I7" i="4" a="1"/>
  <c r="I7" i="4" s="1"/>
  <c r="C2" i="5" a="1"/>
  <c r="I230" i="3"/>
  <c r="I232" i="3"/>
  <c r="N7" i="4"/>
  <c r="J2" i="5"/>
  <c r="I231" i="3"/>
  <c r="I233" i="3"/>
  <c r="I23" i="4"/>
  <c r="N18" i="4"/>
  <c r="C2" i="5" l="1"/>
  <c r="D2" i="5"/>
  <c r="E3" i="5"/>
  <c r="F4" i="5"/>
  <c r="G5" i="5"/>
  <c r="H6" i="5"/>
  <c r="I7" i="5"/>
  <c r="C8" i="5"/>
  <c r="I3" i="5"/>
  <c r="C5" i="5"/>
  <c r="E7" i="5"/>
  <c r="C4" i="5"/>
  <c r="G8" i="5"/>
  <c r="F6" i="5"/>
  <c r="D3" i="5"/>
  <c r="G6" i="5"/>
  <c r="E2" i="5"/>
  <c r="F3" i="5"/>
  <c r="G4" i="5"/>
  <c r="H5" i="5"/>
  <c r="I6" i="5"/>
  <c r="I2" i="5"/>
  <c r="E5" i="5"/>
  <c r="H8" i="5"/>
  <c r="H7" i="5"/>
  <c r="F2" i="5"/>
  <c r="G3" i="5"/>
  <c r="H4" i="5"/>
  <c r="I5" i="5"/>
  <c r="C7" i="5"/>
  <c r="D8" i="5"/>
  <c r="D5" i="5"/>
  <c r="C3" i="5"/>
  <c r="F5" i="5"/>
  <c r="G2" i="5"/>
  <c r="H3" i="5"/>
  <c r="I4" i="5"/>
  <c r="C6" i="5"/>
  <c r="D7" i="5"/>
  <c r="E8" i="5"/>
  <c r="H2" i="5"/>
  <c r="D6" i="5"/>
  <c r="F8" i="5"/>
  <c r="E6" i="5"/>
  <c r="F7" i="5"/>
  <c r="D4" i="5"/>
  <c r="G7" i="5"/>
  <c r="E4" i="5"/>
  <c r="I8" i="5"/>
  <c r="B8" i="5"/>
  <c r="B5" i="5"/>
  <c r="B4" i="5"/>
  <c r="B6" i="5"/>
  <c r="B3" i="5"/>
  <c r="B7" i="5"/>
  <c r="F25" i="4"/>
  <c r="F24" i="4"/>
  <c r="H23" i="4"/>
  <c r="H25" i="4"/>
  <c r="F23" i="4"/>
  <c r="G25" i="4"/>
  <c r="H24" i="4"/>
  <c r="G24" i="4"/>
  <c r="M19" i="4"/>
  <c r="J20" i="4"/>
  <c r="J18" i="4"/>
  <c r="L19" i="4"/>
  <c r="K19" i="4"/>
  <c r="J19" i="4"/>
  <c r="M20" i="4"/>
  <c r="M18" i="4"/>
  <c r="L20" i="4"/>
  <c r="L18" i="4"/>
  <c r="K20" i="4"/>
  <c r="K12" i="4"/>
  <c r="N12" i="4"/>
  <c r="M12" i="4"/>
  <c r="E13" i="4"/>
  <c r="F13" i="4"/>
  <c r="G12" i="4"/>
  <c r="F12" i="4"/>
  <c r="G13" i="4"/>
  <c r="M7" i="4"/>
  <c r="M9" i="4"/>
  <c r="L9" i="4"/>
  <c r="M8" i="4"/>
  <c r="L8" i="4"/>
  <c r="J7" i="4"/>
  <c r="J9" i="4"/>
  <c r="I9" i="4"/>
  <c r="J8" i="4"/>
  <c r="I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sakkakom</author>
  </authors>
  <commentList>
    <comment ref="I18" authorId="0" shapeId="0" xr:uid="{7F0B82AB-AB22-4EDA-B8DE-61602D2F3F57}">
      <text>
        <r>
          <rPr>
            <b/>
            <sz val="9"/>
            <color indexed="81"/>
            <rFont val="Tahoma"/>
            <family val="2"/>
          </rPr>
          <t>=MMULT(E11:I15,K11:K15)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8" authorId="0" shapeId="0" xr:uid="{B61D72AE-C7E3-4BBB-B0AA-C2F23D072AC9}">
      <text>
        <r>
          <rPr>
            <b/>
            <sz val="9"/>
            <color indexed="81"/>
            <rFont val="Tahoma"/>
            <family val="2"/>
          </rPr>
          <t>=MMULT(TRANSPOSE(J11:J15),E18:E22)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<sst xmlns="http://schemas.openxmlformats.org/spreadsheetml/2006/main" count="77" uniqueCount="50">
  <si>
    <t>SET</t>
  </si>
  <si>
    <t>T-bills</t>
  </si>
  <si>
    <t>Date</t>
  </si>
  <si>
    <t>DM</t>
  </si>
  <si>
    <t>EM</t>
  </si>
  <si>
    <t>Corp bond</t>
  </si>
  <si>
    <t>Real estate</t>
  </si>
  <si>
    <t>Commodity</t>
  </si>
  <si>
    <t>Addition and substraction</t>
  </si>
  <si>
    <t>Transpose</t>
  </si>
  <si>
    <t>Multiplication</t>
  </si>
  <si>
    <t>Inverse</t>
  </si>
  <si>
    <t>A</t>
  </si>
  <si>
    <t>B</t>
  </si>
  <si>
    <t>A + B</t>
  </si>
  <si>
    <t>Press Ctrl + Shift + Enter</t>
  </si>
  <si>
    <t>A - B</t>
  </si>
  <si>
    <t>Transpose of A</t>
  </si>
  <si>
    <t>C</t>
  </si>
  <si>
    <t>Transpose of C</t>
  </si>
  <si>
    <t>E</t>
  </si>
  <si>
    <t>F</t>
  </si>
  <si>
    <t>A x E</t>
  </si>
  <si>
    <t>Inverse of F</t>
  </si>
  <si>
    <t>Monthly return</t>
  </si>
  <si>
    <t>Monthly SD</t>
  </si>
  <si>
    <t>Annual return</t>
  </si>
  <si>
    <t>Annual SD</t>
  </si>
  <si>
    <t>Return</t>
  </si>
  <si>
    <t>Weight</t>
  </si>
  <si>
    <t>Sum</t>
  </si>
  <si>
    <t>Weight (Formula)</t>
  </si>
  <si>
    <t>Inverse of VCV Matrix</t>
  </si>
  <si>
    <t>Vector of 1</t>
  </si>
  <si>
    <t>Mu - Rf(1)</t>
  </si>
  <si>
    <t>Numerator</t>
  </si>
  <si>
    <t>Denominator</t>
  </si>
  <si>
    <t>Weight (Solver)</t>
  </si>
  <si>
    <t>Port return</t>
  </si>
  <si>
    <t>Port risk</t>
  </si>
  <si>
    <t>Sharpe ratio</t>
  </si>
  <si>
    <t>Asset</t>
  </si>
  <si>
    <t>Market cap (Trillion US dollar)</t>
  </si>
  <si>
    <t>Source</t>
  </si>
  <si>
    <t>https://www.msci.com/documents/10199/5cf69d06-765d-48ff-a220-0b467773fd38</t>
  </si>
  <si>
    <t>https://www.msci.com/documents/10199/149ed7bc-316e-4b4c-8ea4-43fcb5bd6523</t>
  </si>
  <si>
    <t>https://www.msci.com/documents/10199/536c9f92-3f0c-475c-a349-469770dfa529</t>
  </si>
  <si>
    <t>https://www.msci.com/documents/10199/d8642c05-470c-47aa-9632-066274261656</t>
  </si>
  <si>
    <t>https://www.msci.com/documents/10199/5374cf1c-0c9b-4d91-b11a-aafd3215184f</t>
  </si>
  <si>
    <t>https://www.msci.com/documents/10199/6721875c-2de5-4b91-b46d-b7a5d82c9007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</si>
</sst>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.0000_);_(* \(#,##0.00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41">
    <xf numFmtId="0" fontId="0" fillId="0" borderId="0" xfId="0"/>
    <xf numFmtId="10" fontId="0" fillId="0" borderId="0" xfId="1" applyNumberFormat="1" applyFont="1"/>
    <xf numFmtId="0" fontId="2" fillId="0" borderId="0" xfId="0" applyFont="1" applyAlignment="1">
      <alignment horizontal="center"/>
    </xf>
    <xf numFmtId="43" fontId="0" fillId="0" borderId="0" xfId="2" applyNumberFormat="1" applyFont="1"/>
    <xf numFmtId="43" fontId="0" fillId="0" borderId="0" xfId="0" applyNumberFormat="1"/>
    <xf numFmtId="0" fontId="2" fillId="0" borderId="0" xfId="0" applyFont="1"/>
    <xf numFmtId="10" fontId="2" fillId="0" borderId="0" xfId="0" applyNumberFormat="1" applyFont="1"/>
    <xf numFmtId="0" fontId="0" fillId="2" borderId="0" xfId="0" applyFill="1"/>
    <xf numFmtId="0" fontId="2" fillId="2" borderId="0" xfId="0" applyFont="1" applyFill="1"/>
    <xf numFmtId="10" fontId="2" fillId="2" borderId="0" xfId="0" applyNumberFormat="1" applyFont="1" applyFill="1"/>
    <xf numFmtId="10" fontId="2" fillId="2" borderId="0" xfId="1" applyNumberFormat="1" applyFont="1" applyFill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center"/>
    </xf>
    <xf numFmtId="10" fontId="0" fillId="3" borderId="0" xfId="1" applyNumberFormat="1" applyFont="1" applyFill="1"/>
    <xf numFmtId="164" fontId="0" fillId="4" borderId="0" xfId="2" applyNumberFormat="1" applyFont="1" applyFill="1"/>
    <xf numFmtId="10" fontId="0" fillId="5" borderId="0" xfId="1" applyNumberFormat="1" applyFont="1" applyFill="1"/>
    <xf numFmtId="164" fontId="0" fillId="6" borderId="0" xfId="2" applyNumberFormat="1" applyFont="1" applyFill="1"/>
    <xf numFmtId="10" fontId="0" fillId="7" borderId="0" xfId="1" applyNumberFormat="1" applyFont="1" applyFill="1"/>
    <xf numFmtId="0" fontId="2" fillId="0" borderId="0" xfId="0" applyFont="1" applyAlignment="1">
      <alignment horizontal="left"/>
    </xf>
    <xf numFmtId="10" fontId="2" fillId="0" borderId="0" xfId="1" applyNumberFormat="1" applyFont="1"/>
    <xf numFmtId="10" fontId="0" fillId="2" borderId="1" xfId="1" applyNumberFormat="1" applyFont="1" applyFill="1" applyBorder="1"/>
    <xf numFmtId="0" fontId="0" fillId="0" borderId="0" xfId="0" applyAlignment="1">
      <alignment horizontal="center" wrapText="1"/>
    </xf>
    <xf numFmtId="2" fontId="0" fillId="0" borderId="0" xfId="0" applyNumberFormat="1"/>
    <xf numFmtId="10" fontId="0" fillId="8" borderId="0" xfId="1" applyNumberFormat="1" applyFont="1" applyFill="1"/>
    <xf numFmtId="0" fontId="0" fillId="0" borderId="0" xfId="0" applyAlignment="1">
      <alignment horizontal="center" vertical="center" wrapText="1"/>
    </xf>
    <xf numFmtId="0" fontId="0" fillId="0" borderId="0" xfId="0" applyFont="1" applyFill="1" applyBorder="1" applyAlignment="1">
      <alignment horizontal="left"/>
    </xf>
    <xf numFmtId="10" fontId="0" fillId="2" borderId="0" xfId="0" applyNumberFormat="1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43" fontId="0" fillId="0" borderId="5" xfId="2" applyFont="1" applyFill="1" applyBorder="1"/>
    <xf numFmtId="0" fontId="5" fillId="0" borderId="0" xfId="3" applyBorder="1"/>
    <xf numFmtId="17" fontId="0" fillId="0" borderId="5" xfId="0" applyNumberFormat="1" applyBorder="1"/>
    <xf numFmtId="10" fontId="0" fillId="0" borderId="1" xfId="0" applyNumberFormat="1" applyBorder="1"/>
    <xf numFmtId="0" fontId="0" fillId="0" borderId="6" xfId="0" applyBorder="1"/>
    <xf numFmtId="0" fontId="0" fillId="0" borderId="7" xfId="0" applyBorder="1"/>
    <xf numFmtId="0" fontId="5" fillId="0" borderId="8" xfId="3" applyBorder="1"/>
    <xf numFmtId="0" fontId="0" fillId="0" borderId="8" xfId="0" applyBorder="1"/>
    <xf numFmtId="17" fontId="0" fillId="0" borderId="7" xfId="0" applyNumberFormat="1" applyBorder="1"/>
  </cellXfs>
  <cellStyles count="4">
    <cellStyle name="Comma" xfId="2" builtinId="3"/>
    <cellStyle name="Hyperlink" xfId="3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3" Type="http://schemas.openxmlformats.org/officeDocument/2006/relationships/customXml" Target="../ink/ink2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474385</xdr:colOff>
      <xdr:row>2</xdr:row>
      <xdr:rowOff>127766</xdr:rowOff>
    </xdr:from>
    <xdr:to>
      <xdr:col>6</xdr:col>
      <xdr:colOff>211423</xdr:colOff>
      <xdr:row>4</xdr:row>
      <xdr:rowOff>7493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13" name="Ink 12">
              <a:extLst>
                <a:ext uri="{FF2B5EF4-FFF2-40B4-BE49-F238E27FC236}">
                  <a16:creationId xmlns:a16="http://schemas.microsoft.com/office/drawing/2014/main" id="{03ADAF48-5920-4B15-9C1A-F8FE397F0764}"/>
                </a:ext>
              </a:extLst>
            </xdr14:cNvPr>
            <xdr14:cNvContentPartPr/>
          </xdr14:nvContentPartPr>
          <xdr14:nvPr macro=""/>
          <xdr14:xfrm>
            <a:off x="3695400" y="488520"/>
            <a:ext cx="381240" cy="240480"/>
          </xdr14:xfrm>
        </xdr:contentPart>
      </mc:Choice>
      <mc:Fallback xmlns="">
        <xdr:pic>
          <xdr:nvPicPr>
            <xdr:cNvPr id="13" name="Ink 12">
              <a:extLst>
                <a:ext uri="{FF2B5EF4-FFF2-40B4-BE49-F238E27FC236}">
                  <a16:creationId xmlns:a16="http://schemas.microsoft.com/office/drawing/2014/main" id="{03ADAF48-5920-4B15-9C1A-F8FE397F0764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3686400" y="479880"/>
              <a:ext cx="398880" cy="25812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7</xdr:col>
      <xdr:colOff>114420</xdr:colOff>
      <xdr:row>2</xdr:row>
      <xdr:rowOff>102566</xdr:rowOff>
    </xdr:from>
    <xdr:to>
      <xdr:col>7</xdr:col>
      <xdr:colOff>635340</xdr:colOff>
      <xdr:row>3</xdr:row>
      <xdr:rowOff>166990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3">
          <xdr14:nvContentPartPr>
            <xdr14:cNvPr id="19" name="Ink 18">
              <a:extLst>
                <a:ext uri="{FF2B5EF4-FFF2-40B4-BE49-F238E27FC236}">
                  <a16:creationId xmlns:a16="http://schemas.microsoft.com/office/drawing/2014/main" id="{223E3D87-778B-429C-87AD-5EE6EABB0345}"/>
                </a:ext>
              </a:extLst>
            </xdr14:cNvPr>
            <xdr14:cNvContentPartPr/>
          </xdr14:nvContentPartPr>
          <xdr14:nvPr macro=""/>
          <xdr14:xfrm>
            <a:off x="4623840" y="463320"/>
            <a:ext cx="520920" cy="244800"/>
          </xdr14:xfrm>
        </xdr:contentPart>
      </mc:Choice>
      <mc:Fallback xmlns="">
        <xdr:pic>
          <xdr:nvPicPr>
            <xdr:cNvPr id="19" name="Ink 18">
              <a:extLst>
                <a:ext uri="{FF2B5EF4-FFF2-40B4-BE49-F238E27FC236}">
                  <a16:creationId xmlns:a16="http://schemas.microsoft.com/office/drawing/2014/main" id="{223E3D87-778B-429C-87AD-5EE6EABB0345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614840" y="454680"/>
              <a:ext cx="538560" cy="262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15025</xdr:colOff>
      <xdr:row>0</xdr:row>
      <xdr:rowOff>-9265</xdr:rowOff>
    </xdr:from>
    <xdr:to>
      <xdr:col>13</xdr:col>
      <xdr:colOff>28843</xdr:colOff>
      <xdr:row>5</xdr:row>
      <xdr:rowOff>134196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5">
          <xdr14:nvContentPartPr>
            <xdr14:cNvPr id="57" name="Ink 56">
              <a:extLst>
                <a:ext uri="{FF2B5EF4-FFF2-40B4-BE49-F238E27FC236}">
                  <a16:creationId xmlns:a16="http://schemas.microsoft.com/office/drawing/2014/main" id="{2FE75905-6C8D-4481-8421-BDAE47F1A7A5}"/>
                </a:ext>
              </a:extLst>
            </xdr14:cNvPr>
            <xdr14:cNvContentPartPr/>
          </xdr14:nvContentPartPr>
          <xdr14:nvPr macro=""/>
          <xdr14:xfrm>
            <a:off x="3236040" y="-9265"/>
            <a:ext cx="5167440" cy="1045345"/>
          </xdr14:xfrm>
        </xdr:contentPart>
      </mc:Choice>
      <mc:Fallback xmlns="">
        <xdr:pic>
          <xdr:nvPicPr>
            <xdr:cNvPr id="57" name="Ink 56">
              <a:extLst>
                <a:ext uri="{FF2B5EF4-FFF2-40B4-BE49-F238E27FC236}">
                  <a16:creationId xmlns:a16="http://schemas.microsoft.com/office/drawing/2014/main" id="{2FE75905-6C8D-4481-8421-BDAE47F1A7A5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3227041" y="-17904"/>
              <a:ext cx="5185079" cy="1062983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525085</xdr:colOff>
      <xdr:row>2</xdr:row>
      <xdr:rowOff>171686</xdr:rowOff>
    </xdr:from>
    <xdr:to>
      <xdr:col>13</xdr:col>
      <xdr:colOff>358243</xdr:colOff>
      <xdr:row>4</xdr:row>
      <xdr:rowOff>74453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7">
          <xdr14:nvContentPartPr>
            <xdr14:cNvPr id="62" name="Ink 61">
              <a:extLst>
                <a:ext uri="{FF2B5EF4-FFF2-40B4-BE49-F238E27FC236}">
                  <a16:creationId xmlns:a16="http://schemas.microsoft.com/office/drawing/2014/main" id="{FD030153-F5AD-4745-AF72-5A2828DCB250}"/>
                </a:ext>
              </a:extLst>
            </xdr14:cNvPr>
            <xdr14:cNvContentPartPr/>
          </xdr14:nvContentPartPr>
          <xdr14:nvPr macro=""/>
          <xdr14:xfrm>
            <a:off x="8255520" y="532440"/>
            <a:ext cx="477360" cy="263520"/>
          </xdr14:xfrm>
        </xdr:contentPart>
      </mc:Choice>
      <mc:Fallback xmlns="">
        <xdr:pic>
          <xdr:nvPicPr>
            <xdr:cNvPr id="62" name="Ink 61">
              <a:extLst>
                <a:ext uri="{FF2B5EF4-FFF2-40B4-BE49-F238E27FC236}">
                  <a16:creationId xmlns:a16="http://schemas.microsoft.com/office/drawing/2014/main" id="{FD030153-F5AD-4745-AF72-5A2828DCB250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8246880" y="523440"/>
              <a:ext cx="495000" cy="2811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58919</xdr:colOff>
      <xdr:row>0</xdr:row>
      <xdr:rowOff>99720</xdr:rowOff>
    </xdr:from>
    <xdr:to>
      <xdr:col>14</xdr:col>
      <xdr:colOff>480479</xdr:colOff>
      <xdr:row>3</xdr:row>
      <xdr:rowOff>16510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9">
          <xdr14:nvContentPartPr>
            <xdr14:cNvPr id="73" name="Ink 72">
              <a:extLst>
                <a:ext uri="{FF2B5EF4-FFF2-40B4-BE49-F238E27FC236}">
                  <a16:creationId xmlns:a16="http://schemas.microsoft.com/office/drawing/2014/main" id="{42021BC7-5E32-4E77-AD32-B691ADC66099}"/>
                </a:ext>
              </a:extLst>
            </xdr14:cNvPr>
            <xdr14:cNvContentPartPr/>
          </xdr14:nvContentPartPr>
          <xdr14:nvPr macro=""/>
          <xdr14:xfrm>
            <a:off x="9077760" y="99720"/>
            <a:ext cx="421560" cy="457920"/>
          </xdr14:xfrm>
        </xdr:contentPart>
      </mc:Choice>
      <mc:Fallback xmlns="">
        <xdr:pic>
          <xdr:nvPicPr>
            <xdr:cNvPr id="73" name="Ink 72">
              <a:extLst>
                <a:ext uri="{FF2B5EF4-FFF2-40B4-BE49-F238E27FC236}">
                  <a16:creationId xmlns:a16="http://schemas.microsoft.com/office/drawing/2014/main" id="{42021BC7-5E32-4E77-AD32-B691ADC66099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9069120" y="91080"/>
              <a:ext cx="439200" cy="4755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14</xdr:col>
      <xdr:colOff>168359</xdr:colOff>
      <xdr:row>2</xdr:row>
      <xdr:rowOff>151886</xdr:rowOff>
    </xdr:from>
    <xdr:to>
      <xdr:col>14</xdr:col>
      <xdr:colOff>544199</xdr:colOff>
      <xdr:row>4</xdr:row>
      <xdr:rowOff>3533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1">
          <xdr14:nvContentPartPr>
            <xdr14:cNvPr id="78" name="Ink 77">
              <a:extLst>
                <a:ext uri="{FF2B5EF4-FFF2-40B4-BE49-F238E27FC236}">
                  <a16:creationId xmlns:a16="http://schemas.microsoft.com/office/drawing/2014/main" id="{DE8A74D6-7251-4D02-9719-92C8AD14DE11}"/>
                </a:ext>
              </a:extLst>
            </xdr14:cNvPr>
            <xdr14:cNvContentPartPr/>
          </xdr14:nvContentPartPr>
          <xdr14:nvPr macro=""/>
          <xdr14:xfrm>
            <a:off x="9187200" y="512640"/>
            <a:ext cx="375840" cy="212400"/>
          </xdr14:xfrm>
        </xdr:contentPart>
      </mc:Choice>
      <mc:Fallback xmlns="">
        <xdr:pic>
          <xdr:nvPicPr>
            <xdr:cNvPr id="78" name="Ink 77">
              <a:extLst>
                <a:ext uri="{FF2B5EF4-FFF2-40B4-BE49-F238E27FC236}">
                  <a16:creationId xmlns:a16="http://schemas.microsoft.com/office/drawing/2014/main" id="{DE8A74D6-7251-4D02-9719-92C8AD14DE11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9178191" y="504000"/>
              <a:ext cx="393497" cy="2300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12</xdr:col>
      <xdr:colOff>107845</xdr:colOff>
      <xdr:row>12</xdr:row>
      <xdr:rowOff>14558</xdr:rowOff>
    </xdr:from>
    <xdr:to>
      <xdr:col>13</xdr:col>
      <xdr:colOff>252763</xdr:colOff>
      <xdr:row>15</xdr:row>
      <xdr:rowOff>42228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3">
          <xdr14:nvContentPartPr>
            <xdr14:cNvPr id="141" name="Ink 140">
              <a:extLst>
                <a:ext uri="{FF2B5EF4-FFF2-40B4-BE49-F238E27FC236}">
                  <a16:creationId xmlns:a16="http://schemas.microsoft.com/office/drawing/2014/main" id="{8E2DE2C0-519C-4EFC-9EC9-C787D72EAFE1}"/>
                </a:ext>
              </a:extLst>
            </xdr14:cNvPr>
            <xdr14:cNvContentPartPr/>
          </xdr14:nvContentPartPr>
          <xdr14:nvPr macro=""/>
          <xdr14:xfrm>
            <a:off x="7838280" y="2179080"/>
            <a:ext cx="789120" cy="568800"/>
          </xdr14:xfrm>
        </xdr:contentPart>
      </mc:Choice>
      <mc:Fallback xmlns="">
        <xdr:pic>
          <xdr:nvPicPr>
            <xdr:cNvPr id="141" name="Ink 140">
              <a:extLst>
                <a:ext uri="{FF2B5EF4-FFF2-40B4-BE49-F238E27FC236}">
                  <a16:creationId xmlns:a16="http://schemas.microsoft.com/office/drawing/2014/main" id="{8E2DE2C0-519C-4EFC-9EC9-C787D72EAFE1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7829280" y="2170440"/>
              <a:ext cx="806760" cy="58644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10</xdr:col>
      <xdr:colOff>272331</xdr:colOff>
      <xdr:row>12</xdr:row>
      <xdr:rowOff>72158</xdr:rowOff>
    </xdr:from>
    <xdr:to>
      <xdr:col>11</xdr:col>
      <xdr:colOff>385208</xdr:colOff>
      <xdr:row>15</xdr:row>
      <xdr:rowOff>122148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5">
          <xdr14:nvContentPartPr>
            <xdr14:cNvPr id="142" name="Ink 141">
              <a:extLst>
                <a:ext uri="{FF2B5EF4-FFF2-40B4-BE49-F238E27FC236}">
                  <a16:creationId xmlns:a16="http://schemas.microsoft.com/office/drawing/2014/main" id="{B1E13BA3-0019-48E0-8D96-00E9F4A301B7}"/>
                </a:ext>
              </a:extLst>
            </xdr14:cNvPr>
            <xdr14:cNvContentPartPr/>
          </xdr14:nvContentPartPr>
          <xdr14:nvPr macro=""/>
          <xdr14:xfrm>
            <a:off x="6714360" y="2236680"/>
            <a:ext cx="757080" cy="591120"/>
          </xdr14:xfrm>
        </xdr:contentPart>
      </mc:Choice>
      <mc:Fallback xmlns="">
        <xdr:pic>
          <xdr:nvPicPr>
            <xdr:cNvPr id="142" name="Ink 141">
              <a:extLst>
                <a:ext uri="{FF2B5EF4-FFF2-40B4-BE49-F238E27FC236}">
                  <a16:creationId xmlns:a16="http://schemas.microsoft.com/office/drawing/2014/main" id="{B1E13BA3-0019-48E0-8D96-00E9F4A301B7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6705360" y="2227680"/>
              <a:ext cx="774720" cy="60876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5</xdr:col>
      <xdr:colOff>266387</xdr:colOff>
      <xdr:row>18</xdr:row>
      <xdr:rowOff>102720</xdr:rowOff>
    </xdr:from>
    <xdr:to>
      <xdr:col>5</xdr:col>
      <xdr:colOff>600107</xdr:colOff>
      <xdr:row>21</xdr:row>
      <xdr:rowOff>141260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7">
          <xdr14:nvContentPartPr>
            <xdr14:cNvPr id="163" name="Ink 162">
              <a:extLst>
                <a:ext uri="{FF2B5EF4-FFF2-40B4-BE49-F238E27FC236}">
                  <a16:creationId xmlns:a16="http://schemas.microsoft.com/office/drawing/2014/main" id="{6E417879-3413-44EF-A424-43FA78F69266}"/>
                </a:ext>
              </a:extLst>
            </xdr14:cNvPr>
            <xdr14:cNvContentPartPr/>
          </xdr14:nvContentPartPr>
          <xdr14:nvPr macro=""/>
          <xdr14:xfrm>
            <a:off x="3483720" y="3379320"/>
            <a:ext cx="333720" cy="584640"/>
          </xdr14:xfrm>
        </xdr:contentPart>
      </mc:Choice>
      <mc:Fallback xmlns="">
        <xdr:pic>
          <xdr:nvPicPr>
            <xdr:cNvPr id="163" name="Ink 162">
              <a:extLst>
                <a:ext uri="{FF2B5EF4-FFF2-40B4-BE49-F238E27FC236}">
                  <a16:creationId xmlns:a16="http://schemas.microsoft.com/office/drawing/2014/main" id="{6E417879-3413-44EF-A424-43FA78F69266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3474730" y="3370680"/>
              <a:ext cx="351341" cy="602280"/>
            </a:xfrm>
            <a:prstGeom prst="rect">
              <a:avLst/>
            </a:prstGeom>
          </xdr:spPr>
        </xdr:pic>
      </mc:Fallback>
    </mc:AlternateContent>
    <xdr:clientData/>
  </xdr:twoCellAnchor>
  <xdr:twoCellAnchor editAs="oneCell">
    <xdr:from>
      <xdr:col>6</xdr:col>
      <xdr:colOff>105680</xdr:colOff>
      <xdr:row>20</xdr:row>
      <xdr:rowOff>36733</xdr:rowOff>
    </xdr:from>
    <xdr:to>
      <xdr:col>6</xdr:col>
      <xdr:colOff>450560</xdr:colOff>
      <xdr:row>21</xdr:row>
      <xdr:rowOff>102380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9">
          <xdr14:nvContentPartPr>
            <xdr14:cNvPr id="167" name="Ink 166">
              <a:extLst>
                <a:ext uri="{FF2B5EF4-FFF2-40B4-BE49-F238E27FC236}">
                  <a16:creationId xmlns:a16="http://schemas.microsoft.com/office/drawing/2014/main" id="{70856BB1-9FC5-4668-8E28-F4193B85CE69}"/>
                </a:ext>
              </a:extLst>
            </xdr14:cNvPr>
            <xdr14:cNvContentPartPr/>
          </xdr14:nvContentPartPr>
          <xdr14:nvPr macro=""/>
          <xdr14:xfrm>
            <a:off x="3966480" y="3677400"/>
            <a:ext cx="344880" cy="247680"/>
          </xdr14:xfrm>
        </xdr:contentPart>
      </mc:Choice>
      <mc:Fallback xmlns="">
        <xdr:pic>
          <xdr:nvPicPr>
            <xdr:cNvPr id="167" name="Ink 166">
              <a:extLst>
                <a:ext uri="{FF2B5EF4-FFF2-40B4-BE49-F238E27FC236}">
                  <a16:creationId xmlns:a16="http://schemas.microsoft.com/office/drawing/2014/main" id="{70856BB1-9FC5-4668-8E28-F4193B85CE69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3957480" y="3668760"/>
              <a:ext cx="362520" cy="26532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95897</xdr:colOff>
      <xdr:row>2</xdr:row>
      <xdr:rowOff>178535</xdr:rowOff>
    </xdr:from>
    <xdr:to>
      <xdr:col>13</xdr:col>
      <xdr:colOff>491170</xdr:colOff>
      <xdr:row>8</xdr:row>
      <xdr:rowOff>140759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8" name="Object 16">
              <a:extLst>
                <a:ext uri="{FF2B5EF4-FFF2-40B4-BE49-F238E27FC236}">
                  <a16:creationId xmlns:a16="http://schemas.microsoft.com/office/drawing/2014/main" id="{9DD619DA-96BE-42B6-96D4-AEE6DC4529FE}"/>
                </a:ext>
              </a:extLst>
            </xdr:cNvPr>
            <xdr:cNvSpPr txBox="1"/>
          </xdr:nvSpPr>
          <xdr:spPr bwMode="auto">
            <a:xfrm>
              <a:off x="7224830" y="542602"/>
              <a:ext cx="2969140" cy="1054424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b>
                      <m:sSubPr>
                        <m:ctrlPr>
                          <a:rPr lang="en-SG" sz="20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2000" b="1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𝒘</m:t>
                        </m:r>
                      </m:e>
                      <m:sub>
                        <m:r>
                          <a:rPr lang="en-US" sz="20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  <m:t>𝑡𝑎𝑛</m:t>
                        </m:r>
                      </m:sub>
                    </m:sSub>
                    <m:r>
                      <a:rPr lang="en-US" sz="2000" i="1">
                        <a:solidFill>
                          <a:srgbClr val="000000"/>
                        </a:solidFill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SG" sz="2000" i="1">
                            <a:solidFill>
                              <a:srgbClr val="000000"/>
                            </a:solidFill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p>
                          <m:sSup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m:rPr>
                                <m:sty m:val="p"/>
                              </m:r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Σ</m:t>
                            </m:r>
                          </m:e>
                          <m:sup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−1</m:t>
                            </m:r>
                          </m:sup>
                        </m:sSup>
                        <m:d>
                          <m:d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𝜇</m:t>
                            </m:r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SG" sz="2000" b="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𝑅</m:t>
                                </m:r>
                              </m:e>
                              <m:sub>
                                <m: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𝑓</m:t>
                                </m:r>
                              </m:sub>
                            </m:sSub>
                            <m:r>
                              <a:rPr lang="en-SG" sz="2000" b="1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𝟏</m:t>
                            </m:r>
                          </m:e>
                        </m:d>
                      </m:num>
                      <m:den>
                        <m:sSup>
                          <m:sSup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a:rPr lang="en-SG" sz="2000" b="1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𝟏</m:t>
                            </m:r>
                          </m:e>
                          <m:sup>
                            <m:r>
                              <m:rPr>
                                <m:sty m:val="p"/>
                              </m:rPr>
                              <a:rPr lang="en-SG" sz="2000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T</m:t>
                            </m:r>
                          </m:sup>
                        </m:sSup>
                        <m:sSup>
                          <m:sSup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sSupPr>
                          <m:e>
                            <m:r>
                              <m:rPr>
                                <m:sty m:val="p"/>
                              </m:r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Σ</m:t>
                            </m:r>
                          </m:e>
                          <m:sup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−1</m:t>
                            </m:r>
                          </m:sup>
                        </m:sSup>
                        <m:d>
                          <m:dPr>
                            <m:ctrlP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𝜇</m:t>
                            </m:r>
                            <m:r>
                              <a:rPr lang="en-SG" sz="2000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−</m:t>
                            </m:r>
                            <m:sSub>
                              <m:sSubPr>
                                <m:ctrlP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SG" sz="2000" b="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𝑅</m:t>
                                </m:r>
                              </m:e>
                              <m:sub>
                                <m:r>
                                  <a:rPr lang="en-SG" sz="2000" i="1">
                                    <a:solidFill>
                                      <a:srgbClr val="000000"/>
                                    </a:solidFill>
                                    <a:latin typeface="Cambria Math" panose="02040503050406030204" pitchFamily="18" charset="0"/>
                                  </a:rPr>
                                  <m:t>𝑓</m:t>
                                </m:r>
                              </m:sub>
                            </m:sSub>
                            <m:r>
                              <a:rPr lang="en-SG" sz="2000" b="1" i="1">
                                <a:solidFill>
                                  <a:srgbClr val="000000"/>
                                </a:solidFill>
                                <a:latin typeface="Cambria Math" panose="02040503050406030204" pitchFamily="18" charset="0"/>
                              </a:rPr>
                              <m:t>𝟏</m:t>
                            </m:r>
                          </m:e>
                        </m:d>
                      </m:den>
                    </m:f>
                  </m:oMath>
                </m:oMathPara>
              </a14:m>
              <a:endParaRPr lang="en-SG" sz="2000"/>
            </a:p>
          </xdr:txBody>
        </xdr:sp>
      </mc:Choice>
      <mc:Fallback xmlns="">
        <xdr:sp macro="" textlink="">
          <xdr:nvSpPr>
            <xdr:cNvPr id="8" name="Object 16">
              <a:extLst>
                <a:ext uri="{FF2B5EF4-FFF2-40B4-BE49-F238E27FC236}">
                  <a16:creationId xmlns:a16="http://schemas.microsoft.com/office/drawing/2014/main" id="{9DD619DA-96BE-42B6-96D4-AEE6DC4529FE}"/>
                </a:ext>
              </a:extLst>
            </xdr:cNvPr>
            <xdr:cNvSpPr txBox="1"/>
          </xdr:nvSpPr>
          <xdr:spPr bwMode="auto">
            <a:xfrm>
              <a:off x="7224830" y="542602"/>
              <a:ext cx="2969140" cy="1054424"/>
            </a:xfrm>
            <a:prstGeom prst="rect">
              <a:avLst/>
            </a:prstGeom>
            <a:noFill/>
            <a:ln>
              <a:noFill/>
            </a:ln>
          </xdr:spPr>
          <xdr:txBody>
            <a:bodyPr wrap="square">
              <a:noAutofit/>
            </a:bodyPr>
            <a:lstStyle>
              <a:defPPr>
                <a:defRPr lang="th-TH"/>
              </a:defPPr>
              <a:lvl1pPr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1pPr>
              <a:lvl2pPr marL="4572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2pPr>
              <a:lvl3pPr marL="9144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3pPr>
              <a:lvl4pPr marL="13716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4pPr>
              <a:lvl5pPr marL="1828800" algn="l" rtl="0" eaLnBrk="0" fontAlgn="base" hangingPunct="0">
                <a:spcBef>
                  <a:spcPct val="0"/>
                </a:spcBef>
                <a:spcAft>
                  <a:spcPct val="0"/>
                </a:spcAft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5pPr>
              <a:lvl6pPr marL="22860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6pPr>
              <a:lvl7pPr marL="27432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7pPr>
              <a:lvl8pPr marL="32004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8pPr>
              <a:lvl9pPr marL="3657600" algn="l" defTabSz="914400" rtl="0" eaLnBrk="1" latinLnBrk="0" hangingPunct="1">
                <a:defRPr sz="2800" kern="1200">
                  <a:solidFill>
                    <a:schemeClr val="tx1"/>
                  </a:solidFill>
                  <a:latin typeface="Arial" panose="020B0604020202020204" pitchFamily="34" charset="0"/>
                  <a:ea typeface="+mn-ea"/>
                  <a:cs typeface="Angsana New" panose="02020603050405020304" pitchFamily="18" charset="-34"/>
                </a:defRPr>
              </a:lvl9pPr>
            </a:lstStyle>
            <a:p>
              <a:pPr/>
              <a:r>
                <a:rPr lang="en-US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𝒘</a:t>
              </a:r>
              <a:r>
                <a:rPr lang="en-SG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_</a:t>
              </a:r>
              <a:r>
                <a:rPr lang="en-US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𝑡𝑎𝑛=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(Σ^(−1) (𝜇−</a:t>
              </a:r>
              <a:r>
                <a:rPr lang="en-SG" sz="2000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𝑅_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𝑓</a:t>
              </a:r>
              <a:r>
                <a:rPr lang="en-SG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 𝟏))/(𝟏^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T Σ^(−1) (𝜇−</a:t>
              </a:r>
              <a:r>
                <a:rPr lang="en-SG" sz="2000" b="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𝑅_</a:t>
              </a:r>
              <a:r>
                <a:rPr lang="en-SG" sz="2000" i="0">
                  <a:solidFill>
                    <a:srgbClr val="000000"/>
                  </a:solidFill>
                  <a:latin typeface="Cambria Math" panose="02040503050406030204" pitchFamily="18" charset="0"/>
                </a:rPr>
                <a:t>𝑓</a:t>
              </a:r>
              <a:r>
                <a:rPr lang="en-SG" sz="2000" b="1" i="0">
                  <a:solidFill>
                    <a:srgbClr val="000000"/>
                  </a:solidFill>
                  <a:latin typeface="Cambria Math" panose="02040503050406030204" pitchFamily="18" charset="0"/>
                </a:rPr>
                <a:t> 𝟏) )</a:t>
              </a:r>
              <a:endParaRPr lang="en-SG" sz="2000"/>
            </a:p>
          </xdr:txBody>
        </xdr:sp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0:25.45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190 1 12528 0 0,'-26'24'1401'0'0,"-18"15"-73"0"0,32-30-726 0 0,8-6-403 0 0,1 0 1 0 0,-1 0-1 0 0,0 0 0 0 0,-7 3 0 0 0,9-6-140 0 0,1 1 1 0 0,-1 0-1 0 0,0-1 0 0 0,0 0 1 0 0,1 1-1 0 0,-1-1 0 0 0,0 0 1 0 0,0 0-1 0 0,0 0 0 0 0,1 0 1 0 0,-1 0-1 0 0,0 0 0 0 0,0-1 0 0 0,0 1 1 0 0,1 0-1 0 0,-3-2 0 0 0,3 2-20 0 0,0 0 0 0 0,0-1-1 0 0,0 1 1 0 0,0 0-1 0 0,1-1 1 0 0,-1 1 0 0 0,0 0-1 0 0,0-1 1 0 0,1 1-1 0 0,-1-1 1 0 0,0 0-1 0 0,1 1 1 0 0,-1-1 0 0 0,0 0-1 0 0,1 1 1 0 0,-1-2-1 0 0,0 1-12 0 0,1 1 0 0 0,0-1 0 0 0,0 0 0 0 0,0 0 0 0 0,0 0 0 0 0,0 1 0 0 0,1-1 0 0 0,-1 0 0 0 0,0 0-1 0 0,0 0 1 0 0,0 1 0 0 0,1-1 0 0 0,-1 0 0 0 0,0 0 0 0 0,1 1 0 0 0,-1-1 0 0 0,1 0 0 0 0,-1 1 0 0 0,1-1 0 0 0,0-1-1 0 0,3-3-53 0 0,1 1-1 0 0,-1-1 0 0 0,1 1 0 0 0,0 0 0 0 0,0 0 0 0 0,1 0 1 0 0,-1 0-1 0 0,1 1 0 0 0,0 0 0 0 0,0 1 0 0 0,0-1 0 0 0,0 1 0 0 0,0 0 1 0 0,0 0-1 0 0,1 1 0 0 0,-1 0 0 0 0,0 0 0 0 0,14 0 0 0 0,-13 1-1 0 0,0 0 0 0 0,0 0-1 0 0,0 1 1 0 0,0 0-1 0 0,0 0 1 0 0,0 1-1 0 0,-1 0 1 0 0,1 0-1 0 0,0 1 1 0 0,-1-1 0 0 0,1 1-1 0 0,-1 1 1 0 0,0-1-1 0 0,0 1 1 0 0,-1 0-1 0 0,1 1 1 0 0,7 6-1 0 0,-12-9 33 0 0,1 0-1 0 0,0 0 1 0 0,-1 1 0 0 0,0-1-1 0 0,1 0 1 0 0,-1 0-1 0 0,0 1 1 0 0,0-1-1 0 0,0 1 1 0 0,-1-1-1 0 0,1 1 1 0 0,0-1-1 0 0,-1 1 1 0 0,0 0-1 0 0,0-1 1 0 0,0 1-1 0 0,0-1 1 0 0,0 1-1 0 0,0 0 1 0 0,-1-1-1 0 0,1 1 1 0 0,-2 3 0 0 0,-1 3 123 0 0,-1 0 1 0 0,0-1 0 0 0,0 1 0 0 0,-12 14-1 0 0,5-9 327 0 0,-1 0 0 0 0,-1-1 0 0 0,0-1 0 0 0,-24 18 0 0 0,31-26-260 0 0,-1 1 0 0 0,0-2 0 0 0,-7 4-1 0 0,-10 6 158 0 0,21-11-282 0 0,1 0-68 0 0,1-1-69 0 0,6 0-423 0 0,-1 1 420 0 0,0-1 0 0 0,1 1 0 0 0,-1 0 0 0 0,0 1 0 0 0,0-1 0 0 0,0 1 0 0 0,3 3 0 0 0,5 5 21 0 0,-1 0 0 0 0,0 1 0 0 0,-1 1 0 0 0,13 19 0 0 0,-20-25 81 0 0,1-1 0 0 0,-1 1 0 0 0,0 0 0 0 0,0 0 0 0 0,-1 0 0 0 0,0 0 0 0 0,0 0 0 0 0,-1 1 0 0 0,0-1 0 0 0,0 0 0 0 0,-1 1 0 0 0,0-1 0 0 0,0 1 0 0 0,0-1-1 0 0,-1 1 1 0 0,0-1 0 0 0,-1 0 0 0 0,0 0 0 0 0,0 1 0 0 0,0-1 0 0 0,-1 0 0 0 0,0-1 0 0 0,-1 1 0 0 0,1-1 0 0 0,-1 1 0 0 0,0-1 0 0 0,-1 0 0 0 0,-7 8 0 0 0,8-11 84 0 0,0 1-1 0 0,0-1 1 0 0,0 0 0 0 0,0-1-1 0 0,0 1 1 0 0,-1-1 0 0 0,1 1-1 0 0,-1-1 1 0 0,0-1 0 0 0,0 1-1 0 0,1-1 1 0 0,-1 0 0 0 0,0 0-1 0 0,0 0 1 0 0,0-1 0 0 0,-9 1-1 0 0,8-2-212 0 0,-1 0-1 0 0,1 0 1 0 0,-1 0-1 0 0,1-1 1 0 0,0 1-1 0 0,-1-2 0 0 0,1 1 1 0 0,0-1-1 0 0,0 0 1 0 0,1 0-1 0 0,-1 0 1 0 0,-7-7-1 0 0,-1-2-2071 0 0,-1-1-5130 0 0</inkml:trace>
  <inkml:trace contextRef="#ctx0" brushRef="#br0" timeOffset="2052.19">420 60 12696 0 0,'0'0'1149'0'0,"-3"8"-381"0"0,3-4-497 0 0,1 0 1 0 0,-1 0 0 0 0,1 0-1 0 0,0 0 1 0 0,0 0-1 0 0,0-1 1 0 0,3 7-1 0 0,-1 0-67 0 0,10 25 187 0 0,19 37 0 0 0,-4-9-352 0 0,-19-41-37 0 0,0 0 0 0 0,2-1-1 0 0,1-1 1 0 0,0 0 0 0 0,22 26 0 0 0,-25-34-233 0 0,-7-9 90 0 0,1 1-1 0 0,-1-1 0 0 0,1 0 1 0 0,0 0-1 0 0,0 0 0 0 0,0-1 1 0 0,4 4-1 0 0,8 4-2193 0 0,-10-8 997 0 0</inkml:trace>
  <inkml:trace contextRef="#ctx0" brushRef="#br0" timeOffset="2474.91">703 163 5064 0 0,'0'0'232'0'0,"-7"0"428"0"0,5 1 91 0 0,-1-1 1 0 0,1 1 0 0 0,-1-1-1 0 0,1 1 1 0 0,0 0 0 0 0,-1 0 0 0 0,1 0-1 0 0,0 0 1 0 0,0 1 0 0 0,-1-1-1 0 0,-1 2 1 0 0,-12 7 1861 0 0,9-7-2207 0 0,0 1 1 0 0,0 1 0 0 0,1-1-1 0 0,-1 1 1 0 0,-8 8 0 0 0,-28 33 645 0 0,24-24-576 0 0,-158 154 444 0 0,165-167-2004 0 0,1 0-4197 0 0,2-1-1647 0 0</inkml:trace>
  <inkml:trace contextRef="#ctx0" brushRef="#br0" timeOffset="3009.39">872 215 9672 0 0,'-11'-8'1030'0'0,"10"7"-919"0"0,0 0 0 0 0,0 1 0 0 0,0-1 0 0 0,0 0 0 0 0,0 0 0 0 0,0 1 0 0 0,0-1-1 0 0,0 1 1 0 0,0-1 0 0 0,0 1 0 0 0,0-1 0 0 0,0 1 0 0 0,0 0 0 0 0,0-1 0 0 0,0 1 0 0 0,-1 0-1 0 0,0 0 1 0 0,0-2 1043 0 0,1 1 0 0 0,-1-1-1 0 0,1 0 1 0 0,0 1-1 0 0,-1-1 1 0 0,1 0 0 0 0,-1-2-1 0 0,2 1-1172 0 0,-1 1 1 0 0,1 0-1 0 0,0-1 0 0 0,0 1 0 0 0,0 0 0 0 0,0 0 0 0 0,0-1 0 0 0,0 1 0 0 0,1 0 0 0 0,-1-1 0 0 0,1 1 1 0 0,-1 0-1 0 0,1 0 0 0 0,0 0 0 0 0,0-1 0 0 0,0 1 0 0 0,0 0 0 0 0,1 0 0 0 0,-1 1 0 0 0,0-1 0 0 0,1 0 1 0 0,2-2-1 0 0,1-1-64 0 0,0 0 0 0 0,0 1 1 0 0,0-1-1 0 0,0 1 0 0 0,1 0 1 0 0,10-5-1 0 0,-10 7-56 0 0,0 0 0 0 0,0 0 0 0 0,1 1 0 0 0,-1 0 0 0 0,1 0 0 0 0,10 0 0 0 0,-12 1 104 0 0,0 0 1 0 0,0 1 0 0 0,0 0 0 0 0,0 0 0 0 0,-1 0-1 0 0,1 1 1 0 0,0-1 0 0 0,-1 1 0 0 0,1 0-1 0 0,-1 0 1 0 0,0 1 0 0 0,0 0 0 0 0,0-1-1 0 0,0 1 1 0 0,0 1 0 0 0,0-1 0 0 0,-1 0 0 0 0,1 1-1 0 0,-1 0 1 0 0,0 0 0 0 0,0 0 0 0 0,-1 0-1 0 0,1 0 1 0 0,-1 1 0 0 0,0-1 0 0 0,0 1-1 0 0,0-1 1 0 0,-1 1 0 0 0,1 0 0 0 0,-1-1 0 0 0,-1 1-1 0 0,1 0 1 0 0,0 0 0 0 0,-1 0 0 0 0,0 0-1 0 0,0 0 1 0 0,-1 0 0 0 0,1 0 0 0 0,-3 5-1 0 0,-1 8 163 0 0,-2 0-1 0 0,-1-1 1 0 0,0 0 0 0 0,-1 0-1 0 0,-11 16 1 0 0,-56 74 1253 0 0,58-84-1085 0 0,-57 68 961 0 0,42-49-665 0 0,32-41-574 0 0,-1-1-1 0 0,1 1 0 0 0,0 0 0 0 0,0-1 0 0 0,0 1 1 0 0,-1 0-1 0 0,1 0 0 0 0,0-1 0 0 0,0 1 0 0 0,0 0 1 0 0,0 0-1 0 0,0-1 0 0 0,0 1 0 0 0,0 0 0 0 0,0 0 1 0 0,1-1-1 0 0,-1 1 0 0 0,0 0 0 0 0,0 0 1 0 0,1-1-1 0 0,0 2 0 0 0,3 1 25 0 0,0-1 0 0 0,1 0 1 0 0,-1 0-1 0 0,1 0 0 0 0,5 0 0 0 0,47 4-130 0 0,24 12-136 0 0,-58-11-1653 0 0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0:32.482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0 205 14336 0 0,'0'0'705'0'0,"3"-11"152"0"0,0 7-819 0 0,-1 0-1 0 0,1 0 1 0 0,0 0 0 0 0,1 0-1 0 0,-1 0 1 0 0,1 1 0 0 0,-1-1-1 0 0,1 1 1 0 0,0 0 0 0 0,6-3-1 0 0,7-4 210 0 0,24-9-1 0 0,-31 14-228 0 0,6-2-33 0 0,26-7-1 0 0,-35 12 2 0 0,1 0 0 0 0,-1 1 0 0 0,0 0 0 0 0,1 0 0 0 0,-1 1 0 0 0,10 0 0 0 0,-15 1-14 0 0,0-1-1 0 0,0 1 0 0 0,-1-1 1 0 0,1 1-1 0 0,0 0 1 0 0,-1-1-1 0 0,1 1 0 0 0,0 0 1 0 0,-1 0-1 0 0,1 0 1 0 0,-1 1-1 0 0,0-1 1 0 0,1 0-1 0 0,-1 0 0 0 0,0 1 1 0 0,0-1-1 0 0,1 1 1 0 0,-1-1-1 0 0,0 1 0 0 0,-1-1 1 0 0,1 1-1 0 0,0 0 1 0 0,0-1-1 0 0,-1 1 0 0 0,1 0 1 0 0,-1 0-1 0 0,1-1 1 0 0,-1 1-1 0 0,0 0 1 0 0,0 0-1 0 0,0 0 0 0 0,0 0 1 0 0,0 2-1 0 0,-2 2 27 0 0,1 0 1 0 0,-1-1-1 0 0,0 0 0 0 0,-1 1 0 0 0,1-1 1 0 0,-1 0-1 0 0,-5 7 0 0 0,-3 8 239 0 0,-3 2 123 0 0,-1 3 442 0 0,15-24-703 0 0,-4 11 90 0 0,14 1-129 0 0,-3-7-45 0 0,0 0-1 0 0,0-1 1 0 0,0 0-1 0 0,1 0 0 0 0,13 6 1 0 0,9 6 52 0 0,-11-6 32 0 0,-13-8-90 0 0,1 1 0 0 0,-1 0-1 0 0,0 0 1 0 0,0 0 0 0 0,-1 1 0 0 0,1-1 0 0 0,-1 2 0 0 0,6 6-1 0 0,-10-11-19 0 0,3 5-7 0 0,0 1 0 0 0,0-1 0 0 0,0 0 0 0 0,2 9 0 0 0,-5-13 35 0 0,-1 0-1 0 0,1 1 1 0 0,-1-1 0 0 0,1 1-1 0 0,-1-1 1 0 0,0 0 0 0 0,0 1-1 0 0,0-1 1 0 0,0 1-1 0 0,-1-1 1 0 0,1 1 0 0 0,0-1-1 0 0,-1 1 1 0 0,0-1 0 0 0,0 0-1 0 0,-1 4 1 0 0,-5 6 121 0 0,-1-1 1 0 0,0 0-1 0 0,-1 0 0 0 0,0-1 1 0 0,0 0-1 0 0,-1 0 0 0 0,-11 8 1 0 0,7-7 128 0 0,-4 5 222 0 0,-1 0-1 0 0,-31 19 1 0 0,43-31-430 0 0,-1 1 1 0 0,0-2 0 0 0,0 1-1 0 0,0-1 1 0 0,-1 0 0 0 0,1-1-1 0 0,-1 1 1 0 0,1-2-1 0 0,-1 1 1 0 0,-11-1 0 0 0,17-1-257 0 0,0 0 0 0 0,-1 0 0 0 0,1-1 0 0 0,0 1 1 0 0,0-1-1 0 0,0 0 0 0 0,-4-1 0 0 0,-5-4-774 0 0</inkml:trace>
  <inkml:trace contextRef="#ctx0" brushRef="#br0" timeOffset="567.14">688 104 7920 0 0,'-2'1'70'0'0,"1"-1"0"0"0,-1 0 0 0 0,0 1 0 0 0,0-1 0 0 0,1 0 0 0 0,-1 0 1 0 0,0 0-1 0 0,0 0 0 0 0,1 0 0 0 0,-1 0 0 0 0,-2-1 0 0 0,2 0 114 0 0,0 1 0 0 0,0 0 0 0 0,0 0 0 0 0,0 0 0 0 0,1 1 0 0 0,-1-1 1 0 0,0 0-1 0 0,0 1 0 0 0,0-1 0 0 0,1 1 0 0 0,-1-1 0 0 0,0 1 0 0 0,0 0 0 0 0,1 0 0 0 0,-1 0 0 0 0,1 0 0 0 0,-1 0 0 0 0,-2 2 0 0 0,3-1-7 0 0,1 0 0 0 0,-1 0 1 0 0,0 0-1 0 0,1 0 0 0 0,-1 0 0 0 0,1 0 0 0 0,-1 0 0 0 0,1 0 0 0 0,0 1 0 0 0,0-1 0 0 0,0 0 0 0 0,0 0 0 0 0,0 0 0 0 0,1 0 0 0 0,-1 1 1 0 0,0-1-1 0 0,2 2 0 0 0,1 6 249 0 0,1-1 1 0 0,7 14 0 0 0,-4-9-18 0 0,6 14 100 0 0,-8-14-287 0 0,13 21-1 0 0,-1-7-60 0 0,24 36-70 0 0,-28-45-51 0 0,8 11 39 0 0,-19-28-92 0 0,0 0 1 0 0,0 0-1 0 0,0 0 1 0 0,1 0-1 0 0,-1 0 1 0 0,0 0-1 0 0,1-1 1 0 0,0 1-1 0 0,3 1 1 0 0,-5-3-125 0 0,0 1 0 0 0,0-1 0 0 0,0 0 1 0 0,0 0-1 0 0,0 0 0 0 0,0 0 0 0 0,0 0 1 0 0,0 0-1 0 0,-1 0 0 0 0,1 0 0 0 0,0 0 1 0 0,0 0-1 0 0,0-1 0 0 0,0 1 0 0 0,0 0 0 0 0,0-1 1 0 0,-1 1-1 0 0,2-1 0 0 0,4-4-829 0 0</inkml:trace>
  <inkml:trace contextRef="#ctx0" brushRef="#br0" timeOffset="928.7">973 37 16096 0 0,'-9'5'1715'0'0,"-8"3"-1059"0"0,1 1-1 0 0,0 1 0 0 0,0 0 0 0 0,1 1 1 0 0,-21 21-1 0 0,12-13-543 0 0,-62 61 760 0 0,70-65-759 0 0,-18 19-1 0 0,2-1-233 0 0,9-7-1477 0 0,14-15 612 0 0</inkml:trace>
  <inkml:trace contextRef="#ctx0" brushRef="#br0" timeOffset="2254.16">1267 195 3224 0 0,'-20'1'175'0'0,"0"1"1549"0"0,1-5 3562 0 0,18 3-5123 0 0,-2-1 580 0 0,-1-1 0 0 0,1 1 0 0 0,0 0 0 0 0,0-1 0 0 0,0 1 0 0 0,-4-4 0 0 0,6 4-599 0 0,0 0-1 0 0,0 0 1 0 0,0 0 0 0 0,1 0 0 0 0,-1-1 0 0 0,0 1-1 0 0,1 0 1 0 0,-1 0 0 0 0,0-1 0 0 0,1 1 0 0 0,0 0-1 0 0,-1-1 1 0 0,1 1 0 0 0,0 0 0 0 0,0-1-1 0 0,-1 1 1 0 0,1-1 0 0 0,1-1 0 0 0,-1-3 97 0 0,1 0 1 0 0,0 0-1 0 0,0 0 1 0 0,0 0 0 0 0,1 0-1 0 0,0 0 1 0 0,0 0-1 0 0,1 1 1 0 0,-1-1-1 0 0,1 1 1 0 0,1 0-1 0 0,-1 0 1 0 0,7-8 0 0 0,-2 3-310 0 0,1 1 1 0 0,1 0 0 0 0,-1 1 0 0 0,1 0 0 0 0,17-10-1 0 0,-26 17 53 0 0,0 0-1 0 0,0 0 0 0 0,1 1 0 0 0,-1-1 1 0 0,0 1-1 0 0,0-1 0 0 0,1 1 0 0 0,-1-1 1 0 0,0 1-1 0 0,1 0 0 0 0,-1 0 0 0 0,1 0 1 0 0,-1 0-1 0 0,0 0 0 0 0,1 0 0 0 0,-1 0 1 0 0,0 0-1 0 0,1 0 0 0 0,-1 0 0 0 0,1 1 1 0 0,-1-1-1 0 0,0 1 0 0 0,0-1 0 0 0,1 1 1 0 0,-1 0-1 0 0,0-1 0 0 0,0 1 1 0 0,0 0-1 0 0,0 0 0 0 0,1 0 0 0 0,-1-1 1 0 0,0 1-1 0 0,-1 0 0 0 0,1 1 0 0 0,1 0 1 0 0,0 1-29 0 0,0 0 0 0 0,0 0 1 0 0,-1 0-1 0 0,1 0 0 0 0,-1 1 1 0 0,0-1-1 0 0,0 0 1 0 0,0 0-1 0 0,0 1 0 0 0,-1-1 1 0 0,1 1-1 0 0,-1-1 1 0 0,0 6-1 0 0,-2 4-42 0 0,0 0 1 0 0,-2 0-1 0 0,1-1 0 0 0,-2 1 1 0 0,-7 16-1 0 0,-9 25-339 0 0,10-24 725 0 0,-1-2-1 0 0,-1 1 0 0 0,-2-1 0 0 0,-1-1 0 0 0,-33 43 0 0 0,37-44 2082 0 0,32-18-1737 0 0,-11-6-580 0 0,-1-1 1 0 0,1-1-1 0 0,0 1 0 0 0,0-1 0 0 0,0-1 0 0 0,13-2 0 0 0,8 0 27 0 0,20-1-91 0 0,28-1 0 0 0,-49 1-21 0 0,-28 4-79 0 0,-4-5-2739 0 0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09:54.935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545 905 1376 0 0,'15'-11'128'0'0,"-1"-2"-128"0"0,6-2 0 0 0,-2 7 0 0 0</inkml:trace>
  <inkml:trace contextRef="#ctx0" brushRef="#br0" timeOffset="397.67">830 697 2760 0 0,'10'-26'6361'0'0,"-10"27"-6292"0"0,0 0 0 0 0,1 0-1 0 0,-1 0 1 0 0,1-1 0 0 0,-1 1-1 0 0,0 0 1 0 0,1 0 0 0 0,-1 0 0 0 0,1-1-1 0 0,0 1 1 0 0,0 1 0 0 0,1 0 91 0 0,0 4 120 0 0,1-1 0 0 0,-1 1 0 0 0,0 0 0 0 0,0 0 0 0 0,-1 0 0 0 0,0 0 0 0 0,0 7 0 0 0,0 44 2608 0 0,-1-31-867 0 0,0-25-1523 0 0,-1-1-444 0 0,1 0 1 0 0,0 0 0 0 0,0 0-1 0 0,0 1 1 0 0,0-1 0 0 0,0 0-1 0 0,0 0 1 0 0,0 0-1 0 0,0 0 1 0 0,0 1 0 0 0,0-1-1 0 0,0 0 1 0 0,0 0 0 0 0,0 0-1 0 0,0 1 1 0 0,0-1-1 0 0,0 0 1 0 0,0 0 0 0 0,0 0-1 0 0,1 0 1 0 0,-1 1 0 0 0,0-1-1 0 0,0 0 1 0 0,0 0-1 0 0,0 0 1 0 0,0 0 0 0 0,0 0-1 0 0,0 1 1 0 0,1-1-1 0 0,-1 0 1 0 0,0 0 0 0 0,2 0-42 0 0,0-1 1 0 0,0 1-1 0 0,0 0 0 0 0,0-1 1 0 0,0 0-1 0 0,-1 1 1 0 0,1-1-1 0 0,0 0 1 0 0,0 0-1 0 0,0 0 0 0 0,-1 0 1 0 0,1-1-1 0 0,-1 1 1 0 0,1 0-1 0 0,-1-1 1 0 0,1 1-1 0 0,-1-1 0 0 0,0 1 1 0 0,2-4-1 0 0,4-5 121 0 0,-1 0 0 0 0,5-15 0 0 0,-1 7 17 0 0,25-56 544 0 0,16-25-73 0 0,-28 52-415 0 0,-17 34-114 0 0,13-23-1 0 0,25-44 197 0 0,-12 20 38 0 0,-31 58-313 0 0,0 1-1 0 0,0-1 0 0 0,0 0 0 0 0,1 0 1 0 0,-1 1-1 0 0,1-1 0 0 0,-1 1 0 0 0,1-1 1 0 0,0 1-1 0 0,0 0 0 0 0,-1-1 1 0 0,1 1-1 0 0,3-1 0 0 0,-4 2-7 0 0,-1 0-1 0 0,1-1 1 0 0,0 1 0 0 0,0 0-1 0 0,0 0 1 0 0,0 0 0 0 0,-1 0-1 0 0,1 0 1 0 0,0 0 0 0 0,0 0-1 0 0,0 0 1 0 0,0 1 0 0 0,0-1-1 0 0,-1 0 1 0 0,1 0 0 0 0,0 1-1 0 0,0-1 1 0 0,-1 0 0 0 0,1 1-1 0 0,0-1 1 0 0,0 1 0 0 0,-1-1-1 0 0,1 1 1 0 0,0-1 0 0 0,-1 1-1 0 0,1-1 1 0 0,-1 1 0 0 0,1 0-1 0 0,-1-1 1 0 0,1 1 0 0 0,-1 0-1 0 0,1 0 1 0 0,-1-1 0 0 0,1 3-1 0 0,5 9 8 0 0,0 0 0 0 0,-2 0 1 0 0,1 0-1 0 0,3 19 0 0 0,33 160-140 0 0,5 38 114 0 0,-19-103 15 0 0,23 156-92 0 0,-45-254-1993 0 0</inkml:trace>
  <inkml:trace contextRef="#ctx0" brushRef="#br0" timeOffset="810.28">819 728 18255 0 0,'0'0'1386'0'0,"6"3"-789"0"0,6 1-513 0 0,-1 0 0 0 0,1-1 0 0 0,0-1 0 0 0,-1 1 0 0 0,1-2 0 0 0,0 0 0 0 0,15 0 0 0 0,39-5 471 0 0,111-19-1 0 0,-49-7-3731 0 0,-116 26 1918 0 0</inkml:trace>
  <inkml:trace contextRef="#ctx0" brushRef="#br0" timeOffset="811.28">694 1106 18055 0 0,'-1'-1'-6'0'0,"0"0"73"0"0,0 1-1 0 0,0-1 0 0 0,1 1 1 0 0,-1-1-1 0 0,0 0 1 0 0,1 0-1 0 0,-1 1 1 0 0,1-1-1 0 0,-1 0 0 0 0,1 0 1 0 0,-1 1-1 0 0,1-1 1 0 0,0 0-1 0 0,-1 0 0 0 0,1 0 1 0 0,0 0-1 0 0,0 0 1 0 0,0 0-1 0 0,0 0 1 0 0,-1 1-1 0 0,1-1 0 0 0,0 0 1 0 0,1 0-1 0 0,-1 0 1 0 0,0 0-1 0 0,0 0 1 0 0,0 0-1 0 0,1-1 0 0 0,4-21-37 0 0,-5 20 17 0 0,0-1 1 0 0,1 0 0 0 0,0 0-1 0 0,0 1 1 0 0,0-1-1 0 0,2-3 1 0 0,43-80 1014 0 0,-23 45-1917 0 0,27-68-1 0 0,-41 88-3951 0 0,-1 5-1590 0 0</inkml:trace>
  <inkml:trace contextRef="#ctx0" brushRef="#br0" timeOffset="1691.81">3421 645 15664 0 0,'0'2'1206'0'0,"-4"11"-929"0"0,1 1-1 0 0,1-1 1 0 0,0 1 0 0 0,1 24-1 0 0,7 57 1258 0 0,0-23-1326 0 0,-3-16-155 0 0,-1-18 24 0 0,-1 0 0 0 0,-4 43 0 0 0,2-63-185 0 0,-4 20 365 0 0,5-35-406 0 0,-1-1 1 0 0,1 0 0 0 0,-1 1 0 0 0,0-1-1 0 0,0 0 1 0 0,0 0 0 0 0,0 0 0 0 0,0 0 0 0 0,-1 0-1 0 0,1 0 1 0 0,-1 0 0 0 0,-2 3 0 0 0</inkml:trace>
  <inkml:trace contextRef="#ctx0" brushRef="#br0" timeOffset="2116.43">3255 612 15488 0 0,'4'-6'1407'0'0,"0"0"-1305"0"0,1 1 0 0 0,0-1 0 0 0,0 1-1 0 0,0 0 1 0 0,0 1 0 0 0,1-1-1 0 0,0 1 1 0 0,0 0 0 0 0,12-5-1 0 0,5-2 442 0 0,35-10 0 0 0,-36 14-592 0 0,3-1 84 0 0,-1 1 0 0 0,1 1 0 0 0,29-3 0 0 0,-37 8-37 0 0,0 0 1 0 0,0 1-1 0 0,0 0 1 0 0,1 2-1 0 0,27 5 0 0 0,-41-6 2 0 0,-1 0 0 0 0,1 0 0 0 0,-1 1 0 0 0,1-1 0 0 0,-1 1 0 0 0,1 0 0 0 0,-1 0 0 0 0,0 0 0 0 0,0 0 0 0 0,0 0 0 0 0,0 1 0 0 0,0 0 0 0 0,-1-1 0 0 0,1 1 0 0 0,2 4 0 0 0,-4-5 0 0 0,1 0 0 0 0,-1 1 0 0 0,0-1 0 0 0,0 1 0 0 0,0-1 0 0 0,0 1 0 0 0,0 0 0 0 0,-1-1 0 0 0,1 1 0 0 0,-1 0 0 0 0,0-1 0 0 0,0 1 0 0 0,0 0 0 0 0,0 0 0 0 0,0-1 0 0 0,0 1 0 0 0,-1 0 0 0 0,1-1 0 0 0,-1 1 0 0 0,0 0 0 0 0,-2 4 0 0 0,-5 9 127 0 0,-2 0 0 0 0,0 0-1 0 0,0-1 1 0 0,-2 0-1 0 0,0-1 1 0 0,0-1-1 0 0,-1 0 1 0 0,-1 0-1 0 0,0-1 1 0 0,-24 15-1 0 0,-23 4 600 0 0,50-24-616 0 0,0-2 0 0 0,0 0 1 0 0,0 0-1 0 0,-18 4 1 0 0,28-10-142 0 0,5-2-6 0 0,5-3-37 0 0,-4 4 48 0 0,-1 0-1 0 0,1 1 1 0 0,0-1-1 0 0,0 1 1 0 0,0 0-1 0 0,0 0 0 0 0,0 1 1 0 0,9 0-1 0 0,43 4-122 0 0,-53-3 141 0 0,62 9-52 0 0,-49-7 34 0 0,0 0 0 0 0,-1 1-1 0 0,1 1 1 0 0,23 10-1 0 0,-36-13 32 0 0,-1-1-1 0 0,1 1 0 0 0,0 0 0 0 0,-1 0 0 0 0,0 0 0 0 0,1 1 0 0 0,-1-1 1 0 0,0 1-1 0 0,0 0 0 0 0,-1 0 0 0 0,1 0 0 0 0,3 4 0 0 0,-5-4 30 0 0,0-1-1 0 0,0 0 1 0 0,0 1 0 0 0,0-1-1 0 0,0 1 1 0 0,-1-1-1 0 0,1 1 1 0 0,-1 0-1 0 0,0-1 1 0 0,1 1 0 0 0,-1-1-1 0 0,0 1 1 0 0,-1 0-1 0 0,1-1 1 0 0,0 1-1 0 0,-1-1 1 0 0,1 1 0 0 0,-1-1-1 0 0,-1 4 1 0 0,-4 6 110 0 0,-1 0-1 0 0,1-1 1 0 0,-2 1 0 0 0,0-2 0 0 0,0 1 0 0 0,-1-1 0 0 0,-14 13 0 0 0,5-4 74 0 0,-4 3 183 0 0,-1-1 0 0 0,-1-1 0 0 0,0-1 1 0 0,-43 25-1 0 0,43-31-252 0 0,0-1 0 0 0,-1-1 0 0 0,0-1 1 0 0,0-1-1 0 0,-42 8 0 0 0,45-13-547 0 0,-1-1 0 0 0,1-2-1 0 0,-32 0 1 0 0,9-4-1161 0 0</inkml:trace>
  <inkml:trace contextRef="#ctx0" brushRef="#br0" timeOffset="90710.87">10910 1275 10592 0 0,'7'4'-2'0'0,"0"0"0"0"0,0 1 0 0 0,6 5 0 0 0,-8-6 743 0 0,0 1-1 0 0,-1 0 1 0 0,1 1 0 0 0,-1-1 0 0 0,0 1-1 0 0,4 6 1 0 0,-4-4 111 0 0,-1 0 0 0 0,1 0 0 0 0,-1 1 0 0 0,-1-1 0 0 0,0 1 0 0 0,0 0 0 0 0,0 0 0 0 0,0 15 0 0 0,-3 32 456 0 0,-12 95 1 0 0,7-77-805 0 0,-4 28-1496 0 0,9-82-1176 0 0,-18-35-3623 0 0</inkml:trace>
  <inkml:trace contextRef="#ctx0" brushRef="#br0" timeOffset="89051.83">9313 575 13360 0 0,'-6'-5'884'0'0,"-6"-3"3509"0"0,14 14-1643 0 0,1 5-2640 0 0,0-1-1 0 0,-1 1 1 0 0,0-1-1 0 0,1 17 0 0 0,1 0-162 0 0,6 112-254 0 0,-6-61 204 0 0,-2 61-51 0 0,-3-78-268 0 0,-1-18-330 0 0,1-6-1164 0 0,0-24 256 0 0</inkml:trace>
  <inkml:trace contextRef="#ctx0" brushRef="#br0" timeOffset="89511.59">9211 614 2760 0 0,'-1'-1'11'0'0,"1"0"0"0"0,-1 0 1 0 0,0 1-1 0 0,1-1 0 0 0,-1 0 0 0 0,1 0 0 0 0,-1 0 1 0 0,1 0-1 0 0,-1 0 0 0 0,1 0 0 0 0,-1 0 0 0 0,1 0 1 0 0,0 0-1 0 0,0 0 0 0 0,0-1 0 0 0,-1 1 1 0 0,1 0-1 0 0,0 0 0 0 0,1 0 0 0 0,-1-2 0 0 0,-1-10 2994 0 0,1 12-2474 0 0,0 0 1 0 0,0 0-1 0 0,0 0 1 0 0,0 0-1 0 0,0 0 1 0 0,0 0-1 0 0,0 0 1 0 0,0 0-1 0 0,1 0 1 0 0,-1 0-1 0 0,0 0 1 0 0,1 1-1 0 0,-1-1 1 0 0,0 0-1 0 0,2-2 1 0 0,0 1 35 0 0,-1 0 0 0 0,1 0 0 0 0,0 0 0 0 0,0 0 0 0 0,4-3 1 0 0,-2 2-375 0 0,0 0 0 0 0,0 0 0 0 0,0 1 0 0 0,0 0 0 0 0,1 0 0 0 0,6-2 0 0 0,-2 2-65 0 0,0 1-1 0 0,1 1 0 0 0,-1 0 1 0 0,1 0-1 0 0,-1 0 1 0 0,16 4-1 0 0,-11 0-116 0 0,1 1 1 0 0,-1 1-1 0 0,0 0 0 0 0,0 1 0 0 0,0 1 0 0 0,12 9 1 0 0,9 6-18 0 0,56 49 1 0 0,-74-56-23 0 0,-1 0 1 0 0,-1 1 0 0 0,-1 0 0 0 0,25 39 0 0 0,-36-51 24 0 0,-1 0 0 0 0,0-1 0 0 0,0 1 1 0 0,0 0-1 0 0,0 0 0 0 0,-1 1 0 0 0,0-1 0 0 0,0 0 0 0 0,0 0 0 0 0,-1 1 0 0 0,1-1 1 0 0,-1 0-1 0 0,-1 1 0 0 0,1-1 0 0 0,-2 7 0 0 0,-1-2 68 0 0,1-1 0 0 0,-2 0-1 0 0,1-1 1 0 0,-1 1 0 0 0,-1 0 0 0 0,0-1-1 0 0,-11 15 1 0 0,-8 6 803 0 0,-56 52-1 0 0,46-49-701 0 0,20-18-126 0 0,-26 24 209 0 0,35-34-320 0 0,-1-1 1 0 0,1 1-1 0 0,0-1 1 0 0,-1 0-1 0 0,0-1 1 0 0,-10 5-1 0 0,14-7-117 0 0,1 0-1 0 0,0 1 1 0 0,-1-1 0 0 0,1 0 0 0 0,-1 0-1 0 0,0 1 1 0 0,1-1 0 0 0,-1-1-1 0 0,1 1 1 0 0,-1 0 0 0 0,1 0 0 0 0,-1 0-1 0 0,-1-1 1 0 0,-6-4-6954 0 0</inkml:trace>
  <inkml:trace contextRef="#ctx0" brushRef="#br0" timeOffset="89937.74">9916 1050 14280 0 0,'0'0'654'0'0,"0"7"218"0"0,0 1-354 0 0,-1 0 1 0 0,0-1-1 0 0,0 1 0 0 0,-1-1 0 0 0,0 0 0 0 0,-1 1 0 0 0,1-1 1 0 0,-1 0-1 0 0,-6 8 0 0 0,-5 9 1171 0 0,-20 25 0 0 0,24-36-1818 0 0,-16 19 667 0 0,-35 35 0 0 0,44-50-236 0 0,2-2-8 0 0,9-10-380 0 0,1 0 1 0 0,0 0-1 0 0,0 0 0 0 0,1 1 0 0 0,-1 0 0 0 0,-5 11 1 0 0,9-16-161 0 0,10 3-278 0 0,-2-2 320 0 0,-1 0 0 0 0,1 0 0 0 0,0-1-1 0 0,0 0 1 0 0,0-1 0 0 0,0 1 0 0 0,0-1-1 0 0,0 0 1 0 0,11-2 0 0 0,13 0-6 0 0,45-3-552 0 0,-15 0-1050 0 0,-35 4 461 0 0,-3-1-52 0 0</inkml:trace>
  <inkml:trace contextRef="#ctx0" brushRef="#br0" timeOffset="89938.74">9928 1159 16439 0 0,'-3'5'209'0'0,"0"1"-1"0"0,0 0 0 0 0,0 0 0 0 0,1 0 0 0 0,-1 0 0 0 0,1 1 0 0 0,1-1 0 0 0,-1 0 0 0 0,0 10 0 0 0,-2 9 875 0 0,-3 11 340 0 0,-3 39-1 0 0,3-12-864 0 0,-1 7-173 0 0,1 2-3329 0 0,4-61 1512 0 0</inkml:trace>
  <inkml:trace contextRef="#ctx0" brushRef="#br0" timeOffset="90320.97">10222 1342 19895 0 0,'0'0'455'0'0,"2"1"61"0"0,10 6-378 0 0,1 2 0 0 0,-1-1 0 0 0,-1 2 1 0 0,0 0-1 0 0,0 0 0 0 0,-1 1 0 0 0,0 0 0 0 0,-1 0 0 0 0,0 1 0 0 0,-1 1 0 0 0,0-1 1 0 0,-1 1-1 0 0,-1 1 0 0 0,10 26 0 0 0,-11-25-2195 0 0,-1-1-5536 0 0</inkml:trace>
  <inkml:trace contextRef="#ctx0" brushRef="#br0" timeOffset="90321.97">10494 1393 19119 0 0,'-5'4'1735'0'0,"-184"115"2568"0"0,180-113-4549 0 0,0 0 0 0 0,0 0 0 0 0,-1-1 0 0 0,0 0 1 0 0,-18 5-1 0 0,18-10-1347 0 0,3-2-65 0 0</inkml:trace>
  <inkml:trace contextRef="#ctx0" brushRef="#br0" timeOffset="87315.83">7445 658 6448 0 0,'-13'4'2526'0'0,"11"-4"-1377"0"0,-1 1 0 0 0,0 0-1 0 0,0-1 1 0 0,0 0 0 0 0,1 0-1 0 0,-5 0 1 0 0,-15 2 919 0 0,19-2-1903 0 0,0 1-1 0 0,0-1 1 0 0,0 0-1 0 0,0-1 0 0 0,0 1 1 0 0,0 0-1 0 0,1-1 0 0 0,-1 0 1 0 0,0 0-1 0 0,0 0 1 0 0,0 0-1 0 0,-4-2 0 0 0,-13-4 395 0 0,2 1-197 0 0,-28-11 0 0 0,32 10-166 0 0,-1 2 0 0 0,1 0 0 0 0,-20-4 0 0 0,26 8-196 0 0,1 0 0 0 0,-1 1 0 0 0,0 0 0 0 0,1 0 0 0 0,-1 1 0 0 0,0 0 0 0 0,1 0 0 0 0,-1 1 0 0 0,1 0 0 0 0,0 0 0 0 0,-8 4 0 0 0,2 0 0 0 0,1 0 0 0 0,-1 1 0 0 0,1 1 0 0 0,-21 17 0 0 0,24-16-7 0 0,0 1-1 0 0,0 0 0 0 0,1 0 0 0 0,0 1 0 0 0,-12 23 1 0 0,9-14-7 0 0,-4 7-6 0 0,1 2-1 0 0,2 0 1 0 0,0 0 0 0 0,3 1-1 0 0,0 0 1 0 0,2 1-1 0 0,1-1 1 0 0,1 1 0 0 0,0 63-1 0 0,5-84 32 0 0,0 0 0 0 0,1 0-1 0 0,0 0 1 0 0,1 0 0 0 0,0 0-1 0 0,1 0 1 0 0,0-1 0 0 0,1 1-1 0 0,-1-1 1 0 0,2 0 0 0 0,-1 0-1 0 0,12 15 1 0 0,-11-17 2 0 0,2 0-1 0 0,-1 0 1 0 0,1 0 0 0 0,0-1 0 0 0,0 0 0 0 0,0-1-1 0 0,1 0 1 0 0,0 0 0 0 0,0 0 0 0 0,0-1-1 0 0,1-1 1 0 0,-1 1 0 0 0,18 4 0 0 0,-16-6 27 0 0,-1 0 0 0 0,1 0 1 0 0,-1-1-1 0 0,1 0 1 0 0,0-1-1 0 0,11 0 0 0 0,-5-2 19 0 0,3 0 49 0 0,0 0 1 0 0,25-8-1 0 0,-28 5-104 0 0,1-1 0 0 0,-1 0 0 0 0,20-12-1 0 0,-4-4-3827 0 0</inkml:trace>
  <inkml:trace contextRef="#ctx0" brushRef="#br0" timeOffset="87745.51">7661 918 3224 0 0,'0'0'143'0'0,"-1"1"-3"0"0,-10 20-161 0 0,-1-2 610 0 0,-14 39 9370 0 0,0 0-5414 0 0,-41 92-3270 0 0,36-93-931 0 0,-2 5 228 0 0,23-40-248 0 0,5-11 16 0 0,-8 19 1 0 0,12-27-283 0 0,0 0 0 0 0,1 0 0 0 0,-1-1 0 0 0,1 1 1 0 0,-1 0-1 0 0,1 0 0 0 0,0 0 0 0 0,0-1 0 0 0,0 1 1 0 0,1 0-1 0 0,-1 0 0 0 0,2 4 0 0 0,-1-5-38 0 0,0-1 0 0 0,0 0-1 0 0,0 1 1 0 0,0-1-1 0 0,0 0 1 0 0,0 0 0 0 0,0 0-1 0 0,0 0 1 0 0,1 0 0 0 0,-1 0-1 0 0,1 0 1 0 0,-1-1-1 0 0,0 1 1 0 0,1 0 0 0 0,-1-1-1 0 0,1 1 1 0 0,-1-1-1 0 0,4 1 1 0 0,31 4 131 0 0,-35-4-145 0 0,23 0 52 0 0,44-4 0 0 0,-6 0-4 0 0,81-1-2660 0 0,-137 4 1829 0 0,0 0 0 0 0,-1 0 0 0 0,1-1 1 0 0,11-3-1 0 0,2-3-1228 0 0</inkml:trace>
  <inkml:trace contextRef="#ctx0" brushRef="#br0" timeOffset="88192.49">7737 1321 1840 0 0,'-17'-4'210'0'0,"4"2"2768"0"0,-1-1 9336 0 0,4 9-11448 0 0,6-4 9 0 0,2-1-743 0 0,1 0-1 0 0,-1 0 0 0 0,1 1 0 0 0,-1-1 0 0 0,1 0 0 0 0,0 1 1 0 0,0-1-1 0 0,0 1 0 0 0,0-1 0 0 0,0 1 0 0 0,-1 1 0 0 0,-10 22 703 0 0,11-21-683 0 0,-9 17 35 0 0,2 0 0 0 0,0 0 0 0 0,2 1 0 0 0,0 0 0 0 0,1 1-1 0 0,-1 27 1 0 0,3-19-285 0 0,1-23-4 0 0,1 1-1 0 0,0-1 1 0 0,1 1 0 0 0,0-1-1 0 0,0 0 1 0 0,1 1 0 0 0,0-1-1 0 0,3 9 1 0 0,-4-15-777 0 0</inkml:trace>
  <inkml:trace contextRef="#ctx0" brushRef="#br0" timeOffset="88193.49">7897 1334 11520 0 0,'0'0'528'0'0,"2"1"-16"0"0,6 2 105 0 0,-1 0 1 0 0,0 1-1 0 0,1 0 1 0 0,-1 1 0 0 0,-1 0-1 0 0,1 0 1 0 0,-1 0 0 0 0,0 1-1 0 0,0 0 1 0 0,0 0-1 0 0,5 8 1 0 0,-4-4-385 0 0,0 0 0 0 0,-1 1 0 0 0,-1 0 0 0 0,0 0 0 0 0,0 0 0 0 0,-1 1 0 0 0,4 13 0 0 0,-3-4-252 0 0,-2-7-1250 0 0,1 0-3557 0 0,-1 0-1927 0 0</inkml:trace>
  <inkml:trace contextRef="#ctx0" brushRef="#br0" timeOffset="88631.57">8125 1290 14744 0 0,'-10'10'528'0'0,"1"-1"1"0"0,-1 0 0 0 0,-14 8 0 0 0,-2 3 1402 0 0,-38 37 1816 0 0,-6 5-2138 0 0,53-47-1161 0 0,-26 31 1 0 0,11-12-1493 0 0</inkml:trace>
  <inkml:trace contextRef="#ctx0" brushRef="#br0" timeOffset="88632.57">8401 1293 8752 0 0,'0'0'673'0'0,"1"6"-410"0"0,8 10 2077 0 0,-7-14-1634 0 0,0 0 0 0 0,-1 1 0 0 0,1 0 0 0 0,-1-1-1 0 0,0 1 1 0 0,2 5 0 0 0,3 9 2244 0 0,-5-14-2768 0 0,0 0 0 0 0,0 0 0 0 0,0 0 1 0 0,0 0-1 0 0,-1 0 0 0 0,1 0 0 0 0,-1 0 0 0 0,0 0 0 0 0,0 5 1 0 0,-2 22 557 0 0,-2 1 0 0 0,-9 39 0 0 0,4-29-524 0 0,6-26-101 0 0,-8 27 0 0 0,9-35-174 0 0,1-1 0 0 0,0 0 1 0 0,0 0-1 0 0,0 8 0 0 0,0-8-218 0 0,0 1 0 0 0,-3 13 0 0 0,4-18-104 0 0,-1 0 0 0 0,1 0 1 0 0,0 0-1 0 0,-1 0 0 0 0,1 0 0 0 0,0 0 0 0 0,0 0 1 0 0,0 0-1 0 0,1 4 0 0 0,0 4-6845 0 0</inkml:trace>
  <inkml:trace contextRef="#ctx0" brushRef="#br0" timeOffset="-140432.87">2250 405 4144 0 0,'-16'-17'549'0'0,"0"1"1"0"0,-1 1-1 0 0,-20-15 0 0 0,-28-14 9346 0 0,23 16-5022 0 0,18 12-4364 0 0,-1 0 0 0 0,-40-17-1 0 0,37 21-435 0 0,0 2 0 0 0,-1 2-1 0 0,0 0 1 0 0,0 2 0 0 0,-59-5-1 0 0,27 8-72 0 0,0 4 0 0 0,-113 14 0 0 0,110-6 0 0 0,-99 29 0 0 0,45-1 0 0 0,3 6 0 0 0,-118 61 0 0 0,160-65 24 0 0,-122 88 0 0 0,158-98-19 0 0,1 1 0 0 0,2 2 0 0 0,1 1-1 0 0,-49 65 1 0 0,55-57 11 0 0,1 0 0 0 0,2 2 0 0 0,3 1 0 0 0,1 0 0 0 0,2 2 0 0 0,-23 89 0 0 0,40-130-16 0 0,-39 192 0 0 0,33-139-20 0 0,2 0-1 0 0,2 0 0 0 0,10 103 1 0 0,0-113-35 0 0,2 0 1 0 0,28 88 0 0 0,-25-102 25 0 0,2-2-1 0 0,1 0 1 0 0,2 0 0 0 0,35 50-1 0 0,9-1 30 0 0,4-2 0 0 0,115 108 0 0 0,-142-154 11 0 0,1-3 0 0 0,58 36-1 0 0,96 38 22 0 0,-120-69-14 0 0,2-4 0 0 0,147 40-1 0 0,-159-57-2 0 0,0-2-1 0 0,1-3 0 0 0,1-3 0 0 0,73-2 0 0 0,-69-7 91 0 0,0-3-1 0 0,1-3 1 0 0,-2-4 0 0 0,120-36-1 0 0,-137 31-32 0 0,-1-1 1 0 0,-2-3-1 0 0,0-2 0 0 0,-1-2 0 0 0,-2-2 0 0 0,79-64 0 0 0,-93 64-1 0 0,-2-2 1 0 0,-1-2-1 0 0,-1 0 0 0 0,-1-1 0 0 0,-2-2 0 0 0,28-54 1 0 0,-17 18 113 0 0,-4-1 0 0 0,35-114 1 0 0,-51 131-41 0 0,-3-1 0 0 0,-2 0 0 0 0,-2 0 0 0 0,0-77 0 0 0,-9 43-59 0 0,-25-178 0 0 0,17 215-151 0 0,-3 1-1 0 0,-2 0 1 0 0,-2 1-1 0 0,-2 1 1 0 0,-40-78-1 0 0,35 86-120 0 0,-2 2 0 0 0,-2 0 0 0 0,-2 1 0 0 0,-1 2 0 0 0,-2 1-1 0 0,-54-46 1 0 0,59 58-813 0 0,-2 2 0 0 0,-1 1 0 0 0,0 1 0 0 0,-60-27-1 0 0,32 25-6155 0 0</inkml:trace>
  <inkml:trace contextRef="#ctx0" brushRef="#br0" timeOffset="-138212.1">2168 415 13992 0 0,'0'0'314'0'0,"-9"2"3253"0"0,13-2-3395 0 0,0-1 1 0 0,0 0-1 0 0,-1 0 1 0 0,1 0-1 0 0,0-1 1 0 0,0 1 0 0 0,3-3-1 0 0,7-3 21 0 0,8-3-42 0 0,1-1 1 0 0,-2-1-1 0 0,27-20 0 0 0,-17 11-67 0 0,46-30 57 0 0,86-54 3 0 0,-112 75-89 0 0,69-28 0 0 0,52-10 149 0 0</inkml:trace>
  <inkml:trace contextRef="#ctx0" brushRef="#br0" timeOffset="-138212.1">11688 1 23329 0 0,'74'41'-32'0'0,"161"119"-3"0"0,-98-59 108 0 0,-94-71-73 0 0,40 32 0 0 0,-80-60 0 0 0,110 91 64 0 0,-29-34-312 0 0,-81-56 294 0 0,1 0 0 0 0,-1-1 0 0 0,1 1 0 0 0,-1-1 0 0 0,1 0-1 0 0,0 0 1 0 0,0 0 0 0 0,0-1 0 0 0,0 1 0 0 0,0-1 0 0 0,0 0 0 0 0,1 0 0 0 0,-1 0-1 0 0,9-1 1 0 0,-11-1-26 0 0,1 0 0 0 0,-1 0-1 0 0,0 0 1 0 0,1-1 0 0 0,-1 1-1 0 0,0-1 1 0 0,0 0 0 0 0,0 1-1 0 0,0-1 1 0 0,0 0 0 0 0,0 0 0 0 0,2-4-1 0 0,0 1-23 0 0,-1-1 0 0 0,1 0 0 0 0,-1 0 0 0 0,0 0 0 0 0,0 0-1 0 0,2-11 1 0 0,9-41-30 0 0,-13 50 33 0 0,6-41 84 0 0,-2 1 0 0 0,-2-67-1 0 0,-9 87-71 0 0,6 27 16 0 0,0 17-169 0 0,1-10 102 0 0,0 0 1 0 0,0 0-1 0 0,0 0 0 0 0,1 0 0 0 0,0 0 0 0 0,0 0 1 0 0,6 9-1 0 0,3 11-147 0 0,-4-10 26 0 0,1-1 1 0 0,0-1-1 0 0,17 24 1 0 0,0 0 19 0 0,-11-18 70 0 0,1-1-1 0 0,1 0 1 0 0,33 30 0 0 0,-31-33 19 0 0,-1 1 0 0 0,-1 1 1 0 0,-1 0-1 0 0,17 26 0 0 0,-23-28 65 0 0,-1 0-1 0 0,0 0 1 0 0,-1 1-1 0 0,-1 0 1 0 0,5 21-1 0 0,-11-35 46 0 0,1-1 1 0 0,-1 0-1 0 0,0 1 1 0 0,0-1-1 0 0,0 1 1 0 0,0-1-1 0 0,0 0 1 0 0,-1 1-1 0 0,1-1 1 0 0,-1 0-1 0 0,1 1 1 0 0,-1-1-1 0 0,0 0 1 0 0,0 0-1 0 0,0 1 1 0 0,0-1-1 0 0,0 0 1 0 0,-1 0-1 0 0,1 0 1 0 0,-1 0-1 0 0,1-1 1 0 0,-1 1-1 0 0,1 0 1 0 0,-1-1-1 0 0,-3 3 1 0 0,-4 2 163 0 0,0-1 0 0 0,0 0 1 0 0,0 0-1 0 0,-16 4 0 0 0,14-4-173 0 0,-10 2 76 0 0,0-1-1 0 0,-1-1 1 0 0,0-1 0 0 0,-27 1-1 0 0,17-1-175 0 0,-179 20-1515 0 0,141-15 326 0 0,-10 0-58 0 0</inkml:trace>
  <inkml:trace contextRef="#ctx0" brushRef="#br0" timeOffset="-136934.75">13331 1655 16639 0 0,'11'-18'773'0'0,"0"0"0"0"0,19-22 0 0 0,-6 8-4 0 0,9-18 361 0 0,-1-1-1 0 0,32-74 0 0 0,-47 91-831 0 0,-11 23-189 0 0,0 0 0 0 0,-1 0 0 0 0,0-1 0 0 0,4-17 0 0 0,0-7 11 0 0,2 1-1 0 0,22-49 1 0 0,-23 61-80 0 0,-3 7-48 0 0,1 1 1 0 0,0 0 0 0 0,15-20-1 0 0,-20 31-22 0 0,0 0 0 0 0,0-1 0 0 0,1 1 1 0 0,0 0-1 0 0,0 1 0 0 0,0-1 0 0 0,0 1 0 0 0,7-5 0 0 0,-7 9 45 0 0,1 5-125 0 0,-1 0 0 0 0,-1 1 0 0 0,1-1 0 0 0,-1 1 1 0 0,-1 0-1 0 0,3 8 0 0 0,11 48-27 0 0,-12-46 175 0 0,25 132-42 0 0,-15-76-6 0 0,39 194 10 0 0,-50-252-329 0 0,-1 0-1 0 0,2 23 0 0 0</inkml:trace>
  <inkml:trace contextRef="#ctx0" brushRef="#br0" timeOffset="-136577.15">13421 1267 13824 0 0,'0'0'1632'0'0,"2"1"-553"0"0,38 6 3429 0 0,23-1-2808 0 0,5 1-986 0 0,-47-5-410 0 0,0-1 1 0 0,36-2-1 0 0,-15-3-4805 0 0,-30 3 1659 0 0,7 1-4481 0 0</inkml:trace>
  <inkml:trace contextRef="#ctx0" brushRef="#br0" timeOffset="-136178.89">13896 387 6912 0 0,'0'0'528'0'0,"-3"6"2254"0"0,3-5-2353 0 0,-1-1-1 0 0,1 1 1 0 0,-1-1-1 0 0,1 1 0 0 0,0 0 1 0 0,-1-1-1 0 0,1 1 1 0 0,0-1-1 0 0,-1 1 0 0 0,1 0 1 0 0,0-1-1 0 0,0 1 1 0 0,0 0-1 0 0,0-1 0 0 0,0 1 1 0 0,0 0-1 0 0,0-1 1 0 0,0 1-1 0 0,0 1 0 0 0,0-1-251 0 0,0 0-1 0 0,1-1 0 0 0,-1 1 1 0 0,0 0-1 0 0,1 0 0 0 0,-1 0 1 0 0,1 0-1 0 0,-1-1 1 0 0,1 1-1 0 0,-1 0 0 0 0,1-1 1 0 0,0 1-1 0 0,0 0 0 0 0,2 1-122 0 0,-1 0 0 0 0,0-1-1 0 0,1 1 1 0 0,-1-1-1 0 0,1 0 1 0 0,-1 0-1 0 0,1 0 1 0 0,0 0 0 0 0,-1-1-1 0 0,4 2 1 0 0,26 3 261 0 0,-10-2 75 0 0,40 3-1 0 0,179-6 361 0 0,-231 0-780 0 0,-1-1 1 0 0,1 0 0 0 0,-1 0 0 0 0,1-1 0 0 0,8-3 0 0 0,-17 4 22 0 0,-1 1 1 0 0,0 0-1 0 0,0 0 1 0 0,0 0-1 0 0,1 0 1 0 0,-1-1-1 0 0,0 1 1 0 0,0 0-1 0 0,1 0 0 0 0,-1-1 1 0 0,0 1-1 0 0,0 0 1 0 0,0 0-1 0 0,0-1 1 0 0,0 1-1 0 0,1 0 1 0 0,-1 0-1 0 0,0-1 1 0 0,0 1-1 0 0,0 0 0 0 0,0-1 1 0 0,0 1-1 0 0,0 0 1 0 0,0-1-1 0 0,0 1 1 0 0,0 0-1 0 0,0 0 1 0 0,0-1-1 0 0,0 1 0 0 0,0 0 1 0 0,0-1-1 0 0,-1 1 1 0 0,1 0-1 0 0,0 0 1 0 0,0-1-1 0 0,0 1 1 0 0,0 0-1 0 0,0-1 1 0 0,-1 1-1 0 0,1 0 0 0 0,0 0 1 0 0,0 0-1 0 0,0-1 1 0 0,-1 1-1 0 0,1 0 1 0 0,0 0-1 0 0,-1-1 1 0 0,-10-10-239 0 0,8 9 267 0 0,0 0 1 0 0,-1 0-1 0 0,1 1 0 0 0,-1-1 0 0 0,0 1 0 0 0,1-1 0 0 0,-1 1 1 0 0,0 0-1 0 0,0 1 0 0 0,-5-1 0 0 0,-8 0 184 0 0,-19 1 1 0 0,15 0-96 0 0,19 0-91 0 0,-1 1 0 0 0,1-1 0 0 0,-1 0 0 0 0,1 1 0 0 0,-1-1 0 0 0,1 1 0 0 0,0 0 0 0 0,-1 0 0 0 0,1 0 0 0 0,0 0 0 0 0,-1 0 0 0 0,1 0 0 0 0,0 1 0 0 0,0-1 0 0 0,0 1 0 0 0,0-1 0 0 0,0 1 0 0 0,0 0 0 0 0,1 0 0 0 0,-1 0 0 0 0,1 0-1 0 0,-2 3 1 0 0,0-1-8 0 0,1 0-1 0 0,0 1 0 0 0,0 0 0 0 0,0-1 0 0 0,1 1 0 0 0,0 0 0 0 0,0 0 0 0 0,0 0 0 0 0,0 0 0 0 0,1 8 1 0 0,-4 100 70 0 0,4-57-79 0 0,1 64-22 0 0,0-91-635 0 0,-2-10-5521 0 0,0-11-1363 0 0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5:02.48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50 187 12440 0 0,'0'0'1470'0'0,"4"-3"722"0"0,23-15-1343 0 0,-14 8-337 0 0,1 1 0 0 0,0 1 0 0 0,1 0 0 0 0,0 1 0 0 0,16-6 0 0 0,-12 8-512 0 0,33-4 0 0 0,-50 8-20 0 0,0 1 0 0 0,-1 0 1 0 0,1 0-1 0 0,0 1 0 0 0,0-1 0 0 0,0 0 0 0 0,0 1 0 0 0,-1-1 0 0 0,1 1 0 0 0,0-1 0 0 0,0 1 0 0 0,-1 0 0 0 0,1-1 0 0 0,0 1 0 0 0,-1 0 0 0 0,1 0 0 0 0,-1 1 0 0 0,1-1 0 0 0,-1 0 0 0 0,0 0 0 0 0,1 1 0 0 0,-1-1 1 0 0,0 1-1 0 0,0-1 0 0 0,0 1 0 0 0,1 1 0 0 0,0 0-15 0 0,-1-1 0 0 0,0 1 0 0 0,0 0 0 0 0,0 0 0 0 0,0-1 0 0 0,-1 1 0 0 0,1 0 0 0 0,-1 0 0 0 0,0 0 0 0 0,1 0 0 0 0,-1 0 0 0 0,0-1 0 0 0,-1 1 0 0 0,1 0 0 0 0,0 0 0 0 0,-2 4 0 0 0,-3 5 28 0 0,0 1-1 0 0,-1-1 1 0 0,-1 0-1 0 0,0-1 1 0 0,0 1 0 0 0,-1-2-1 0 0,-10 11 1 0 0,-71 67 1217 0 0,56-57-642 0 0,27-26-469 0 0,-21 20 651 0 0,0 2 0 0 0,-22 30 0 0 0,48-56-714 0 0,0 1 1 0 0,0-1-1 0 0,0 0 1 0 0,1 0-1 0 0,-1 1 1 0 0,0-1-1 0 0,1 0 1 0 0,-1 1 0 0 0,1-1-1 0 0,0 0 1 0 0,-1 1-1 0 0,1-1 1 0 0,0 1-1 0 0,0-1 1 0 0,0 0-1 0 0,0 1 1 0 0,0-1-1 0 0,0 1 1 0 0,0-1-1 0 0,1 2 1 0 0,0-1-26 0 0,-1 1 1 0 0,1-1 0 0 0,1 0 0 0 0,-1 0-1 0 0,0 0 1 0 0,0-1 0 0 0,1 1-1 0 0,-1 0 1 0 0,1 0 0 0 0,0-1 0 0 0,2 3-1 0 0,4 1 38 0 0,0 1 0 0 0,0-2-1 0 0,1 1 1 0 0,17 6 0 0 0,61 15-31 0 0,-78-24-245 0 0,-1 0 0 0 0,0 0 0 0 0,13 1 0 0 0,4 0-527 0 0,-17-2-638 0 0,1-1-346 0 0</inkml:trace>
  <inkml:trace contextRef="#ctx0" brushRef="#br0" timeOffset="355">443 233 13360 0 0,'0'0'1026'0'0,"1"1"-668"0"0,10 8 1273 0 0,0 0 0 0 0,20 12 0 0 0,-16-11-762 0 0,15 13 0 0 0,3 3-454 0 0,16 16-83 0 0,-43-37-332 0 0,-1 1 0 0 0,0 0 0 0 0,0 0 0 0 0,-1 0 0 0 0,0 1 0 0 0,5 8 0 0 0,-6-3-289 0 0</inkml:trace>
  <inkml:trace contextRef="#ctx0" brushRef="#br0" timeOffset="731.14">785 120 18143 0 0,'0'0'884'0'0,"-10"10"200"0"0,-10 17-322 0 0,-1-1 0 0 0,-33 30 0 0 0,28-29-165 0 0,-32 41 0 0 0,46-52-1425 0 0,-26 27-1 0 0</inkml:trace>
  <inkml:trace contextRef="#ctx0" brushRef="#br0" timeOffset="1092.46">1055 120 10592 0 0,'0'0'10935'0'0,"9"-4"-10444"0"0,-5 1-478 0 0,-1-1-1 0 0,1 1 1 0 0,0-1-1 0 0,4-7 1 0 0,-5 7-29 0 0,0 0 0 0 0,1 0 0 0 0,7-7 0 0 0,8-4-492 0 0,-12 8 211 0 0,0 1 0 0 0,1 0 1 0 0,0 0-1 0 0,1 1 0 0 0,-1 0 0 0 0,1 0 1 0 0,0 1-1 0 0,11-4 0 0 0,-18 8 239 0 0,0 0 0 0 0,0-1 0 0 0,0 1 0 0 0,0 0 0 0 0,0 0 0 0 0,0 0 0 0 0,0 1 0 0 0,0-1 0 0 0,0 0 0 0 0,0 1 0 0 0,0-1 0 0 0,0 1 0 0 0,0 0 0 0 0,0-1 0 0 0,0 1 0 0 0,0 0 0 0 0,-1 0 0 0 0,1 0 0 0 0,0 1 0 0 0,-1-1 0 0 0,1 0 0 0 0,-1 1 0 0 0,1-1 0 0 0,-1 1 0 0 0,0-1 0 0 0,0 1 0 0 0,1-1 0 0 0,-1 1 0 0 0,0 0 0 0 0,0 0 0 0 0,-1 0 0 0 0,1-1 0 0 0,0 1 0 0 0,-1 0 0 0 0,1 0 0 0 0,-1 0 0 0 0,1 0 0 0 0,-1 0 0 0 0,0 0 0 0 0,0 0 0 0 0,0 0 0 0 0,0 0 0 0 0,0 0-1 0 0,-1 4 2 0 0,-4 9 123 0 0,1 1 1 0 0,-2-1 0 0 0,0 0 0 0 0,-1-1 0 0 0,0 1 0 0 0,-10 13-1 0 0,-33 35 1555 0 0,23-30-250 0 0,-3 0 613 0 0,29-32-1056 0 0,16-1-864 0 0,-7-2-108 0 0,0 1-1 0 0,0 1 1 0 0,1-1 0 0 0,-1 1-1 0 0,1 1 1 0 0,-1-1-1 0 0,0 2 1 0 0,9 1 0 0 0,-12-2 9 0 0,0 1 1 0 0,0 0-1 0 0,0 0 1 0 0,0 1 0 0 0,0-1-1 0 0,0 1 1 0 0,-1 0-1 0 0,1 0 1 0 0,-1 1 0 0 0,0-1-1 0 0,0 1 1 0 0,0 0-1 0 0,4 5 1 0 0,-1 1-85 0 0,-1 0-1 0 0,0 0 1 0 0,-1 0 0 0 0,0 0-1 0 0,0 1 1 0 0,-1 0 0 0 0,-1 0-1 0 0,0 0 1 0 0,0 0 0 0 0,-1 1-1 0 0,-1-1 1 0 0,0 1 0 0 0,0 13-1 0 0,-3-12 280 0 0,0 0-1 0 0,0 0 0 0 0,-1 0 0 0 0,-1 0 0 0 0,0-1 1 0 0,-1 0-1 0 0,0 0 0 0 0,-1 0 0 0 0,0 0 1 0 0,-1-1-1 0 0,-11 13 0 0 0,15-19 0 0 0,-1 0 0 0 0,-1-1 0 0 0,1 0 0 0 0,0 0 0 0 0,-1 0 0 0 0,0-1 0 0 0,0 0 0 0 0,0 0 0 0 0,0 0 0 0 0,-1 0 0 0 0,1-1 0 0 0,-1 0 0 0 0,0 0 0 0 0,1 0 0 0 0,-1-1 0 0 0,0 0 0 0 0,0 0 0 0 0,0 0 0 0 0,0-1 0 0 0,0 0 0 0 0,0 0 0 0 0,0 0 0 0 0,0-1 0 0 0,0 0 0 0 0,0 0 0 0 0,-6-3 0 0 0,-7-4-673 0 0,-1-1 1 0 0,1-1-1 0 0,1 0 0 0 0,0-2 0 0 0,-23-19 1 0 0,7 3-1057 0 0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5:11.248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83 585 13360 0 0,'-1'1'84'0'0,"0"0"1"0"0,1 0 0 0 0,-1 0 0 0 0,0 0 0 0 0,1 0 0 0 0,-1-1 0 0 0,1 1-1 0 0,0 0 1 0 0,-1 0 0 0 0,1 0 0 0 0,0 0 0 0 0,-1 0 0 0 0,1 0 0 0 0,0 0-1 0 0,0 0 1 0 0,0 1 0 0 0,0-1 0 0 0,0 0 0 0 0,0 0 0 0 0,0 0 0 0 0,1 2-1 0 0,9 23 1566 0 0,-3-10-381 0 0,2 9 1 0 0,-3-8-950 0 0,6 27 0 0 0,-3-5-130 0 0,-4-18-139 0 0,0 0 0 0 0,-2 0 0 0 0,1 26 0 0 0,-4-38-22 0 0,1 26 150 0 0,-2 1 0 0 0,-11 65 0 0 0,4-54-62 0 0,-7 23-15 0 0,9-35-60 0 0,4-13-31 0 0,3-15-2032 0 0,0-4 384 0 0,5-20-1384 0 0</inkml:trace>
  <inkml:trace contextRef="#ctx0" brushRef="#br0" timeOffset="405.75">1 607 14624 0 0,'0'0'5421'0'0,"7"2"-4915"0"0,3 1-397 0 0,0 0 0 0 0,1-1 0 0 0,0 0 0 0 0,18 1-1 0 0,-2-2-108 0 0,-1 0 0 0 0,1 2 0 0 0,-1 1 0 0 0,0 1 0 0 0,0 2 0 0 0,-1 0 0 0 0,1 2 0 0 0,25 12 0 0 0,-38-14-12 0 0,0 0-1 0 0,0 1 1 0 0,-1 0-1 0 0,0 1 0 0 0,0 1 1 0 0,-1 0-1 0 0,0 1 0 0 0,-1-1 1 0 0,0 2-1 0 0,-1 0 1 0 0,8 13-1 0 0,-12-17 8 0 0,-1-1 0 0 0,0 1 0 0 0,0 1 0 0 0,-1-1 0 0 0,0 0 0 0 0,-1 1 0 0 0,0 0 0 0 0,0-1 0 0 0,-1 1 0 0 0,0 0 0 0 0,0 0 0 0 0,-1 0 0 0 0,0 0 0 0 0,-1-1 1 0 0,0 1-1 0 0,0 0 0 0 0,-1 0 0 0 0,0 0 0 0 0,-6 14 0 0 0,-1-4 171 0 0,0-1 0 0 0,-1 0 0 0 0,-18 24 1 0 0,-43 45 869 0 0,59-72-872 0 0,3-6-62 0 0,0 0 0 0 0,-1-1 0 0 0,0 0 1 0 0,-1 0-1 0 0,1-1 0 0 0,-1 0 0 0 0,-13 5 0 0 0,21-11-247 0 0,-1 1-1 0 0,0-1 1 0 0,1 1 0 0 0,-1-1-1 0 0,0 0 1 0 0,1-1-1 0 0,-1 1 1 0 0,0-1-1 0 0,-7 1 1 0 0,9-1 58 0 0,0 0 0 0 0,1-1 0 0 0,-1 1 0 0 0,0 0 0 0 0,1-1 0 0 0,-1 1 0 0 0,0-1 0 0 0,1 1 0 0 0,-1-1-1 0 0,1 0 1 0 0,-1 1 0 0 0,1-1 0 0 0,-1 0 0 0 0,1 0 0 0 0,-1 0 0 0 0,1 0 0 0 0,0-1 0 0 0,0 1 0 0 0,-1 0 0 0 0,1 0 0 0 0,0-1 0 0 0,0 1 0 0 0,0-1 0 0 0,-1-2 0 0 0,-1-8-1371 0 0</inkml:trace>
  <inkml:trace contextRef="#ctx0" brushRef="#br0" timeOffset="919.2">742 1 14368 0 0,'-4'0'4130'0'0,"11"2"-3317"0"0,0 0-573 0 0,0-1-1 0 0,0-1 1 0 0,13 1-1 0 0,6 0 19 0 0,125 10 16 0 0,-55-6-180 0 0,-60-1-110 0 0,-26-2 1 0 0,1 0 0 0 0,-1-2-1 0 0,22 0 1 0 0,-21 1-299 0 0,-9-1 173 0 0,-7-1 81 0 0,-11-1 105 0 0,1-1 128 0 0,1 1 1 0 0,-1 0-1 0 0,0 1 0 0 0,0 1 0 0 0,-20 2 0 0 0,30-1 11 0 0,1-1 1 0 0,-1 2-1 0 0,0-1 0 0 0,0 0 0 0 0,-6 4 0 0 0,8-4-148 0 0,1 1 0 0 0,0-1 1 0 0,0 0-1 0 0,1 1 0 0 0,-1 0 0 0 0,0-1 1 0 0,0 1-1 0 0,1 0 0 0 0,-1 0 0 0 0,1 0 1 0 0,0 0-1 0 0,-1 0 0 0 0,0 2 0 0 0,-1 5 11 0 0,-1-1 0 0 0,2 1-1 0 0,0 0 1 0 0,0 0-1 0 0,-2 16 1 0 0,2 47 3 0 0,2-58-58 0 0,7 57-66 0 0,-5-48-103 0 0,-1-11-112 0 0,0 1 1 0 0,-1-1-1 0 0,-2 14 0 0 0,0-6-435 0 0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5:17.750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41 144 9416 0 0,'0'0'3753'0'0,"1"1"-3142"0"0,2 10 178 0 0,-1-7-560 0 0,-1 0-1 0 0,0 0 0 0 0,0 0 1 0 0,0 0-1 0 0,0 7 1 0 0,-2 19 877 0 0,-1 0 0 0 0,-9 38 0 0 0,-15 123-207 0 0,16-113-931 0 0,9-75 155 0 0,0 0-836 0 0</inkml:trace>
  <inkml:trace contextRef="#ctx0" brushRef="#br0" timeOffset="374.31">368 39 17047 0 0,'2'6'1543'0'0,"30"23"-1204"0"0,-22-18-142 0 0,1 2 23 0 0,0 1 0 0 0,0 0 0 0 0,-1 0 0 0 0,10 21 0 0 0,-1 1-139 0 0,-11-22-39 0 0,9 23 0 0 0,-7-20-151 0 0,-1-1-1424 0 0</inkml:trace>
  <inkml:trace contextRef="#ctx0" brushRef="#br0" timeOffset="760.98">518 125 9672 0 0,'-5'8'1032'0'0,"2"-6"-99"0"0,-1 1 0 0 0,1 0 0 0 0,-1-1 0 0 0,1 1 1 0 0,0 0-1 0 0,-4 6 0 0 0,-4 3 1265 0 0,4-5-1658 0 0,-21 22 989 0 0,-63 48-1 0 0,74-66-2306 0 0,6-5-6025 0 0</inkml:trace>
  <inkml:trace contextRef="#ctx0" brushRef="#br0" timeOffset="1106.26">856 30 16583 0 0,'0'0'1506'0'0,"1"1"-1241"0"0,0 1-171 0 0,0 0 1 0 0,0 1-1 0 0,0-1 1 0 0,0 0-1 0 0,-1 1 0 0 0,1-1 1 0 0,-1 1-1 0 0,1-1 1 0 0,-1 1-1 0 0,0-1 0 0 0,0 1 1 0 0,0-1-1 0 0,0 1 0 0 0,-1-1 1 0 0,1 0-1 0 0,-1 1 1 0 0,1-1-1 0 0,-2 3 0 0 0,-5 17 513 0 0,5-13-368 0 0,-1-1-1 0 0,0 0 1 0 0,-6 12 0 0 0,4-12-159 0 0,1-1 0 0 0,0 1 1 0 0,0 1-1 0 0,1-1 0 0 0,0 0 0 0 0,1 1 1 0 0,0-1-1 0 0,-2 15 0 0 0,5-16-80 0 0,-1-6 0 0 0,0 0 0 0 0,0-1 0 0 0,0 1 0 0 0,1 0 0 0 0,-1-1 0 0 0,0 1 0 0 0,0 0 0 0 0,1-1 0 0 0,-1 1 0 0 0,1-1 0 0 0,-1 1 0 0 0,0-1 0 0 0,1 1 0 0 0,-1-1 0 0 0,1 1 0 0 0,-1-1 0 0 0,1 1 0 0 0,-1-1 0 0 0,1 1 0 0 0,0-1 0 0 0,1 1 0 0 0,2 2-23 0 0,1 0 0 0 0,-1-1 0 0 0,1 0 0 0 0,-1 0 0 0 0,1 0-1 0 0,0 0 1 0 0,-1-1 0 0 0,9 2 0 0 0,14 4-89 0 0,-5-1-705 0 0,0-1 0 0 0,0 0-1 0 0,43 2 1 0 0,-47-7-298 0 0</inkml:trace>
  <inkml:trace contextRef="#ctx0" brushRef="#br0" timeOffset="1107.25">1043 1 10136 0 0,'-2'1'397'0'0,"-1"0"1"0"0,1 0-1 0 0,0 1 0 0 0,0-1 1 0 0,1 1-1 0 0,-1 0 1 0 0,0-1-1 0 0,1 1 1 0 0,-1 0-1 0 0,-2 4 1 0 0,2-2 784 0 0,1 1 1 0 0,-1-1 0 0 0,1 0 0 0 0,-2 9 0 0 0,3-13-1178 0 0,-15 117 3507 0 0,1-10-2644 0 0,0-16-704 0 0,-7 32-376 0 0,12-69-1720 0 0,6-40-16 0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9:22.083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72 1 18687 0 0,'0'0'915'0'0,"0"1"-404"0"0,0 21-57 0 0,-2-1 0 0 0,0 1 0 0 0,-1-1 0 0 0,-12 40 0 0 0,-5 17-280 0 0,11-37-132 0 0,2-14-15 0 0,2 1 0 0 0,1 0-1 0 0,1 0 1 0 0,1 49 0 0 0,3-69 39 0 0,0 0 1 0 0,1 0 0 0 0,0 0 0 0 0,0 0-1 0 0,1 0 1 0 0,-1-1 0 0 0,2 1 0 0 0,-1-1-1 0 0,1 0 1 0 0,0 0 0 0 0,1 0 0 0 0,-1 0-1 0 0,2-1 1 0 0,5 6 0 0 0,9 9 266 0 0,2-2-1 0 0,37 27 1 0 0,-45-36-367 0 0,9 6 40 0 0,0-2 0 0 0,1 0 0 0 0,28 11-1 0 0,79 24-114 0 0,-129-48 103 0 0,5 2-286 0 0,56 17 625 0 0,-32-15-2360 0 0,0-5-4896 0 0,-22-1 146 0 0</inkml:trace>
  <inkml:trace contextRef="#ctx0" brushRef="#br0" timeOffset="448.39">137 332 21135 0 0,'0'0'1027'0'0,"5"5"66"0"0,2 2-1007 0 0,0-1 0 0 0,1-1-1 0 0,0 1 1 0 0,0-1-1 0 0,10 5 1 0 0,-18-10-78 0 0,8 4 43 0 0,0 0 0 0 0,1-1 1 0 0,-1 0-1 0 0,1 0 1 0 0,16 3-1 0 0,-19-6-353 0 0,-1 1 0 0 0,1-1 0 0 0,-1 1 0 0 0,1-2 0 0 0,-1 1 0 0 0,1-1 0 0 0,-1 1 0 0 0,0-1 0 0 0,1-1 0 0 0,9-3 0 0 0,-1-2-7237 0 0</inkml:trace>
  <inkml:trace contextRef="#ctx0" brushRef="#br0" timeOffset="449.39">29 112 20071 0 0,'0'0'2208'0'0,"3"5"-1384"0"0,-1-3-721 0 0,-1-1 0 0 0,1 1 0 0 0,0 0 0 0 0,0-1 0 0 0,0 0 0 0 0,0 1 0 0 0,1-1 0 0 0,-1 0 0 0 0,0 0 0 0 0,0 0 0 0 0,1-1 0 0 0,-1 1 0 0 0,1 0 0 0 0,-1-1 0 0 0,4 1 0 0 0,5 0 190 0 0,25-1-1 0 0,-19-1-5 0 0,30-1-735 0 0,0-3 0 0 0,65-15 0 0 0,-65 11-1280 0 0,-6 1 216 0 0</inkml:trace>
  <inkml:trace contextRef="#ctx0" brushRef="#br0" timeOffset="1210.2">682 1060 20127 0 0,'0'0'1538'0'0,"0"-5"-886"0"0,3-6-649 0 0,1 0 1 0 0,0 1-1 0 0,1-1 1 0 0,0 1 0 0 0,0 0-1 0 0,1 1 1 0 0,9-13-1 0 0,5-1-334 0 0,32-32 0 0 0,-41 44 21 0 0,-6 6 94 0 0,-1 0 1 0 0,1 1-1 0 0,0-1 1 0 0,0 1-1 0 0,0 1 1 0 0,1-1-1 0 0,9-4 1 0 0,-12 6 71 0 0,0 1 1 0 0,1 0-1 0 0,-1 0 1 0 0,1 0 0 0 0,-1 0-1 0 0,1 1 1 0 0,-1-1-1 0 0,1 1 1 0 0,-1 0-1 0 0,1 0 1 0 0,-1 0-1 0 0,1 0 1 0 0,-1 1 0 0 0,1-1-1 0 0,-1 1 1 0 0,1 0-1 0 0,-1 0 1 0 0,0 1-1 0 0,1-1 1 0 0,-1 1 0 0 0,0-1-1 0 0,0 1 1 0 0,0 0-1 0 0,0 0 1 0 0,0 0-1 0 0,0 1 1 0 0,-1-1 0 0 0,1 1-1 0 0,-1-1 1 0 0,3 4-1 0 0,-2-2 99 0 0,0 0 1 0 0,-1 0-1 0 0,1 1 0 0 0,-1-1 0 0 0,0 0 0 0 0,0 1 0 0 0,-1-1 1 0 0,1 1-1 0 0,-1 0 0 0 0,0-1 0 0 0,0 1 0 0 0,-1 0 0 0 0,1 0 1 0 0,-1 0-1 0 0,0-1 0 0 0,0 1 0 0 0,-1 0 0 0 0,1 0 0 0 0,-1 0 1 0 0,-2 7-1 0 0,-4 5 359 0 0,0 0 1 0 0,0-1-1 0 0,-1 0 1 0 0,-13 19-1 0 0,0-1 636 0 0,3-5 333 0 0,-24 30 0 0 0,-15 23 1253 0 0,54-76-2464 0 0,0-1 0 0 0,1 1 0 0 0,0 0 0 0 0,0 0 0 0 0,0 0 1 0 0,0 0-1 0 0,1 0 0 0 0,-1 8 0 0 0,2-12-55 0 0,0 0-1 0 0,0 1 1 0 0,0-1 0 0 0,0 0-1 0 0,0 1 1 0 0,1-1 0 0 0,-1 0 0 0 0,1 1-1 0 0,-1-1 1 0 0,1 0 0 0 0,0 0-1 0 0,0 0 1 0 0,0 1 0 0 0,0-1-1 0 0,0 0 1 0 0,1 0 0 0 0,-1-1-1 0 0,0 1 1 0 0,1 0 0 0 0,0 0 0 0 0,-1-1-1 0 0,1 1 1 0 0,0-1 0 0 0,3 3-1 0 0,2-1-72 0 0,-1 0-1 0 0,1 0 0 0 0,0-1 0 0 0,0 0 1 0 0,0 0-1 0 0,0-1 0 0 0,0 0 1 0 0,0 0-1 0 0,1-1 0 0 0,-1 1 0 0 0,13-3 1 0 0,-8 1-112 0 0,0-1 1 0 0,0 0-1 0 0,-1-1 1 0 0,1-1-1 0 0,-1 0 1 0 0,16-7-1 0 0,-15 3-2017 0 0,0 0-4768 0 0</inkml:trace>
  <inkml:trace contextRef="#ctx0" brushRef="#br0" timeOffset="1616.09">1302 1013 20239 0 0,'0'2'463'0'0,"3"4"-259"0"0,0-1-1 0 0,0 1 1 0 0,0-1 0 0 0,1 1-1 0 0,0-1 1 0 0,5 6 0 0 0,6 8 131 0 0,23 32-125 0 0,20 30 202 0 0,-46-69-738 0 0,-1 1-3268 0 0</inkml:trace>
  <inkml:trace contextRef="#ctx0" brushRef="#br0" timeOffset="1617.09">1558 977 17935 0 0,'0'0'1364'0'0,"-3"2"-776"0"0,-7 3-367 0 0,0 1-1 0 0,0-1 0 0 0,-8 8 0 0 0,-25 13 1171 0 0,14-11-1161 0 0,0 1 0 0 0,1 2 0 0 0,-33 26 0 0 0,1-2-163 0 0,12-9-192 0 0,46-31-213 0 0,0-1 0 0 0,0 1-1 0 0,-1-1 1 0 0,1 0 0 0 0,-1 1 0 0 0,1-1 0 0 0,-1 0 0 0 0,1-1 0 0 0,-1 1 0 0 0,-4 1 0 0 0</inkml:trace>
  <inkml:trace contextRef="#ctx0" brushRef="#br0" timeOffset="1996.88">2054 668 21743 0 0,'0'2'496'0'0,"-3"20"-82"0"0,0 0-1 0 0,0 0 0 0 0,-2 0 1 0 0,-13 33-1 0 0,-17 30 278 0 0,6-16 313 0 0,11-28-754 0 0,10-23-40 0 0,-10 29 0 0 0,17-41-189 0 0,-1-1 0 0 0,1 1 0 0 0,0-1-1 0 0,1 1 1 0 0,-1 0 0 0 0,1-1 0 0 0,0 1 0 0 0,1-1-1 0 0,1 12 1 0 0,-1-16-21 0 0,-1 3 7 0 0,1 0 1 0 0,0 0-1 0 0,1 0 0 0 0,-1 0 0 0 0,1 0 0 0 0,0 0 1 0 0,0 0-1 0 0,0-1 0 0 0,5 7 0 0 0,-4-5-7 0 0,1-1 0 0 0,-1 0 0 0 0,1 0 0 0 0,0 0 0 0 0,0 0 0 0 0,0-1 0 0 0,8 6 0 0 0,10 3-543 0 0,0 0 0 0 0,1-1 0 0 0,43 13 0 0 0,-51-19-759 0 0,5 0-4992 0 0,-5-2-1113 0 0</inkml:trace>
  <inkml:trace contextRef="#ctx0" brushRef="#br0" timeOffset="1997.88">2191 972 20591 0 0,'0'0'464'0'0,"0"7"634"0"0,-1 33-447 0 0,-3-1 0 0 0,-1 0 0 0 0,-11 43 0 0 0,12-65-705 0 0,-17 63 645 0 0,17-71-937 0 0,1 0 0 0 0,-1 0-1 0 0,0-1 1 0 0,-1 0 0 0 0,0 0 0 0 0,-10 13 0 0 0,1-6-934 0 0</inkml:trace>
  <inkml:trace contextRef="#ctx0" brushRef="#br0" timeOffset="3413">673 1420 6912 0 0,'0'0'528'0'0,"1"1"-342"0"0,8 4 1873 0 0,0 0-1 0 0,0-1 0 0 0,1 0 0 0 0,-1 0 0 0 0,13 3 0 0 0,-15-6-1853 0 0,-1 1 1 0 0,1-2-1 0 0,-1 1 0 0 0,0-1 0 0 0,12 0 0 0 0,0-2-219 0 0,1-1 0 0 0,-1-1 0 0 0,25-8 0 0 0,-33 8-1054 0 0,1 0-1 0 0,-1-1 1 0 0,18-11 0 0 0,-19 8-5169 0 0</inkml:trace>
  <inkml:trace contextRef="#ctx0" brushRef="#br0" timeOffset="3868.26">769 1521 3224 0 0,'-1'4'669'0'0,"0"-1"0"0"0,0 1 1 0 0,0-1-1 0 0,0 1 0 0 0,1 0 0 0 0,-1 3 1 0 0,1-2 2282 0 0,1-4-2491 0 0,-1 0 0 0 0,0-1 0 0 0,0 1 0 0 0,0-1 1 0 0,0 1-1 0 0,3 4 4150 0 0,-2-4-4150 0 0,10 7 1982 0 0,11-1-1524 0 0,-16-7-844 0 0,1 0 0 0 0,-1 0 0 0 0,0-1 0 0 0,1 0 0 0 0,-1 0 0 0 0,0-1 0 0 0,6-2 0 0 0,43-18 390 0 0,-50 19-457 0 0,57-28-2189 0 0,-42 19 978 0 0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19:19.951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0 887 14280 0 0,'0'0'2429'0'0,"2"0"-1439"0"0,0 0-804 0 0,0 0 0 0 0,0 0-1 0 0,0-1 1 0 0,0 1 0 0 0,0-1-1 0 0,0 1 1 0 0,0-1-1 0 0,-1 0 1 0 0,1 0 0 0 0,0 0-1 0 0,0 0 1 0 0,-1 0-1 0 0,1 0 1 0 0,0 0 0 0 0,-1-1-1 0 0,1 1 1 0 0,-1 0 0 0 0,0-1-1 0 0,1 1 1 0 0,-1-1-1 0 0,0 0 1 0 0,0 1 0 0 0,2-5-1 0 0,1-3 81 0 0,0-1 0 0 0,-1 0 1 0 0,4-15-1 0 0,-3 11 65 0 0,15-79 334 0 0,-9 42-465 0 0,19-116-128 0 0,36-135-228 0 0,-53 257-75 0 0,19-45 0 0 0,-30 87 225 0 0,0 0 1 0 0,1 0-1 0 0,-1-1 1 0 0,0 1-1 0 0,1 1 0 0 0,0-1 1 0 0,0 0-1 0 0,0 0 1 0 0,0 1-1 0 0,0-1 1 0 0,0 1-1 0 0,1-1 1 0 0,3-2-1 0 0,-5 5 5 0 0,0 0-1 0 0,0-1 0 0 0,-1 1 1 0 0,1 0-1 0 0,0 0 1 0 0,0 0-1 0 0,0 0 0 0 0,0 1 1 0 0,0-1-1 0 0,0 0 1 0 0,-1 0-1 0 0,1 0 0 0 0,0 1 1 0 0,0-1-1 0 0,0 0 1 0 0,0 1-1 0 0,-1-1 0 0 0,1 1 1 0 0,0-1-1 0 0,-1 1 1 0 0,1-1-1 0 0,0 1 0 0 0,-1 0 1 0 0,1-1-1 0 0,0 1 1 0 0,-1 0-1 0 0,1-1 0 0 0,-1 1 1 0 0,1 0-1 0 0,0 1 1 0 0,13 27-66 0 0,-14-28 66 0 0,18 49-36 0 0,-3 0 0 0 0,12 65 0 0 0,-18-69 4 0 0,2 15 28 0 0,3 96 0 0 0,-3-19-6 0 0,-3-45-204 0 0,-5-70-1046 0 0,0 41-1 0 0,-4-54-990 0 0</inkml:trace>
  <inkml:trace contextRef="#ctx0" brushRef="#br0" timeOffset="397.3">15 368 12896 0 0,'-6'-1'7687'0'0,"21"6"-3644"0"0,-5-3-5296 0 0,16 6 1717 0 0,-7-3-230 0 0,-1-1 0 0 0,36 5 0 0 0,-9-6-681 0 0,0-3 0 0 0,0-1-1 0 0,54-9 1 0 0,-67 5-1336 0 0</inkml:trace>
  <inkml:trace contextRef="#ctx0" brushRef="#br0" timeOffset="818.81">639 734 17879 0 0,'0'0'2072'0'0,"7"3"-1824"0"0,2-2-276 0 0,0 1 0 0 0,0-1 0 0 0,0-1-1 0 0,0 0 1 0 0,0 0 0 0 0,10-2 0 0 0,-7 1-331 0 0,-1 1 0 0 0,0-1 0 0 0,14 3 0 0 0,-16-1-234 0 0,1 1 1 0 0,-1 0-1 0 0,1 0 0 0 0,-1 1 0 0 0,0 0 1 0 0,0 1-1 0 0,-1 0 0 0 0,10 6 1 0 0,-16-9 494 0 0,-1 0 0 0 0,0 0 0 0 0,0 0 0 0 0,0 0 0 0 0,1 0 0 0 0,-1 0 0 0 0,0 0 0 0 0,0 0 0 0 0,0 0 0 0 0,-1 1 0 0 0,1-1 0 0 0,0 0 0 0 0,0 1 0 0 0,-1-1 0 0 0,1 1 0 0 0,-1-1 0 0 0,1 0 0 0 0,-1 1 0 0 0,1 2 0 0 0,-1-1 127 0 0,0 0 1 0 0,-1 0-1 0 0,1 0 0 0 0,0 0 0 0 0,-1 0 0 0 0,0 0 0 0 0,1 0 0 0 0,-1 0 0 0 0,-2 4 0 0 0,-1 1 556 0 0,0-1 1 0 0,-1 0 0 0 0,0 0 0 0 0,0 0 0 0 0,0 0 0 0 0,-10 8 0 0 0,-39 42 3708 0 0,54-57-4277 0 0,-1 1 0 0 0,1-1 0 0 0,0 1 0 0 0,0-1 0 0 0,-1 1 0 0 0,1-1 0 0 0,0 1 0 0 0,0 0 0 0 0,0-1 0 0 0,0 1 0 0 0,0-1-1 0 0,0 1 1 0 0,0 0 0 0 0,0-1 0 0 0,0 1 0 0 0,0-1 0 0 0,0 1 0 0 0,0 0 0 0 0,0-1 0 0 0,0 1 0 0 0,1-1 0 0 0,-1 1 0 0 0,0-1 0 0 0,0 1 0 0 0,1-1 0 0 0,-1 2 0 0 0,8 9-6 0 0,1-5-137 0 0,0 1 0 0 0,1-2-1 0 0,-1 1 1 0 0,1-1 0 0 0,1-1-1 0 0,11 4 1 0 0,-10-4-120 0 0,-1 1-1 0 0,1 0 1 0 0,-1 0 0 0 0,20 15-1 0 0,-29-18 202 0 0,1 0 0 0 0,-1 0-1 0 0,1 0 1 0 0,-1 0-1 0 0,0 1 1 0 0,0-1 0 0 0,0 1-1 0 0,0-1 1 0 0,-1 1-1 0 0,1 0 1 0 0,-1 0-1 0 0,0 0 1 0 0,1 0 0 0 0,-1 0-1 0 0,1 6 1 0 0,-2-7 65 0 0,0 1 1 0 0,0 0 0 0 0,0-1-1 0 0,0 1 1 0 0,-1 0 0 0 0,1 0-1 0 0,-1-1 1 0 0,1 1-1 0 0,-1 0 1 0 0,0-1 0 0 0,0 1-1 0 0,0-1 1 0 0,0 1 0 0 0,-1-1-1 0 0,1 0 1 0 0,-1 0 0 0 0,1 1-1 0 0,-4 2 1 0 0,-8 9 284 0 0,0-1 0 0 0,-1 0 0 0 0,-1-1 0 0 0,0-1 0 0 0,-18 11 0 0 0,-1-1-96 0 0,-7 4-545 0 0,13-11-5060 0 0,15-9-744 0 0</inkml:trace>
  <inkml:trace contextRef="#ctx0" brushRef="#br0" timeOffset="1225.05">1161 801 18079 0 0,'1'1'828'0'0,"38"49"543"0"0,-24-33-799 0 0,-1 1 0 0 0,22 37 0 0 0,-20-25-109 0 0,-5-7-466 0 0,1-1 0 0 0,30 42 1 0 0,-25-43-751 0 0,12 14-4631 0 0</inkml:trace>
  <inkml:trace contextRef="#ctx0" brushRef="#br0" timeOffset="1226.05">1428 913 14944 0 0,'6'-12'1144'0'0,"-6"9"-997"0"0,4-6 1717 0 0,-15 16-45 0 0,3-2-1238 0 0,-11 8 450 0 0,14-10-782 0 0,0 1 1 0 0,0-1-1 0 0,-6 6 0 0 0,-13 13 402 0 0,-28 20-1 0 0,-18 16-727 0 0,9-5-3512 0 0,49-43-3765 0 0</inkml:trace>
  <inkml:trace contextRef="#ctx0" brushRef="#br0" timeOffset="1678.12">1810 956 20127 0 0,'0'0'987'0'0,"1"8"216"0"0,18-40-1374 0 0,28-45-2023 0 0,-37 63 1235 0 0,0 0 0 0 0,1 1 0 0 0,16-15 0 0 0,-24 26 700 0 0,0-1 1 0 0,1 0-1 0 0,-1 1 1 0 0,1-1-1 0 0,0 1 1 0 0,-1 0-1 0 0,1 0 1 0 0,0 0 0 0 0,0 1-1 0 0,0 0 1 0 0,8-2-1 0 0,-10 3 203 0 0,-1 0 1 0 0,1 0-1 0 0,0 0 0 0 0,-1 0 0 0 0,1 0 0 0 0,0 0 0 0 0,-1 1 1 0 0,1-1-1 0 0,-1 0 0 0 0,1 1 0 0 0,-1 0 0 0 0,1-1 0 0 0,-1 1 1 0 0,1 0-1 0 0,-1 0 0 0 0,1 0 0 0 0,-1 0 0 0 0,0 0 0 0 0,0 0 0 0 0,0 0 1 0 0,1 0-1 0 0,-1 0 0 0 0,0 1 0 0 0,0-1 0 0 0,0 0 0 0 0,-1 1 1 0 0,1-1-1 0 0,0 1 0 0 0,-1-1 0 0 0,1 1 0 0 0,0-1 0 0 0,-1 1 1 0 0,1 2-1 0 0,0 0 170 0 0,0 1-1 0 0,-1 0 1 0 0,1 0 0 0 0,-1 0 0 0 0,0 0 0 0 0,0 0 0 0 0,0 0 0 0 0,-1-1 0 0 0,0 1 0 0 0,-2 7 0 0 0,-2 5 907 0 0,-12 26 0 0 0,6-16-107 0 0,-85 177 5603 0 0,84-182-6042 0 0,5-11-52 0 0,-9 21 0 0 0,14-29-320 0 0,1 0 0 0 0,0 0 0 0 0,0 0 0 0 0,1 0 0 0 0,-1 0 1 0 0,1 0-1 0 0,-1 0 0 0 0,1 0 0 0 0,0 0 0 0 0,0 0 0 0 0,0 0 0 0 0,1 5 0 0 0,0-7-94 0 0,0 1-1 0 0,0 0 1 0 0,0 0 0 0 0,0 0-1 0 0,0-1 1 0 0,0 1 0 0 0,0-1-1 0 0,1 1 1 0 0,-1-1-1 0 0,1 1 1 0 0,-1-1 0 0 0,1 0-1 0 0,-1 0 1 0 0,1 0-1 0 0,0 0 1 0 0,-1 0 0 0 0,1 0-1 0 0,0 0 1 0 0,0 0 0 0 0,0-1-1 0 0,0 1 1 0 0,0-1-1 0 0,0 1 1 0 0,0-1 0 0 0,2 0-1 0 0,4 1 27 0 0,1 0 1 0 0,-1-1-1 0 0,1 0 0 0 0,11-2 0 0 0,29-4-128 0 0,19-1-1542 0 0,-45 6-1763 0 0,-14 1 1796 0 0</inkml:trace>
  <inkml:trace contextRef="#ctx0" brushRef="#br0" timeOffset="4639.89">1715 1509 18887 0 0,'0'0'430'0'0,"2"0"55"0"0,13 2 180 0 0,2 2-564 0 0,0-2-1 0 0,0 0 1 0 0,0-1-1 0 0,28-2 1 0 0,-27-2-278 0 0,0 1 310 0 0,25-6 1 0 0,-38 6-530 0 0,-1 1 1 0 0,1-1 0 0 0,-1 1-1 0 0,1-1 1 0 0,-1-1-1 0 0,0 1 1 0 0,0-1-1 0 0,0 1 1 0 0,0-1 0 0 0,5-5-1 0 0,0-2-5786 0 0</inkml:trace>
  <inkml:trace contextRef="#ctx0" brushRef="#br0" timeOffset="5061.12">1679 1625 18775 0 0,'0'0'430'0'0,"1"1"55"0"0,2 1-380 0 0,0 0 1 0 0,0-1-1 0 0,0 1 0 0 0,1-1 0 0 0,-1 1 0 0 0,0-1 1 0 0,1 0-1 0 0,-1 0 0 0 0,0-1 0 0 0,1 1 1 0 0,5 0-1 0 0,8-1-90 0 0,18-1 0 0 0,-27 1 121 0 0,6-2-121 0 0,0 1 0 0 0,-1-2 0 0 0,1 0 0 0 0,-1 0 0 0 0,15-7 0 0 0,-3 0-1388 0 0,39-24 0 0 0,-34 18-2189 0 0,-16 8 1725 0 0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22:05.784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124 246 15344 0 0,'-13'-3'348'0'0,"10"2"467"0"0,2 1-437 0 0,-5-2 2120 0 0,7 1-2456 0 0,0 1-1 0 0,1 0 1 0 0,-1 1-1 0 0,0-1 1 0 0,1 0-1 0 0,-1 0 1 0 0,0 0-1 0 0,1 1 1 0 0,-1-1-1 0 0,0 1 1 0 0,1-1-1 0 0,-1 1 1 0 0,0 0-1 0 0,0-1 1 0 0,0 1-1 0 0,1 0 1 0 0,-1 0-1 0 0,0 0 1 0 0,0-1-1 0 0,0 1 1 0 0,-1 0-1 0 0,1 1 1 0 0,0-1-1 0 0,0 0 1 0 0,0 0-1 0 0,-1 0 1 0 0,1 0-1 0 0,0 1 1 0 0,-1-1-1 0 0,0 0 1 0 0,1 0-1 0 0,0 3 1 0 0,-1 2 46 0 0,1 1 0 0 0,0-1 0 0 0,-1 1 0 0 0,-1-1 1 0 0,0 10-1 0 0,1-15-75 0 0,-1 9 83 0 0,1 0 0 0 0,1 0-1 0 0,2 13 1 0 0,0 19 85 0 0,1 17-78 0 0,-2-37-56 0 0,-1 30-1 0 0,-1-32-46 0 0,5 35 0 0 0,0 7 0 0 0,0 7 0 0 0,-2-49 0 0 0,-2 0 0 0 0,0 26 0 0 0,0-2 0 0 0,0-32 0 0 0,-1 1 0 0 0,-1 13 0 0 0,1-5-3401 0 0</inkml:trace>
  <inkml:trace contextRef="#ctx0" brushRef="#br0" timeOffset="385.97">75 147 14280 0 0,'0'0'1297'0'0,"0"0"-1208"0"0,0 1 0 0 0,1-1 0 0 0,-1 1 0 0 0,1 0 0 0 0,0-1 1 0 0,-1 0-1 0 0,1 1 0 0 0,-1-1 0 0 0,1 1 0 0 0,0-1 0 0 0,-1 0 0 0 0,2 1 0 0 0,12 2 379 0 0,0-1-1 0 0,0-1 1 0 0,0 0-1 0 0,0-1 1 0 0,0 0-1 0 0,0-1 1 0 0,24-6-1 0 0,-21 4-416 0 0,-1-2 0 0 0,0 0 0 0 0,22-11 0 0 0,11-6-42 0 0,-28 13-102 0 0,-1 0-1 0 0,21-14 0 0 0,28-17-1550 0 0,-38 21-48 0 0</inkml:trace>
  <inkml:trace contextRef="#ctx0" brushRef="#br0" timeOffset="728.68">57 570 18255 0 0,'-7'7'397'0'0,"0"0"-1"0"0,-1 0 1 0 0,0-1 0 0 0,-10 6-1 0 0,11-7-339 0 0,5-4 147 0 0,3-1-167 0 0,0 0 0 0 0,0 1 0 0 0,0-1 0 0 0,0 0 0 0 0,0 0-1 0 0,0 0 1 0 0,0 0 0 0 0,-1 0 0 0 0,1 0 0 0 0,0 0 0 0 0,2-1 0 0 0,1 1 52 0 0,7-1 61 0 0,0 1 0 0 0,-1-2 0 0 0,1 1 0 0 0,-1-2 0 0 0,19-5 0 0 0,47-26-10 0 0,-25 11-228 0 0,-32 14 61 0 0,-1-1 0 0 0,0 0-1 0 0,19-14 1 0 0,-21 14-112 0 0,0 1 0 0 0,27-11-1 0 0,14-7-501 0 0,-35 15-693 0 0,1 1 0 0 0,0 1 0 0 0,26-8 1 0 0,-23 10-4483 0 0</inkml:trace>
  <inkml:trace contextRef="#ctx0" brushRef="#br0" timeOffset="1856.77">664 1011 12840 0 0,'-13'0'597'0'0,"6"1"-288"0"0,0-1 1 0 0,0 0 0 0 0,-1-1 0 0 0,1 1 0 0 0,0-1-1 0 0,0-1 1 0 0,-1 1 0 0 0,-7-4 0 0 0,13 4-193 0 0,1 0 1 0 0,0 0-1 0 0,0-1 0 0 0,-1 1 1 0 0,1 0-1 0 0,0 0 0 0 0,0-1 1 0 0,0 1-1 0 0,0-1 0 0 0,0 1 1 0 0,1-1-1 0 0,-1 1 0 0 0,0-3 1 0 0,-6-8 497 0 0,6 10-576 0 0,1 1 0 0 0,0 0 0 0 0,-1 0 0 0 0,1-1 0 0 0,0 1 0 0 0,0 0 0 0 0,0-1 0 0 0,0 1 0 0 0,0 0 0 0 0,0-1 0 0 0,0 1 0 0 0,0 0 0 0 0,0-1 0 0 0,1 1-1 0 0,-1 0 1 0 0,1 0 0 0 0,-1-1 0 0 0,1 1 0 0 0,-1 0 0 0 0,1 0 0 0 0,0 0 0 0 0,-1 0 0 0 0,1 0 0 0 0,1-2 0 0 0,4-4 59 0 0,0-1-1 0 0,8-7 1 0 0,-11 12-107 0 0,6-6 14 0 0,0 1 0 0 0,1 0 1 0 0,0 0-1 0 0,0 1 0 0 0,1 0 0 0 0,22-9 1 0 0,-25 12-126 0 0,1 0 1 0 0,0 1 0 0 0,1 0-1 0 0,-1 1 1 0 0,0 0 0 0 0,1 1 0 0 0,-1 0-1 0 0,1 0 1 0 0,15 2 0 0 0,-21-1-1 0 0,0 1 1 0 0,0-1 0 0 0,0 1-1 0 0,0 0 1 0 0,0 1-1 0 0,-1-1 1 0 0,1 1-1 0 0,0-1 1 0 0,-1 1 0 0 0,1 0-1 0 0,4 4 1 0 0,-6-4 64 0 0,0 0 0 0 0,-1-1 0 0 0,1 1-1 0 0,0 0 1 0 0,-1 0 0 0 0,1 0 0 0 0,-1 1 0 0 0,0-1 0 0 0,0 0 0 0 0,1 0 0 0 0,-2 1 0 0 0,1-1-1 0 0,0 1 1 0 0,0-1 0 0 0,-1 1 0 0 0,1-1 0 0 0,-1 1 0 0 0,0 3 0 0 0,0 8 27 0 0,-2 0 0 0 0,1 0 0 0 0,-2-1 0 0 0,0 1 0 0 0,0-1 0 0 0,-2 1 1 0 0,-9 20-1 0 0,2-10 195 0 0,-1 0 0 0 0,-31 43 0 0 0,30-49 349 0 0,-1-1 0 0 0,-19 20 0 0 0,33-37-507 0 0,1 0-1 0 0,-1 0 1 0 0,1 1-1 0 0,0-1 1 0 0,0 0-1 0 0,-1 1 1 0 0,1-1-1 0 0,0 0 1 0 0,-1 1-1 0 0,1-1 1 0 0,0 0-1 0 0,0 1 1 0 0,0-1-1 0 0,-1 1 1 0 0,1-1-1 0 0,0 0 0 0 0,0 1 1 0 0,0 0-1 0 0,5 2 241 0 0,15-4 190 0 0,-15 0-396 0 0,7 0-109 0 0,0 1 0 0 0,0 0 0 0 0,0 1-1 0 0,0 0 1 0 0,-1 1 0 0 0,20 5-1 0 0,-25-5 28 0 0,1 0 0 0 0,-1 0-1 0 0,0 1 1 0 0,1 1 0 0 0,-1-1-1 0 0,-1 1 1 0 0,1-1-1 0 0,0 2 1 0 0,-1-1 0 0 0,0 1-1 0 0,0-1 1 0 0,8 11-1 0 0,-11-10 25 0 0,1-1 0 0 0,-1 1 0 0 0,0-1-1 0 0,0 1 1 0 0,-1 0 0 0 0,1 0 0 0 0,-1-1-1 0 0,0 1 1 0 0,0 0 0 0 0,0 10-1 0 0,-1-6-4 0 0,0 0 0 0 0,-1-1 0 0 0,0 1 0 0 0,0-1 0 0 0,-4 15 0 0 0,0-11 116 0 0,1-1-1 0 0,-2 1 0 0 0,1-1 0 0 0,-15 20 0 0 0,-34 37 541 0 0,53-67-633 0 0,-7 8 172 0 0,-2 0-1 0 0,1 0 1 0 0,-2-1 0 0 0,1-1-1 0 0,-21 13 1 0 0,26-18-282 0 0,0 0 0 0 0,0 0 0 0 0,0-1 0 0 0,0 0 0 0 0,0 1 0 0 0,0-2 0 0 0,0 1 0 0 0,0-1 0 0 0,-1 1 0 0 0,1-1 0 0 0,0-1 0 0 0,-9 0 0 0 0,2-2-1649 0 0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  <inkml:channel name="OA" type="integer" max="360" units="deg"/>
          <inkml:channel name="OE" type="integer" max="90" units="deg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  <inkml:channelProperty channel="OA" name="resolution" value="1000" units="1/deg"/>
          <inkml:channelProperty channel="OE" name="resolution" value="1000" units="1/deg"/>
        </inkml:channelProperties>
      </inkml:inkSource>
      <inkml:timestamp xml:id="ts0" timeString="2021-09-09T08:22:08.266"/>
    </inkml:context>
    <inkml:brush xml:id="br0">
      <inkml:brushProperty name="width" value="0.05" units="cm"/>
      <inkml:brushProperty name="height" value="0.05" units="cm"/>
      <inkml:brushProperty name="color" value="#E71224"/>
    </inkml:brush>
  </inkml:definitions>
  <inkml:trace contextRef="#ctx0" brushRef="#br0">0 99 10136 0 0,'0'0'777'0'0,"3"6"851"0"0,1 3-539 0 0,1-1-1 0 0,0-1 1 0 0,1 1 0 0 0,10 11 0 0 0,6 8-515 0 0,19 22 146 0 0,-12-15-392 0 0,28 32-34 0 0,-17-18-221 0 0,-22-27-225 0 0,31 46 0 0 0,-11-1-3604 0 0,-34-61 2360 0 0</inkml:trace>
  <inkml:trace contextRef="#ctx0" brushRef="#br0" timeOffset="409.5">368 272 5984 0 0,'0'-1'464'0'0,"2"-22"-623"0"0,-1 15 1596 0 0,0 0 1 0 0,-1-14-1 0 0,0 20-1053 0 0,0 0 0 0 0,0 0-1 0 0,-1 0 1 0 0,1 0 0 0 0,-1 0 0 0 0,1 0 0 0 0,-1 0 0 0 0,0 0-1 0 0,0 0 1 0 0,1 1 0 0 0,-2-1 0 0 0,1 0 0 0 0,0 1-1 0 0,0-1 1 0 0,-3-3 0 0 0,2 5-193 0 0,1-1 0 0 0,-1 0 0 0 0,1 1 0 0 0,-1-1 0 0 0,1 1 1 0 0,-1-1-1 0 0,1 1 0 0 0,-1 0 0 0 0,0 0 0 0 0,1 0 0 0 0,-1 0 0 0 0,1 0 0 0 0,-3 0 0 0 0,0 0 76 0 0,0 1 0 0 0,1-1 0 0 0,-1 1 1 0 0,-6 2-1 0 0,-4 3-20 0 0,1 1 0 0 0,0 1 0 0 0,1 0 0 0 0,0 1 0 0 0,-18 16 0 0 0,-50 58-322 0 0,66-67 54 0 0,2-1-483 0 0,-14 20-1 0 0,13-15-1202 0 0,3-5 291 0 0</inkml:trace>
  <inkml:trace contextRef="#ctx0" brushRef="#br0" timeOffset="768.83">594 1 6448 0 0,'0'0'15605'0'0,"1"0"-15432"0"0,0 1-164 0 0,0 0 0 0 0,1-1 1 0 0,-1 1-1 0 0,1-1 0 0 0,-1 0 0 0 0,1 1 0 0 0,-1-1 1 0 0,1 0-1 0 0,-1 0 0 0 0,1 0 0 0 0,-1 0 0 0 0,3-1 0 0 0,3 1 5 0 0,20 4-214 0 0,97 16-2292 0 0,-119-19 2272 0 0,-1 0 1 0 0,0 1-1 0 0,0 0 0 0 0,0-1 0 0 0,0 1 0 0 0,-1 1 0 0 0,1-1 0 0 0,6 6 0 0 0,-9-7 149 0 0,1 0 1 0 0,-1 0-1 0 0,0 0 0 0 0,0 0 0 0 0,0 1 1 0 0,0-1-1 0 0,0 1 0 0 0,0-1 0 0 0,0 1 1 0 0,0-1-1 0 0,0 1 0 0 0,-1-1 0 0 0,1 1 1 0 0,0 0-1 0 0,-1-1 0 0 0,0 1 0 0 0,1 0 1 0 0,-1-1-1 0 0,0 1 0 0 0,0 0 1 0 0,0 0-1 0 0,0-1 0 0 0,0 1 0 0 0,-1 3 1 0 0,-4 9 380 0 0,-1 0 1 0 0,-1 0-1 0 0,0-1 1 0 0,-1 1-1 0 0,-11 13 1 0 0,7-10 807 0 0,-17 33 0 0 0,22-36-705 0 0,5-11-310 0 0,0 0 0 0 0,1 0 0 0 0,-1 0 1 0 0,1 0-1 0 0,0 0 0 0 0,0 0 0 0 0,0 1 1 0 0,1-1-1 0 0,-1 0 0 0 0,0 6 0 0 0,2-8-83 0 0,-1 0 0 0 0,0 0 0 0 0,1 0-1 0 0,-1 1 1 0 0,1-1 0 0 0,-1 0-1 0 0,1 0 1 0 0,0 0 0 0 0,0 0 0 0 0,-1 0-1 0 0,1 0 1 0 0,0 0 0 0 0,0 0 0 0 0,0-1-1 0 0,0 1 1 0 0,0 0 0 0 0,2 1-1 0 0,19 9 161 0 0,6-4-214 0 0,1 2 0 0 0,-2 2 0 0 0,32 15 0 0 0,-55-24 42 0 0,0 0 1 0 0,0 1-1 0 0,0 0 0 0 0,0-1 0 0 0,-1 1 1 0 0,1 0-1 0 0,-1 1 0 0 0,0-1 1 0 0,0 0-1 0 0,0 1 0 0 0,-1 0 0 0 0,1 0 1 0 0,-1 0-1 0 0,1 0 0 0 0,-2 0 1 0 0,1 0-1 0 0,0 1 0 0 0,-1-1 0 0 0,1 0 1 0 0,-1 1-1 0 0,-1-1 0 0 0,1 1 1 0 0,-1 0-1 0 0,1-1 0 0 0,-1 1 0 0 0,0-1 1 0 0,-1 1-1 0 0,1 0 0 0 0,-1-1 0 0 0,0 1 1 0 0,0-1-1 0 0,-3 6 0 0 0,1 1 192 0 0,-1 0-1 0 0,-1 0 0 0 0,0-1 0 0 0,0 0 0 0 0,-1 0 0 0 0,-1 0 1 0 0,0 0-1 0 0,0-1 0 0 0,-9 9 0 0 0,8-11-9 0 0,4-3-58 0 0,0 0-1 0 0,-1 0 0 0 0,0-1 1 0 0,1 1-1 0 0,-1-1 1 0 0,-1 0-1 0 0,1 0 0 0 0,0-1 1 0 0,-8 3-1 0 0,5-2-227 0 0,0-1 0 0 0,0 0-1 0 0,0-1 1 0 0,0 0 0 0 0,0 0-1 0 0,-1-1 1 0 0,1 1 0 0 0,0-2-1 0 0,-1 1 1 0 0,1-2 0 0 0,0 1-1 0 0,0-1 1 0 0,0 0 0 0 0,0 0-1 0 0,-11-5 1 0 0,-10-8-1371 0 0</inkml:trace>
</inkml: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https://www.msci.com/documents/10199/d8642c05-470c-47aa-9632-066274261656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s://www.msci.com/documents/10199/149ed7bc-316e-4b4c-8ea4-43fcb5bd6523" TargetMode="External"/><Relationship Id="rId1" Type="http://schemas.openxmlformats.org/officeDocument/2006/relationships/hyperlink" Target="https://www.msci.com/documents/10199/536c9f92-3f0c-475c-a349-469770dfa529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s://www.msci.com/documents/10199/6721875c-2de5-4b91-b46d-b7a5d82c9007" TargetMode="External"/><Relationship Id="rId4" Type="http://schemas.openxmlformats.org/officeDocument/2006/relationships/hyperlink" Target="https://www.msci.com/documents/10199/5374cf1c-0c9b-4d91-b11a-aafd3215184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DCC54-E83D-4C92-BF9C-FC3D5111A529}">
  <sheetPr codeName="Sheet1"/>
  <dimension ref="A1:N25"/>
  <sheetViews>
    <sheetView zoomScaleNormal="100" workbookViewId="0">
      <selection activeCell="I23" sqref="I23"/>
    </sheetView>
  </sheetViews>
  <sheetFormatPr defaultRowHeight="14.35" x14ac:dyDescent="0.5"/>
  <sheetData>
    <row r="1" spans="1:14" x14ac:dyDescent="0.5">
      <c r="A1" t="s">
        <v>8</v>
      </c>
      <c r="D1" s="5" t="s">
        <v>15</v>
      </c>
    </row>
    <row r="2" spans="1:14" x14ac:dyDescent="0.5">
      <c r="A2" t="s">
        <v>9</v>
      </c>
    </row>
    <row r="3" spans="1:14" x14ac:dyDescent="0.5">
      <c r="A3" t="s">
        <v>10</v>
      </c>
    </row>
    <row r="4" spans="1:14" x14ac:dyDescent="0.5">
      <c r="A4" t="s">
        <v>11</v>
      </c>
    </row>
    <row r="6" spans="1:14" x14ac:dyDescent="0.5">
      <c r="B6" t="s">
        <v>12</v>
      </c>
      <c r="E6" t="s">
        <v>13</v>
      </c>
      <c r="I6" s="7" t="s">
        <v>14</v>
      </c>
      <c r="J6" s="7"/>
      <c r="L6" s="7" t="s">
        <v>16</v>
      </c>
      <c r="M6" s="7"/>
    </row>
    <row r="7" spans="1:14" x14ac:dyDescent="0.5">
      <c r="B7">
        <v>1</v>
      </c>
      <c r="C7">
        <v>4</v>
      </c>
      <c r="E7">
        <v>2</v>
      </c>
      <c r="F7">
        <v>8</v>
      </c>
      <c r="I7" s="7">
        <f t="array" ref="I7:J9">B7:C9+E7:F9</f>
        <v>3</v>
      </c>
      <c r="J7" s="7">
        <v>12</v>
      </c>
      <c r="L7" s="7">
        <f t="array" ref="L7:M9">B7:C9-E7:F9</f>
        <v>-1</v>
      </c>
      <c r="M7" s="7">
        <v>-4</v>
      </c>
      <c r="N7" t="str">
        <f ca="1">_xlfn.FORMULATEXT(M7)</f>
        <v>{=B7:C9-E7:F9}</v>
      </c>
    </row>
    <row r="8" spans="1:14" x14ac:dyDescent="0.5">
      <c r="B8">
        <v>2</v>
      </c>
      <c r="C8">
        <v>5</v>
      </c>
      <c r="E8">
        <v>4</v>
      </c>
      <c r="F8">
        <v>3</v>
      </c>
      <c r="I8" s="7">
        <v>6</v>
      </c>
      <c r="J8" s="7">
        <v>8</v>
      </c>
      <c r="L8" s="7">
        <v>-2</v>
      </c>
      <c r="M8" s="7">
        <v>2</v>
      </c>
    </row>
    <row r="9" spans="1:14" x14ac:dyDescent="0.5">
      <c r="B9">
        <v>3</v>
      </c>
      <c r="C9">
        <v>6</v>
      </c>
      <c r="E9">
        <v>6</v>
      </c>
      <c r="F9">
        <v>1</v>
      </c>
      <c r="I9" s="7">
        <v>9</v>
      </c>
      <c r="J9" s="7">
        <v>7</v>
      </c>
      <c r="L9" s="7">
        <v>-3</v>
      </c>
      <c r="M9" s="7">
        <v>5</v>
      </c>
    </row>
    <row r="11" spans="1:14" x14ac:dyDescent="0.5">
      <c r="B11" t="s">
        <v>12</v>
      </c>
      <c r="E11" s="7" t="s">
        <v>17</v>
      </c>
      <c r="F11" s="7"/>
      <c r="G11" s="7"/>
      <c r="I11" t="s">
        <v>18</v>
      </c>
      <c r="K11" s="7" t="s">
        <v>19</v>
      </c>
      <c r="L11" s="7"/>
      <c r="M11" s="7"/>
      <c r="N11" s="7"/>
    </row>
    <row r="12" spans="1:14" x14ac:dyDescent="0.5">
      <c r="B12">
        <v>1</v>
      </c>
      <c r="C12">
        <v>4</v>
      </c>
      <c r="E12" s="7">
        <f t="array" ref="E12:G13">TRANSPOSE(B12:C14)</f>
        <v>1</v>
      </c>
      <c r="F12" s="7">
        <v>2</v>
      </c>
      <c r="G12" s="7">
        <v>3</v>
      </c>
      <c r="I12">
        <v>1</v>
      </c>
      <c r="K12" s="7">
        <f t="array" ref="K12:N12">TRANSPOSE(I12:I15)</f>
        <v>1</v>
      </c>
      <c r="L12" s="7">
        <v>2</v>
      </c>
      <c r="M12" s="7">
        <v>3</v>
      </c>
      <c r="N12" s="7">
        <v>4</v>
      </c>
    </row>
    <row r="13" spans="1:14" x14ac:dyDescent="0.5">
      <c r="B13">
        <v>2</v>
      </c>
      <c r="C13">
        <v>5</v>
      </c>
      <c r="E13" s="7">
        <v>4</v>
      </c>
      <c r="F13" s="7">
        <v>5</v>
      </c>
      <c r="G13" s="7">
        <v>6</v>
      </c>
      <c r="I13">
        <v>2</v>
      </c>
    </row>
    <row r="14" spans="1:14" x14ac:dyDescent="0.5">
      <c r="B14">
        <v>3</v>
      </c>
      <c r="C14">
        <v>6</v>
      </c>
      <c r="I14">
        <v>3</v>
      </c>
    </row>
    <row r="15" spans="1:14" x14ac:dyDescent="0.5">
      <c r="I15">
        <v>4</v>
      </c>
    </row>
    <row r="17" spans="2:14" x14ac:dyDescent="0.5">
      <c r="B17" t="s">
        <v>12</v>
      </c>
      <c r="E17" t="s">
        <v>20</v>
      </c>
      <c r="J17" s="7" t="s">
        <v>22</v>
      </c>
      <c r="K17" s="7"/>
      <c r="L17" s="7"/>
      <c r="M17" s="7"/>
    </row>
    <row r="18" spans="2:14" x14ac:dyDescent="0.5">
      <c r="B18">
        <v>1</v>
      </c>
      <c r="C18">
        <v>4</v>
      </c>
      <c r="E18">
        <v>1</v>
      </c>
      <c r="F18">
        <v>2</v>
      </c>
      <c r="G18">
        <v>3</v>
      </c>
      <c r="H18">
        <v>4</v>
      </c>
      <c r="J18" s="7">
        <f t="array" ref="J18:M20">MMULT(B18:C20,E18:H19)</f>
        <v>17</v>
      </c>
      <c r="K18" s="7">
        <v>22</v>
      </c>
      <c r="L18" s="7">
        <v>15</v>
      </c>
      <c r="M18" s="7">
        <v>8</v>
      </c>
      <c r="N18" t="str">
        <f ca="1">_xlfn.FORMULATEXT(M18)</f>
        <v>{=MMULT(B18:C20,E18:H19)}</v>
      </c>
    </row>
    <row r="19" spans="2:14" x14ac:dyDescent="0.5">
      <c r="B19">
        <v>2</v>
      </c>
      <c r="C19">
        <v>5</v>
      </c>
      <c r="E19">
        <v>4</v>
      </c>
      <c r="F19">
        <v>5</v>
      </c>
      <c r="G19">
        <v>3</v>
      </c>
      <c r="H19">
        <v>1</v>
      </c>
      <c r="J19" s="7">
        <v>22</v>
      </c>
      <c r="K19" s="7">
        <v>29</v>
      </c>
      <c r="L19" s="7">
        <v>21</v>
      </c>
      <c r="M19" s="7">
        <v>13</v>
      </c>
    </row>
    <row r="20" spans="2:14" x14ac:dyDescent="0.5">
      <c r="B20">
        <v>3</v>
      </c>
      <c r="C20">
        <v>6</v>
      </c>
      <c r="J20" s="7">
        <v>27</v>
      </c>
      <c r="K20" s="7">
        <v>36</v>
      </c>
      <c r="L20" s="7">
        <v>27</v>
      </c>
      <c r="M20" s="7">
        <v>18</v>
      </c>
    </row>
    <row r="22" spans="2:14" x14ac:dyDescent="0.5">
      <c r="B22" t="s">
        <v>21</v>
      </c>
      <c r="F22" s="7" t="s">
        <v>23</v>
      </c>
      <c r="G22" s="7"/>
      <c r="H22" s="7"/>
    </row>
    <row r="23" spans="2:14" x14ac:dyDescent="0.5">
      <c r="B23">
        <v>1</v>
      </c>
      <c r="C23">
        <v>2</v>
      </c>
      <c r="D23">
        <v>3</v>
      </c>
      <c r="F23" s="7">
        <f t="array" ref="F23:H25">MINVERSE(B23:D25)</f>
        <v>-1.9999999999999991</v>
      </c>
      <c r="G23" s="7">
        <v>8.9999999999999964</v>
      </c>
      <c r="H23" s="7">
        <v>3.9999999999999987</v>
      </c>
      <c r="I23" t="str">
        <f ca="1">_xlfn.FORMULATEXT(H23)</f>
        <v>{=MINVERSE(B23:D25)}</v>
      </c>
    </row>
    <row r="24" spans="2:14" x14ac:dyDescent="0.5">
      <c r="B24">
        <v>-1</v>
      </c>
      <c r="C24">
        <v>0</v>
      </c>
      <c r="D24">
        <v>2</v>
      </c>
      <c r="F24" s="7">
        <v>2.9999999999999987</v>
      </c>
      <c r="G24" s="7">
        <v>-11.999999999999995</v>
      </c>
      <c r="H24" s="7">
        <v>-4.9999999999999982</v>
      </c>
    </row>
    <row r="25" spans="2:14" x14ac:dyDescent="0.5">
      <c r="B25">
        <v>3</v>
      </c>
      <c r="C25">
        <v>1</v>
      </c>
      <c r="D25">
        <v>-3</v>
      </c>
      <c r="F25" s="7">
        <v>-0.99999999999999956</v>
      </c>
      <c r="G25" s="7">
        <v>4.9999999999999982</v>
      </c>
      <c r="H25" s="7">
        <v>1.9999999999999991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695A5-6A30-458F-BEC6-597D48503FB7}">
  <sheetPr codeName="Sheet2"/>
  <dimension ref="A1:L233"/>
  <sheetViews>
    <sheetView zoomScale="115" zoomScaleNormal="115" workbookViewId="0">
      <pane ySplit="1" topLeftCell="A213" activePane="bottomLeft" state="frozen"/>
      <selection pane="bottomLeft" activeCell="B1" sqref="B1:H1"/>
    </sheetView>
  </sheetViews>
  <sheetFormatPr defaultRowHeight="14.35" x14ac:dyDescent="0.5"/>
  <cols>
    <col min="1" max="8" width="12.9375" customWidth="1"/>
  </cols>
  <sheetData>
    <row r="1" spans="1:12" x14ac:dyDescent="0.5">
      <c r="A1" s="2" t="s">
        <v>2</v>
      </c>
      <c r="B1" s="2" t="s">
        <v>1</v>
      </c>
      <c r="C1" s="2" t="s">
        <v>5</v>
      </c>
      <c r="D1" s="2" t="s">
        <v>0</v>
      </c>
      <c r="E1" s="2" t="s">
        <v>3</v>
      </c>
      <c r="F1" s="2" t="s">
        <v>4</v>
      </c>
      <c r="G1" s="2" t="s">
        <v>6</v>
      </c>
      <c r="H1" s="2" t="s">
        <v>7</v>
      </c>
    </row>
    <row r="2" spans="1:12" x14ac:dyDescent="0.5">
      <c r="A2">
        <v>200201</v>
      </c>
      <c r="B2" s="1">
        <v>1.8364108333333001E-3</v>
      </c>
      <c r="C2" s="1">
        <v>1.69796637444352E-2</v>
      </c>
      <c r="D2" s="1">
        <v>0.11714000000000002</v>
      </c>
      <c r="E2" s="1">
        <v>-3.4244640161552098E-2</v>
      </c>
      <c r="F2" s="1">
        <v>2.9561863397648599E-2</v>
      </c>
      <c r="G2" s="1">
        <v>-2.6679432655696899E-2</v>
      </c>
      <c r="H2" s="1">
        <v>-3.5253749892894502E-2</v>
      </c>
    </row>
    <row r="3" spans="1:12" x14ac:dyDescent="0.5">
      <c r="A3">
        <v>200202</v>
      </c>
      <c r="B3" s="1">
        <v>1.8395666666666201E-3</v>
      </c>
      <c r="C3" s="1">
        <v>1.6618163472204001E-4</v>
      </c>
      <c r="D3" s="1">
        <v>9.3300750129795496E-2</v>
      </c>
      <c r="E3" s="1">
        <v>-1.6263802297027199E-2</v>
      </c>
      <c r="F3" s="1">
        <v>8.4667252084014103E-3</v>
      </c>
      <c r="G3" s="1">
        <v>-9.0156658919126002E-3</v>
      </c>
      <c r="H3" s="1">
        <v>3.5507283735122901E-2</v>
      </c>
    </row>
    <row r="4" spans="1:12" x14ac:dyDescent="0.5">
      <c r="A4">
        <v>200203</v>
      </c>
      <c r="B4" s="1">
        <v>1.80526083333343E-3</v>
      </c>
      <c r="C4" s="1">
        <v>1.27085849530339E-3</v>
      </c>
      <c r="D4" s="1">
        <v>1.2092977557988299E-2</v>
      </c>
      <c r="E4" s="1">
        <v>4.01141034741756E-2</v>
      </c>
      <c r="F4" s="1">
        <v>5.5784349428305902E-2</v>
      </c>
      <c r="G4" s="1">
        <v>4.0943056924607597E-2</v>
      </c>
      <c r="H4" s="1">
        <v>0.13014289346169899</v>
      </c>
    </row>
    <row r="5" spans="1:12" x14ac:dyDescent="0.5">
      <c r="A5">
        <v>200204</v>
      </c>
      <c r="B5" s="1">
        <v>1.8029600000000201E-3</v>
      </c>
      <c r="C5" s="1">
        <v>6.2609313479073904E-3</v>
      </c>
      <c r="D5" s="1">
        <v>6.02682544048382E-3</v>
      </c>
      <c r="E5" s="1">
        <v>-3.9478398001786201E-2</v>
      </c>
      <c r="F5" s="1">
        <v>3.6184622250101602E-4</v>
      </c>
      <c r="G5" s="1">
        <v>4.03505698312129E-2</v>
      </c>
      <c r="H5" s="1">
        <v>4.9126356707218603E-3</v>
      </c>
    </row>
    <row r="6" spans="1:12" x14ac:dyDescent="0.5">
      <c r="A6">
        <v>200205</v>
      </c>
      <c r="B6" s="1">
        <v>1.78274416666668E-3</v>
      </c>
      <c r="C6" s="1">
        <v>7.9737852795336295E-3</v>
      </c>
      <c r="D6" s="1">
        <v>9.9494206289854503E-2</v>
      </c>
      <c r="E6" s="1">
        <v>-1.8883758680387198E-2</v>
      </c>
      <c r="F6" s="1">
        <v>-3.6748324284228299E-2</v>
      </c>
      <c r="G6" s="1">
        <v>4.8239462139589798E-3</v>
      </c>
      <c r="H6" s="1">
        <v>-6.3743712225037205E-2</v>
      </c>
    </row>
    <row r="7" spans="1:12" x14ac:dyDescent="0.5">
      <c r="A7">
        <v>200206</v>
      </c>
      <c r="B7" s="1">
        <v>1.7923983333332199E-3</v>
      </c>
      <c r="C7" s="1">
        <v>8.9095013817948009E-3</v>
      </c>
      <c r="D7" s="1">
        <v>-4.5753737237808102E-2</v>
      </c>
      <c r="E7" s="1">
        <v>-7.8443802107836802E-2</v>
      </c>
      <c r="F7" s="1">
        <v>-9.2719020524765994E-2</v>
      </c>
      <c r="G7" s="1">
        <v>-4.9895944045262798E-2</v>
      </c>
      <c r="H7" s="1">
        <v>1.4386994923242901E-2</v>
      </c>
    </row>
    <row r="8" spans="1:12" x14ac:dyDescent="0.5">
      <c r="A8">
        <v>200207</v>
      </c>
      <c r="B8" s="1">
        <v>1.78422499999997E-3</v>
      </c>
      <c r="C8" s="1">
        <v>8.0716951108850098E-3</v>
      </c>
      <c r="D8" s="1">
        <v>-3.3554063582574498E-2</v>
      </c>
      <c r="E8" s="1">
        <v>-7.3359752790782204E-2</v>
      </c>
      <c r="F8" s="1">
        <v>-6.5152907425759798E-2</v>
      </c>
      <c r="G8" s="1">
        <v>-3.4157919533069299E-2</v>
      </c>
      <c r="H8" s="1">
        <v>1.7651769945953501E-2</v>
      </c>
    </row>
    <row r="9" spans="1:12" x14ac:dyDescent="0.5">
      <c r="A9">
        <v>200208</v>
      </c>
      <c r="B9" s="1">
        <v>1.6530841666666501E-3</v>
      </c>
      <c r="C9" s="1">
        <v>9.8468411702503592E-3</v>
      </c>
      <c r="D9" s="1">
        <v>-3.7478786340782597E-2</v>
      </c>
      <c r="E9" s="1">
        <v>6.1334769166070304E-3</v>
      </c>
      <c r="F9" s="1">
        <v>1.9515296387982099E-2</v>
      </c>
      <c r="G9" s="1">
        <v>-3.4057466773625901E-2</v>
      </c>
      <c r="H9" s="1">
        <v>6.47707183832857E-2</v>
      </c>
    </row>
    <row r="10" spans="1:12" x14ac:dyDescent="0.5">
      <c r="A10">
        <v>200209</v>
      </c>
      <c r="B10" s="1">
        <v>1.6563583333333201E-3</v>
      </c>
      <c r="C10" s="1">
        <v>1.10840812026464E-2</v>
      </c>
      <c r="D10" s="1">
        <v>-8.0216194839007396E-2</v>
      </c>
      <c r="E10" s="1">
        <v>-8.7177405693386598E-2</v>
      </c>
      <c r="F10" s="1">
        <v>-8.52665674322588E-2</v>
      </c>
      <c r="G10" s="1">
        <v>-3.0957492383284199E-2</v>
      </c>
      <c r="H10" s="1">
        <v>7.2183376413649206E-2</v>
      </c>
    </row>
    <row r="11" spans="1:12" x14ac:dyDescent="0.5">
      <c r="A11">
        <v>200210</v>
      </c>
      <c r="B11" s="1">
        <v>1.67087416666666E-3</v>
      </c>
      <c r="C11" s="1">
        <v>7.1590252939854803E-3</v>
      </c>
      <c r="D11" s="1">
        <v>7.7421261958508097E-2</v>
      </c>
      <c r="E11" s="1">
        <v>7.4359550104295694E-2</v>
      </c>
      <c r="F11" s="1">
        <v>6.5258972895566106E-2</v>
      </c>
      <c r="G11" s="1">
        <v>3.2551568797913799E-3</v>
      </c>
      <c r="H11" s="1">
        <v>-4.6854317636012999E-2</v>
      </c>
    </row>
    <row r="12" spans="1:12" x14ac:dyDescent="0.5">
      <c r="A12">
        <v>200211</v>
      </c>
      <c r="B12" s="1">
        <v>1.4949658333334101E-3</v>
      </c>
      <c r="C12" s="1">
        <v>8.4830853925752497E-3</v>
      </c>
      <c r="D12" s="1">
        <v>2.2273214775646501E-2</v>
      </c>
      <c r="E12" s="1">
        <v>5.9499411421288499E-2</v>
      </c>
      <c r="F12" s="1">
        <v>7.4266169692357206E-2</v>
      </c>
      <c r="G12" s="1">
        <v>4.9316370189112099E-2</v>
      </c>
      <c r="H12" s="1">
        <v>2.9008067005811202E-3</v>
      </c>
    </row>
    <row r="13" spans="1:12" x14ac:dyDescent="0.5">
      <c r="A13">
        <v>200212</v>
      </c>
      <c r="B13" s="1">
        <v>1.47674083333337E-3</v>
      </c>
      <c r="C13" s="1">
        <v>6.0194473295895803E-3</v>
      </c>
      <c r="D13" s="1">
        <v>-2.1885521885521699E-2</v>
      </c>
      <c r="E13" s="1">
        <v>-5.6909264888693599E-2</v>
      </c>
      <c r="F13" s="1">
        <v>-4.2005020357378499E-2</v>
      </c>
      <c r="G13" s="1">
        <v>-3.4273555004492598E-2</v>
      </c>
      <c r="H13" s="1">
        <v>7.5453691579330601E-2</v>
      </c>
      <c r="I13" s="1"/>
      <c r="J13" s="1"/>
      <c r="L13" s="3"/>
    </row>
    <row r="14" spans="1:12" x14ac:dyDescent="0.5">
      <c r="A14">
        <v>200301</v>
      </c>
      <c r="B14" s="1">
        <v>1.3399091666665901E-3</v>
      </c>
      <c r="C14" s="1">
        <v>1.7017560249261699E-2</v>
      </c>
      <c r="D14" s="1">
        <v>3.8248231019315203E-2</v>
      </c>
      <c r="E14" s="1">
        <v>-3.76399798500687E-2</v>
      </c>
      <c r="F14" s="1">
        <v>-1.19780915481981E-2</v>
      </c>
      <c r="G14" s="1">
        <v>-2.65597442412993E-2</v>
      </c>
      <c r="H14" s="1">
        <v>8.1567416107526602E-2</v>
      </c>
      <c r="L14" s="4"/>
    </row>
    <row r="15" spans="1:12" x14ac:dyDescent="0.5">
      <c r="A15">
        <v>200302</v>
      </c>
      <c r="B15" s="1">
        <v>1.2439941666666501E-3</v>
      </c>
      <c r="C15" s="1">
        <v>4.4959731136464598E-3</v>
      </c>
      <c r="D15" s="1">
        <v>-2.02375327348298E-2</v>
      </c>
      <c r="E15" s="1">
        <v>-1.6777671108578501E-2</v>
      </c>
      <c r="F15" s="1">
        <v>-2.6648176933655902E-2</v>
      </c>
      <c r="G15" s="1">
        <v>-4.5644551478020096E-3</v>
      </c>
      <c r="H15" s="1">
        <v>0.12161774882840801</v>
      </c>
      <c r="L15" s="4"/>
    </row>
    <row r="16" spans="1:12" x14ac:dyDescent="0.5">
      <c r="A16">
        <v>200303</v>
      </c>
      <c r="B16" s="1">
        <v>1.35493916666673E-3</v>
      </c>
      <c r="C16" s="1">
        <v>6.8138328979083698E-3</v>
      </c>
      <c r="D16" s="1">
        <v>1.99444171979727E-2</v>
      </c>
      <c r="E16" s="1">
        <v>-4.1739501358783998E-4</v>
      </c>
      <c r="F16" s="1">
        <v>-2.6084135974720399E-2</v>
      </c>
      <c r="G16" s="1">
        <v>-2.41578836530651E-2</v>
      </c>
      <c r="H16" s="1">
        <v>-0.14211150103113901</v>
      </c>
      <c r="L16" s="4"/>
    </row>
    <row r="17" spans="1:12" x14ac:dyDescent="0.5">
      <c r="A17">
        <v>200304</v>
      </c>
      <c r="B17" s="1">
        <v>1.3894783333332399E-3</v>
      </c>
      <c r="C17" s="1">
        <v>3.7736899441485E-3</v>
      </c>
      <c r="D17" s="1">
        <v>4.6169257893893201E-2</v>
      </c>
      <c r="E17" s="1">
        <v>8.8930550408652304E-2</v>
      </c>
      <c r="F17" s="1">
        <v>8.8692443835914E-2</v>
      </c>
      <c r="G17" s="1">
        <v>2.40725516390916E-2</v>
      </c>
      <c r="H17" s="1">
        <v>-6.1699292440999101E-2</v>
      </c>
      <c r="L17" s="4"/>
    </row>
    <row r="18" spans="1:12" x14ac:dyDescent="0.5">
      <c r="A18">
        <v>200305</v>
      </c>
      <c r="B18" s="1">
        <v>1.34942833333329E-3</v>
      </c>
      <c r="C18" s="1">
        <v>8.7093315722408492E-3</v>
      </c>
      <c r="D18" s="1">
        <v>7.9300756084295307E-2</v>
      </c>
      <c r="E18" s="1">
        <v>2.97615949301883E-2</v>
      </c>
      <c r="F18" s="1">
        <v>4.3520762632034402E-2</v>
      </c>
      <c r="G18" s="1">
        <v>5.5936880660294397E-2</v>
      </c>
      <c r="H18" s="1">
        <v>6.6992578144681597E-2</v>
      </c>
      <c r="L18" s="4"/>
    </row>
    <row r="19" spans="1:12" x14ac:dyDescent="0.5">
      <c r="A19">
        <v>200306</v>
      </c>
      <c r="B19" s="1">
        <v>1.11297083333328E-3</v>
      </c>
      <c r="C19" s="1">
        <v>9.0701577677978398E-3</v>
      </c>
      <c r="D19" s="1">
        <v>0.144038383738013</v>
      </c>
      <c r="E19" s="1">
        <v>2.4992406118906602E-2</v>
      </c>
      <c r="F19" s="1">
        <v>6.4590155587447698E-2</v>
      </c>
      <c r="G19" s="1">
        <v>2.7611800231405099E-2</v>
      </c>
      <c r="H19" s="1">
        <v>9.3966701319048093E-3</v>
      </c>
      <c r="L19" s="4"/>
    </row>
    <row r="20" spans="1:12" x14ac:dyDescent="0.5">
      <c r="A20">
        <v>200307</v>
      </c>
      <c r="B20" s="1">
        <v>1.0136016666666399E-3</v>
      </c>
      <c r="C20" s="1">
        <v>1.4916956782615701E-3</v>
      </c>
      <c r="D20" s="1">
        <v>4.8273123763082598E-2</v>
      </c>
      <c r="E20" s="1">
        <v>1.90382549841965E-2</v>
      </c>
      <c r="F20" s="1">
        <v>6.1110887072421897E-2</v>
      </c>
      <c r="G20" s="1">
        <v>4.1144062016650898E-2</v>
      </c>
      <c r="H20" s="1">
        <v>5.6835860671238204E-3</v>
      </c>
      <c r="L20" s="4"/>
    </row>
    <row r="21" spans="1:12" x14ac:dyDescent="0.5">
      <c r="A21">
        <v>200308</v>
      </c>
      <c r="B21" s="1">
        <v>1.0329275000000499E-3</v>
      </c>
      <c r="C21" s="1">
        <v>-1.92134267416987E-3</v>
      </c>
      <c r="D21" s="1">
        <v>0.117205624733677</v>
      </c>
      <c r="E21" s="1">
        <v>1.80532923632847E-4</v>
      </c>
      <c r="F21" s="1">
        <v>4.4495944284335502E-2</v>
      </c>
      <c r="G21" s="1">
        <v>2.9001276855604202E-2</v>
      </c>
      <c r="H21" s="1">
        <v>1.8795872092750299E-2</v>
      </c>
      <c r="L21" s="4"/>
    </row>
    <row r="22" spans="1:12" x14ac:dyDescent="0.5">
      <c r="A22">
        <v>200309</v>
      </c>
      <c r="B22" s="1">
        <v>1.02119416666668E-3</v>
      </c>
      <c r="C22" s="1">
        <v>-4.0460318001172002E-3</v>
      </c>
      <c r="D22" s="1">
        <v>7.8321996906320898E-2</v>
      </c>
      <c r="E22" s="1">
        <v>-2.20664996516447E-2</v>
      </c>
      <c r="F22" s="1">
        <v>-2.11058581662706E-2</v>
      </c>
      <c r="G22" s="1">
        <v>1.47177832687721E-2</v>
      </c>
      <c r="H22" s="1">
        <v>-6.7914499897745007E-2</v>
      </c>
      <c r="L22" s="4"/>
    </row>
    <row r="23" spans="1:12" x14ac:dyDescent="0.5">
      <c r="A23">
        <v>200310</v>
      </c>
      <c r="B23" s="1">
        <v>1.1364250000000999E-3</v>
      </c>
      <c r="C23" s="1">
        <v>-1.7437782410752702E-2</v>
      </c>
      <c r="D23" s="1">
        <v>0.104619344950063</v>
      </c>
      <c r="E23" s="1">
        <v>5.86134523612322E-2</v>
      </c>
      <c r="F23" s="1">
        <v>8.4145910288199996E-2</v>
      </c>
      <c r="G23" s="1">
        <v>4.3374698269903401E-2</v>
      </c>
      <c r="H23" s="1">
        <v>2.10108655072569E-2</v>
      </c>
      <c r="L23" s="4"/>
    </row>
    <row r="24" spans="1:12" x14ac:dyDescent="0.5">
      <c r="A24">
        <v>200311</v>
      </c>
      <c r="B24" s="1">
        <v>1.17090916666673E-3</v>
      </c>
      <c r="C24" s="1">
        <v>-1.47626576833845E-2</v>
      </c>
      <c r="D24" s="1">
        <v>1.24837115804545E-2</v>
      </c>
      <c r="E24" s="1">
        <v>1.62299678197643E-2</v>
      </c>
      <c r="F24" s="1">
        <v>1.3050546982871799E-2</v>
      </c>
      <c r="G24" s="1">
        <v>1.6357521402364301E-2</v>
      </c>
      <c r="H24" s="1">
        <v>2.6361318647467099E-2</v>
      </c>
      <c r="L24" s="4"/>
    </row>
    <row r="25" spans="1:12" x14ac:dyDescent="0.5">
      <c r="A25">
        <v>200312</v>
      </c>
      <c r="B25" s="1">
        <v>1.04673083333328E-3</v>
      </c>
      <c r="C25" s="1">
        <v>9.2521709106807501E-3</v>
      </c>
      <c r="D25" s="1">
        <v>0.19577000790652699</v>
      </c>
      <c r="E25" s="1">
        <v>5.4928030041943902E-2</v>
      </c>
      <c r="F25" s="1">
        <v>6.4369285944842106E-2</v>
      </c>
      <c r="G25" s="1">
        <v>4.6941087991977999E-2</v>
      </c>
      <c r="H25" s="1">
        <v>5.4400135217466498E-2</v>
      </c>
      <c r="L25" s="4"/>
    </row>
    <row r="26" spans="1:12" x14ac:dyDescent="0.5">
      <c r="A26">
        <v>200401</v>
      </c>
      <c r="B26" s="1">
        <v>1.1342566666667699E-3</v>
      </c>
      <c r="C26" s="1">
        <v>1.06453420296037E-2</v>
      </c>
      <c r="D26" s="1">
        <v>-9.4424179642874306E-2</v>
      </c>
      <c r="E26" s="1">
        <v>6.4563769509231499E-3</v>
      </c>
      <c r="F26" s="1">
        <v>2.5518100730492901E-2</v>
      </c>
      <c r="G26" s="1">
        <v>4.6424446057801098E-2</v>
      </c>
      <c r="H26" s="1">
        <v>-5.7730880826725103E-3</v>
      </c>
      <c r="L26" s="4"/>
    </row>
    <row r="27" spans="1:12" x14ac:dyDescent="0.5">
      <c r="A27">
        <v>200402</v>
      </c>
      <c r="B27" s="1">
        <v>1.13228583333335E-3</v>
      </c>
      <c r="C27" s="1">
        <v>2.9864410263771199E-3</v>
      </c>
      <c r="D27" s="1">
        <v>2.5121286365627798E-2</v>
      </c>
      <c r="E27" s="1">
        <v>1.8399457176634999E-2</v>
      </c>
      <c r="F27" s="1">
        <v>4.7464669537539798E-2</v>
      </c>
      <c r="G27" s="1">
        <v>3.6498702097512901E-2</v>
      </c>
      <c r="H27" s="1">
        <v>7.5573089896550899E-2</v>
      </c>
      <c r="L27" s="4"/>
    </row>
    <row r="28" spans="1:12" x14ac:dyDescent="0.5">
      <c r="A28">
        <v>200403</v>
      </c>
      <c r="B28" s="1">
        <v>1.0315475E-3</v>
      </c>
      <c r="C28" s="1">
        <v>9.9858513970008094E-3</v>
      </c>
      <c r="D28" s="1">
        <v>-8.5938025538448204E-2</v>
      </c>
      <c r="E28" s="1">
        <v>-6.2450306061651003E-3</v>
      </c>
      <c r="F28" s="1">
        <v>1.2848455971684099E-2</v>
      </c>
      <c r="G28" s="1">
        <v>3.08863943031134E-2</v>
      </c>
      <c r="H28" s="1">
        <v>2.0096009893151901E-2</v>
      </c>
      <c r="L28" s="4"/>
    </row>
    <row r="29" spans="1:12" x14ac:dyDescent="0.5">
      <c r="A29">
        <v>200404</v>
      </c>
      <c r="B29" s="1">
        <v>1.17504750000008E-3</v>
      </c>
      <c r="C29" s="1">
        <v>-5.6886254006359698E-3</v>
      </c>
      <c r="D29" s="1">
        <v>8.5671366542714403E-3</v>
      </c>
      <c r="E29" s="1">
        <v>-1.9659140621111001E-3</v>
      </c>
      <c r="F29" s="1">
        <v>-6.4930304121693205E-2</v>
      </c>
      <c r="G29" s="1">
        <v>-7.4037334758742496E-2</v>
      </c>
      <c r="H29" s="1">
        <v>4.64105594272348E-2</v>
      </c>
      <c r="L29" s="4"/>
    </row>
    <row r="30" spans="1:12" x14ac:dyDescent="0.5">
      <c r="A30">
        <v>200405</v>
      </c>
      <c r="B30" s="1">
        <v>1.2110999999998999E-3</v>
      </c>
      <c r="C30" s="1">
        <v>-1.3376609774932099E-3</v>
      </c>
      <c r="D30" s="1">
        <v>-9.5760114688941897E-3</v>
      </c>
      <c r="E30" s="1">
        <v>2.3935382240559001E-2</v>
      </c>
      <c r="F30" s="1">
        <v>-5.9746690610187302E-3</v>
      </c>
      <c r="G30" s="1">
        <v>5.0335166898868702E-2</v>
      </c>
      <c r="H30" s="1">
        <v>6.0912314751788002E-2</v>
      </c>
      <c r="L30" s="4"/>
    </row>
    <row r="31" spans="1:12" x14ac:dyDescent="0.5">
      <c r="A31">
        <v>200406</v>
      </c>
      <c r="B31" s="1">
        <v>1.3280708333334101E-3</v>
      </c>
      <c r="C31" s="1">
        <v>3.2399734512700202E-3</v>
      </c>
      <c r="D31" s="1">
        <v>9.4302417799583208E-3</v>
      </c>
      <c r="E31" s="1">
        <v>2.88880568963314E-2</v>
      </c>
      <c r="F31" s="1">
        <v>1.23675560432889E-2</v>
      </c>
      <c r="G31" s="1">
        <v>2.31943235825691E-2</v>
      </c>
      <c r="H31" s="1">
        <v>-3.96005708694099E-2</v>
      </c>
      <c r="L31" s="4"/>
    </row>
    <row r="32" spans="1:12" x14ac:dyDescent="0.5">
      <c r="A32">
        <v>200407</v>
      </c>
      <c r="B32" s="1">
        <v>1.47352166666658E-3</v>
      </c>
      <c r="C32" s="1">
        <v>4.3801649849430904E-3</v>
      </c>
      <c r="D32" s="1">
        <v>-1.54256986214327E-2</v>
      </c>
      <c r="E32" s="1">
        <v>-2.2089401247052699E-2</v>
      </c>
      <c r="F32" s="1">
        <v>-7.2304126171320801E-3</v>
      </c>
      <c r="G32" s="1">
        <v>1.79375362615759E-2</v>
      </c>
      <c r="H32" s="1">
        <v>8.8992243423539896E-2</v>
      </c>
      <c r="L32" s="4"/>
    </row>
    <row r="33" spans="1:12" x14ac:dyDescent="0.5">
      <c r="A33">
        <v>200408</v>
      </c>
      <c r="B33" s="1">
        <v>1.54584666666668E-3</v>
      </c>
      <c r="C33" s="1">
        <v>2.6635051009649101E-3</v>
      </c>
      <c r="D33" s="1">
        <v>-1.23272140583439E-2</v>
      </c>
      <c r="E33" s="1">
        <v>1.28189267231235E-2</v>
      </c>
      <c r="F33" s="1">
        <v>5.0180810133679497E-2</v>
      </c>
      <c r="G33" s="1">
        <v>6.7688425553217704E-2</v>
      </c>
      <c r="H33" s="1">
        <v>-3.1154490883948699E-2</v>
      </c>
      <c r="L33" s="4"/>
    </row>
    <row r="34" spans="1:12" x14ac:dyDescent="0.5">
      <c r="A34">
        <v>200409</v>
      </c>
      <c r="B34" s="1">
        <v>1.59105833333339E-3</v>
      </c>
      <c r="C34" s="1">
        <v>6.9578101431946298E-3</v>
      </c>
      <c r="D34" s="1">
        <v>3.4030454342768003E-2</v>
      </c>
      <c r="E34" s="1">
        <v>1.37311725505642E-2</v>
      </c>
      <c r="F34" s="1">
        <v>5.20431190721393E-2</v>
      </c>
      <c r="G34" s="1">
        <v>2.9051624451519298E-3</v>
      </c>
      <c r="H34" s="1">
        <v>0.120055517170138</v>
      </c>
      <c r="L34" s="4"/>
    </row>
    <row r="35" spans="1:12" x14ac:dyDescent="0.5">
      <c r="A35">
        <v>200410</v>
      </c>
      <c r="B35" s="1">
        <v>1.74260666666659E-3</v>
      </c>
      <c r="C35" s="1">
        <v>3.9645404800643302E-3</v>
      </c>
      <c r="D35" s="1">
        <v>-2.5404443002250001E-2</v>
      </c>
      <c r="E35" s="1">
        <v>1.5809113629298099E-2</v>
      </c>
      <c r="F35" s="1">
        <v>1.50582029001764E-2</v>
      </c>
      <c r="G35" s="1">
        <v>2.78855326918581E-2</v>
      </c>
      <c r="H35" s="1">
        <v>3.2432998090319902E-2</v>
      </c>
      <c r="L35" s="4"/>
    </row>
    <row r="36" spans="1:12" x14ac:dyDescent="0.5">
      <c r="A36">
        <v>200411</v>
      </c>
      <c r="B36" s="1">
        <v>1.98655916666656E-3</v>
      </c>
      <c r="C36" s="1">
        <v>-3.58670452949927E-3</v>
      </c>
      <c r="D36" s="1">
        <v>4.6670259045566098E-2</v>
      </c>
      <c r="E36" s="1">
        <v>1.0534967982941601E-2</v>
      </c>
      <c r="F36" s="1">
        <v>4.8589284609118398E-2</v>
      </c>
      <c r="G36" s="1">
        <v>3.3970057423487798E-2</v>
      </c>
      <c r="H36" s="1">
        <v>-8.6727575590388101E-2</v>
      </c>
      <c r="L36" s="4"/>
    </row>
    <row r="37" spans="1:12" x14ac:dyDescent="0.5">
      <c r="A37">
        <v>200412</v>
      </c>
      <c r="B37" s="1">
        <v>1.97585249999998E-3</v>
      </c>
      <c r="C37" s="1">
        <v>5.6171544963290396E-3</v>
      </c>
      <c r="D37" s="1">
        <v>1.8186460399976598E-2</v>
      </c>
      <c r="E37" s="1">
        <v>2.3721729664692499E-2</v>
      </c>
      <c r="F37" s="1">
        <v>3.3248957467983703E-2</v>
      </c>
      <c r="G37" s="1">
        <v>4.0177682400882098E-2</v>
      </c>
      <c r="H37" s="1">
        <v>-0.11267440658035199</v>
      </c>
      <c r="L37" s="4"/>
    </row>
    <row r="38" spans="1:12" x14ac:dyDescent="0.5">
      <c r="A38">
        <v>200501</v>
      </c>
      <c r="B38" s="1">
        <v>2.0705425000000499E-3</v>
      </c>
      <c r="C38" s="1">
        <v>3.7482037634655099E-3</v>
      </c>
      <c r="D38" s="1">
        <v>5.1101911953925501E-2</v>
      </c>
      <c r="E38" s="1">
        <v>-2.9625080510274598E-2</v>
      </c>
      <c r="F38" s="1">
        <v>-4.3240053693092096E-3</v>
      </c>
      <c r="G38" s="1">
        <v>-5.1154344561743302E-2</v>
      </c>
      <c r="H38" s="1">
        <v>5.9645825724822001E-2</v>
      </c>
      <c r="L38" s="4"/>
    </row>
    <row r="39" spans="1:12" x14ac:dyDescent="0.5">
      <c r="A39">
        <v>200502</v>
      </c>
      <c r="B39" s="1">
        <v>2.0568224999999401E-3</v>
      </c>
      <c r="C39" s="1">
        <v>4.9972181675676996E-3</v>
      </c>
      <c r="D39" s="1">
        <v>5.7166881770894497E-2</v>
      </c>
      <c r="E39" s="1">
        <v>2.4369803636359901E-2</v>
      </c>
      <c r="F39" s="1">
        <v>7.9628817174857106E-2</v>
      </c>
      <c r="G39" s="1">
        <v>1.7698688634683199E-2</v>
      </c>
      <c r="H39" s="1">
        <v>5.4272827368916303E-2</v>
      </c>
      <c r="L39" s="4"/>
    </row>
    <row r="40" spans="1:12" x14ac:dyDescent="0.5">
      <c r="A40">
        <v>200503</v>
      </c>
      <c r="B40" s="1">
        <v>2.1123816666665999E-3</v>
      </c>
      <c r="C40" s="1">
        <v>8.5557932295976507E-3</v>
      </c>
      <c r="D40" s="1">
        <v>-6.6861013588253304E-2</v>
      </c>
      <c r="E40" s="1">
        <v>2.66253471522404E-3</v>
      </c>
      <c r="F40" s="1">
        <v>-4.5256266377766502E-2</v>
      </c>
      <c r="G40" s="1">
        <v>-1.03525672798507E-2</v>
      </c>
      <c r="H40" s="1">
        <v>9.9341675509946895E-2</v>
      </c>
      <c r="L40" s="4"/>
    </row>
    <row r="41" spans="1:12" x14ac:dyDescent="0.5">
      <c r="A41">
        <v>200504</v>
      </c>
      <c r="B41" s="1">
        <v>2.22522666666669E-3</v>
      </c>
      <c r="C41" s="1">
        <v>6.6756035686821296E-3</v>
      </c>
      <c r="D41" s="1">
        <v>-2.3065883267125099E-2</v>
      </c>
      <c r="E41" s="1">
        <v>-1.24563456813718E-2</v>
      </c>
      <c r="F41" s="1">
        <v>-1.80679822458467E-2</v>
      </c>
      <c r="G41" s="1">
        <v>4.1702921626494797E-2</v>
      </c>
      <c r="H41" s="1">
        <v>-8.2486987362964004E-2</v>
      </c>
      <c r="L41" s="4"/>
    </row>
    <row r="42" spans="1:12" x14ac:dyDescent="0.5">
      <c r="A42">
        <v>200505</v>
      </c>
      <c r="B42" s="1">
        <v>2.4290633333332499E-3</v>
      </c>
      <c r="C42" s="1">
        <v>2.1208030516668402E-3</v>
      </c>
      <c r="D42" s="1">
        <v>1.4832640737614399E-2</v>
      </c>
      <c r="E42" s="1">
        <v>4.8476036568810797E-2</v>
      </c>
      <c r="F42" s="1">
        <v>6.5640956555849297E-2</v>
      </c>
      <c r="G42" s="1">
        <v>4.1738426563791599E-2</v>
      </c>
      <c r="H42" s="1">
        <v>2.1852931827822601E-2</v>
      </c>
      <c r="L42" s="4"/>
    </row>
    <row r="43" spans="1:12" x14ac:dyDescent="0.5">
      <c r="A43">
        <v>200506</v>
      </c>
      <c r="B43" s="1">
        <v>2.3419691666666199E-3</v>
      </c>
      <c r="C43" s="1">
        <v>7.3569927185286304E-3</v>
      </c>
      <c r="D43" s="1">
        <v>1.20645736610802E-2</v>
      </c>
      <c r="E43" s="1">
        <v>2.6483888101203199E-2</v>
      </c>
      <c r="F43" s="1">
        <v>5.2345813592721502E-2</v>
      </c>
      <c r="G43" s="1">
        <v>5.1313632293173497E-2</v>
      </c>
      <c r="H43" s="1">
        <v>7.6185106923565504E-2</v>
      </c>
      <c r="L43" s="4"/>
    </row>
    <row r="44" spans="1:12" x14ac:dyDescent="0.5">
      <c r="A44">
        <v>200507</v>
      </c>
      <c r="B44" s="1">
        <v>2.7619633333333302E-3</v>
      </c>
      <c r="C44" s="1">
        <v>-7.4065834629541902E-3</v>
      </c>
      <c r="D44" s="1">
        <v>3.1609558730538701E-4</v>
      </c>
      <c r="E44" s="1">
        <v>4.29206611127372E-2</v>
      </c>
      <c r="F44" s="1">
        <v>7.8791190069050096E-2</v>
      </c>
      <c r="G44" s="1">
        <v>5.75183201065134E-2</v>
      </c>
      <c r="H44" s="1">
        <v>6.2867085185071794E-2</v>
      </c>
      <c r="L44" s="4"/>
    </row>
    <row r="45" spans="1:12" x14ac:dyDescent="0.5">
      <c r="A45">
        <v>200508</v>
      </c>
      <c r="B45" s="1">
        <v>2.7687949999999299E-3</v>
      </c>
      <c r="C45" s="1">
        <v>-5.8250705139245504E-3</v>
      </c>
      <c r="D45" s="1">
        <v>4.1004392340263998E-2</v>
      </c>
      <c r="E45" s="1">
        <v>1.32860501556031E-4</v>
      </c>
      <c r="F45" s="1">
        <v>1.12462691928971E-3</v>
      </c>
      <c r="G45" s="1">
        <v>-1.0826678959290501E-2</v>
      </c>
      <c r="H45" s="1">
        <v>0.14244532053490699</v>
      </c>
      <c r="L45" s="4"/>
    </row>
    <row r="46" spans="1:12" x14ac:dyDescent="0.5">
      <c r="A46">
        <v>200509</v>
      </c>
      <c r="B46" s="1">
        <v>2.9474149999999498E-3</v>
      </c>
      <c r="C46" s="1">
        <v>-4.3436108979787403E-3</v>
      </c>
      <c r="D46" s="1">
        <v>3.8615210074786903E-2</v>
      </c>
      <c r="E46" s="1">
        <v>2.0299012323850601E-2</v>
      </c>
      <c r="F46" s="1">
        <v>8.6894338988034697E-2</v>
      </c>
      <c r="G46" s="1">
        <v>1.9571538275554801E-2</v>
      </c>
      <c r="H46" s="1">
        <v>-5.6324026787432004E-3</v>
      </c>
      <c r="L46" s="4"/>
    </row>
    <row r="47" spans="1:12" x14ac:dyDescent="0.5">
      <c r="A47">
        <v>200510</v>
      </c>
      <c r="B47" s="1">
        <v>3.40586833333333E-3</v>
      </c>
      <c r="C47" s="1">
        <v>-2.3023406425046699E-2</v>
      </c>
      <c r="D47" s="1">
        <v>-5.54094240225627E-2</v>
      </c>
      <c r="E47" s="1">
        <v>-3.04788137086472E-2</v>
      </c>
      <c r="F47" s="1">
        <v>-7.1480401801871901E-2</v>
      </c>
      <c r="G47" s="1">
        <v>-3.5079140014301999E-2</v>
      </c>
      <c r="H47" s="1">
        <v>-0.10914633416678</v>
      </c>
      <c r="L47" s="4"/>
    </row>
    <row r="48" spans="1:12" x14ac:dyDescent="0.5">
      <c r="A48">
        <v>200511</v>
      </c>
      <c r="B48" s="1">
        <v>3.6320708333332698E-3</v>
      </c>
      <c r="C48" s="1">
        <v>7.0340819287122401E-3</v>
      </c>
      <c r="D48" s="1">
        <v>-2.10319501545102E-2</v>
      </c>
      <c r="E48" s="1">
        <v>4.5268595897174101E-2</v>
      </c>
      <c r="F48" s="1">
        <v>9.4741282435544902E-2</v>
      </c>
      <c r="G48" s="1">
        <v>4.4912672985927E-2</v>
      </c>
      <c r="H48" s="1">
        <v>-2.7871705063101399E-2</v>
      </c>
      <c r="L48" s="4"/>
    </row>
    <row r="49" spans="1:12" x14ac:dyDescent="0.5">
      <c r="A49">
        <v>200512</v>
      </c>
      <c r="B49" s="1">
        <v>3.6495483333334102E-3</v>
      </c>
      <c r="C49" s="1">
        <v>1.2280361604126201E-2</v>
      </c>
      <c r="D49" s="1">
        <v>6.8860347422774207E-2</v>
      </c>
      <c r="E49" s="1">
        <v>1.6336994536083099E-2</v>
      </c>
      <c r="F49" s="1">
        <v>5.2946769091063599E-2</v>
      </c>
      <c r="G49" s="1">
        <v>4.4572535781962797E-2</v>
      </c>
      <c r="H49" s="1">
        <v>2.2575154549355499E-2</v>
      </c>
      <c r="L49" s="4"/>
    </row>
    <row r="50" spans="1:12" x14ac:dyDescent="0.5">
      <c r="A50">
        <v>200601</v>
      </c>
      <c r="B50" s="1">
        <v>3.7380733333334201E-3</v>
      </c>
      <c r="C50" s="1">
        <v>7.7648627322561802E-3</v>
      </c>
      <c r="D50" s="1">
        <v>6.9631973269365099E-2</v>
      </c>
      <c r="E50" s="1">
        <v>-8.0320149175733199E-3</v>
      </c>
      <c r="F50" s="1">
        <v>5.6010725578772701E-2</v>
      </c>
      <c r="G50" s="1">
        <v>1.3079070570516301E-2</v>
      </c>
      <c r="H50" s="1">
        <v>-9.4628662063143097E-3</v>
      </c>
      <c r="L50" s="4"/>
    </row>
    <row r="51" spans="1:12" x14ac:dyDescent="0.5">
      <c r="A51">
        <v>200602</v>
      </c>
      <c r="B51" s="1">
        <v>3.7345799999999301E-3</v>
      </c>
      <c r="C51" s="1">
        <v>7.6905959227970798E-3</v>
      </c>
      <c r="D51" s="1">
        <v>-2.37499568056946E-2</v>
      </c>
      <c r="E51" s="1">
        <v>4.9104279695077998E-3</v>
      </c>
      <c r="F51" s="1">
        <v>5.0220425821247902E-3</v>
      </c>
      <c r="G51" s="1">
        <v>2.3292744437355999E-2</v>
      </c>
      <c r="H51" s="1">
        <v>-9.5661989371589207E-2</v>
      </c>
      <c r="L51" s="4"/>
    </row>
    <row r="52" spans="1:12" x14ac:dyDescent="0.5">
      <c r="A52">
        <v>200603</v>
      </c>
      <c r="B52" s="1">
        <v>4.1381958333332998E-3</v>
      </c>
      <c r="C52" s="1">
        <v>-1.3897928105457401E-3</v>
      </c>
      <c r="D52" s="1">
        <v>3.0653022649964599E-3</v>
      </c>
      <c r="E52" s="1">
        <v>1.55726943435807E-2</v>
      </c>
      <c r="F52" s="1">
        <v>2.1872492353975899E-3</v>
      </c>
      <c r="G52" s="1">
        <v>3.6233033876541698E-2</v>
      </c>
      <c r="H52" s="1">
        <v>4.4242644571482498E-2</v>
      </c>
      <c r="L52" s="4"/>
    </row>
    <row r="53" spans="1:12" x14ac:dyDescent="0.5">
      <c r="A53">
        <v>200604</v>
      </c>
      <c r="B53" s="1">
        <v>4.2088174999999001E-3</v>
      </c>
      <c r="C53" s="1">
        <v>3.9993055964768704E-3</v>
      </c>
      <c r="D53" s="1">
        <v>5.5649068575038103E-2</v>
      </c>
      <c r="E53" s="1">
        <v>-4.2240210010747702E-3</v>
      </c>
      <c r="F53" s="1">
        <v>3.4866035265929997E-2</v>
      </c>
      <c r="G53" s="1">
        <v>-3.1943753624541903E-2</v>
      </c>
      <c r="H53" s="1">
        <v>2.7110249008455101E-2</v>
      </c>
      <c r="L53" s="4"/>
    </row>
    <row r="54" spans="1:12" x14ac:dyDescent="0.5">
      <c r="A54">
        <v>200605</v>
      </c>
      <c r="B54" s="1">
        <v>4.2353708333333602E-3</v>
      </c>
      <c r="C54" s="1">
        <v>6.3654821830449997E-3</v>
      </c>
      <c r="D54" s="1">
        <v>-7.4132634471323997E-2</v>
      </c>
      <c r="E54" s="1">
        <v>-1.7051742530866599E-2</v>
      </c>
      <c r="F54" s="1">
        <v>-8.9548253056217497E-2</v>
      </c>
      <c r="G54" s="1">
        <v>-2.4260931217691E-2</v>
      </c>
      <c r="H54" s="1">
        <v>8.9439694803157208E-3</v>
      </c>
      <c r="L54" s="4"/>
    </row>
    <row r="55" spans="1:12" x14ac:dyDescent="0.5">
      <c r="A55">
        <v>200606</v>
      </c>
      <c r="B55" s="1">
        <v>4.3495116666667499E-3</v>
      </c>
      <c r="C55" s="1">
        <v>5.0454934128318896E-4</v>
      </c>
      <c r="D55" s="1">
        <v>-4.4090462711570799E-2</v>
      </c>
      <c r="E55" s="1">
        <v>-1.05951718762664E-3</v>
      </c>
      <c r="F55" s="1">
        <v>-3.2965656949739399E-3</v>
      </c>
      <c r="G55" s="1">
        <v>3.0964650262254399E-2</v>
      </c>
      <c r="H55" s="1">
        <v>1.0432185300517101E-2</v>
      </c>
      <c r="L55" s="4"/>
    </row>
    <row r="56" spans="1:12" x14ac:dyDescent="0.5">
      <c r="A56">
        <v>200607</v>
      </c>
      <c r="B56" s="1">
        <v>4.3258383333333299E-3</v>
      </c>
      <c r="C56" s="1">
        <v>9.0159647189769192E-3</v>
      </c>
      <c r="D56" s="1">
        <v>1.97647716456919E-2</v>
      </c>
      <c r="E56" s="1">
        <v>-1.8511144404784699E-3</v>
      </c>
      <c r="F56" s="1">
        <v>6.3287256527138E-3</v>
      </c>
      <c r="G56" s="1">
        <v>2.6719140669433799E-2</v>
      </c>
      <c r="H56" s="1">
        <v>1.1630774068663601E-2</v>
      </c>
      <c r="L56" s="4"/>
    </row>
    <row r="57" spans="1:12" x14ac:dyDescent="0.5">
      <c r="A57">
        <v>200608</v>
      </c>
      <c r="B57" s="1">
        <v>4.2414666666665797E-3</v>
      </c>
      <c r="C57" s="1">
        <v>1.0168910828197399E-2</v>
      </c>
      <c r="D57" s="1">
        <v>7.75193798449613E-3</v>
      </c>
      <c r="E57" s="1">
        <v>1.9687312787142999E-2</v>
      </c>
      <c r="F57" s="1">
        <v>1.9200208252411401E-2</v>
      </c>
      <c r="G57" s="1">
        <v>2.65821038671296E-2</v>
      </c>
      <c r="H57" s="1">
        <v>-7.8702412665676194E-2</v>
      </c>
      <c r="L57" s="4"/>
    </row>
    <row r="58" spans="1:12" x14ac:dyDescent="0.5">
      <c r="A58">
        <v>200609</v>
      </c>
      <c r="B58" s="1">
        <v>4.1161199999999402E-3</v>
      </c>
      <c r="C58" s="1">
        <v>8.4956519842802596E-3</v>
      </c>
      <c r="D58" s="1">
        <v>-1.1319783895034001E-3</v>
      </c>
      <c r="E58" s="1">
        <v>1.2077588493109401E-2</v>
      </c>
      <c r="F58" s="1">
        <v>8.2718458008505993E-3</v>
      </c>
      <c r="G58" s="1">
        <v>2.1688021753621198E-2</v>
      </c>
      <c r="H58" s="1">
        <v>-0.10718300678266</v>
      </c>
      <c r="L58" s="4"/>
    </row>
    <row r="59" spans="1:12" x14ac:dyDescent="0.5">
      <c r="A59">
        <v>200610</v>
      </c>
      <c r="B59" s="1">
        <v>4.0876499999999904E-3</v>
      </c>
      <c r="C59" s="1">
        <v>6.2824078348881996E-3</v>
      </c>
      <c r="D59" s="1">
        <v>5.3807831276537703E-2</v>
      </c>
      <c r="E59" s="1">
        <v>1.3043477277539101E-2</v>
      </c>
      <c r="F59" s="1">
        <v>2.3441731366388802E-2</v>
      </c>
      <c r="G59" s="1">
        <v>3.6769853401102698E-2</v>
      </c>
      <c r="H59" s="1">
        <v>-4.8105640136088902E-2</v>
      </c>
      <c r="L59" s="4"/>
    </row>
    <row r="60" spans="1:12" x14ac:dyDescent="0.5">
      <c r="A60">
        <v>200611</v>
      </c>
      <c r="B60" s="1">
        <v>3.9533716666666496E-3</v>
      </c>
      <c r="C60" s="1">
        <v>1.2631292516351599E-2</v>
      </c>
      <c r="D60" s="1">
        <v>2.3693637703120701E-2</v>
      </c>
      <c r="E60" s="1">
        <v>1.6978210156244301E-3</v>
      </c>
      <c r="F60" s="1">
        <v>5.0042203541741603E-2</v>
      </c>
      <c r="G60" s="1">
        <v>3.1378416875263299E-2</v>
      </c>
      <c r="H60" s="1">
        <v>3.1284193406871497E-2</v>
      </c>
      <c r="L60" s="4"/>
    </row>
    <row r="61" spans="1:12" x14ac:dyDescent="0.5">
      <c r="A61">
        <v>200612</v>
      </c>
      <c r="B61" s="1">
        <v>4.0957850000000696E-3</v>
      </c>
      <c r="C61" s="1">
        <v>-7.49413906123963E-3</v>
      </c>
      <c r="D61" s="1">
        <v>-7.9603126961172097E-2</v>
      </c>
      <c r="E61" s="1">
        <v>2.81362842900525E-2</v>
      </c>
      <c r="F61" s="1">
        <v>5.2841507575819201E-2</v>
      </c>
      <c r="G61" s="1">
        <v>3.9361850490243502E-2</v>
      </c>
      <c r="H61" s="1">
        <v>-6.4319369183559294E-2</v>
      </c>
      <c r="L61" s="4"/>
    </row>
    <row r="62" spans="1:12" x14ac:dyDescent="0.5">
      <c r="A62">
        <v>200701</v>
      </c>
      <c r="B62" s="1">
        <v>3.7904683333333999E-3</v>
      </c>
      <c r="C62" s="1">
        <v>2.0245770795154602E-2</v>
      </c>
      <c r="D62" s="1">
        <v>-3.6986803926582303E-2</v>
      </c>
      <c r="E62" s="1">
        <v>-2.7467700099156601E-2</v>
      </c>
      <c r="F62" s="1">
        <v>-4.8710617880482497E-2</v>
      </c>
      <c r="G62" s="1">
        <v>8.0535524431346595E-3</v>
      </c>
      <c r="H62" s="1">
        <v>-6.10099426405857E-2</v>
      </c>
      <c r="L62" s="4"/>
    </row>
    <row r="63" spans="1:12" x14ac:dyDescent="0.5">
      <c r="A63">
        <v>200702</v>
      </c>
      <c r="B63" s="1">
        <v>3.6402275000000299E-3</v>
      </c>
      <c r="C63" s="1">
        <v>1.2950048342302799E-2</v>
      </c>
      <c r="D63" s="1">
        <v>3.6067756433936601E-2</v>
      </c>
      <c r="E63" s="1">
        <v>-2.7422604611015901E-2</v>
      </c>
      <c r="F63" s="1">
        <v>-2.8400913664230001E-2</v>
      </c>
      <c r="G63" s="1">
        <v>-1.9166526472638098E-2</v>
      </c>
      <c r="H63" s="1">
        <v>1.9252547912016402E-2</v>
      </c>
      <c r="L63" s="4"/>
    </row>
    <row r="64" spans="1:12" x14ac:dyDescent="0.5">
      <c r="A64">
        <v>200703</v>
      </c>
      <c r="B64" s="1">
        <v>3.2340733333333601E-3</v>
      </c>
      <c r="C64" s="1">
        <v>1.36021945186297E-2</v>
      </c>
      <c r="D64" s="1">
        <v>4.8208880387750003E-3</v>
      </c>
      <c r="E64" s="1">
        <v>5.0537347538291699E-2</v>
      </c>
      <c r="F64" s="1">
        <v>7.2530843235426995E-2</v>
      </c>
      <c r="G64" s="1">
        <v>4.3426673665699599E-2</v>
      </c>
      <c r="H64" s="1">
        <v>6.4575579187867896E-2</v>
      </c>
      <c r="L64" s="4"/>
    </row>
    <row r="65" spans="1:12" x14ac:dyDescent="0.5">
      <c r="A65">
        <v>200704</v>
      </c>
      <c r="B65" s="1">
        <v>2.90225083333339E-3</v>
      </c>
      <c r="C65" s="1">
        <v>1.6066361176395798E-2</v>
      </c>
      <c r="D65" s="1">
        <v>5.2117408323260901E-2</v>
      </c>
      <c r="E65" s="1">
        <v>3.7693976623845299E-2</v>
      </c>
      <c r="F65" s="1">
        <v>4.0553779115925302E-2</v>
      </c>
      <c r="G65" s="1">
        <v>2.55965837502314E-3</v>
      </c>
      <c r="H65" s="1">
        <v>-9.4445266687760397E-3</v>
      </c>
      <c r="L65" s="4"/>
    </row>
    <row r="66" spans="1:12" x14ac:dyDescent="0.5">
      <c r="A66">
        <v>200705</v>
      </c>
      <c r="B66" s="1">
        <v>2.5892574999999401E-3</v>
      </c>
      <c r="C66" s="1">
        <v>7.1024077063264104E-3</v>
      </c>
      <c r="D66" s="1">
        <v>5.6994199751970002E-2</v>
      </c>
      <c r="E66" s="1">
        <v>2.4852130767087401E-2</v>
      </c>
      <c r="F66" s="1">
        <v>4.4615880381143599E-2</v>
      </c>
      <c r="G66" s="1">
        <v>9.5890768846851292E-3</v>
      </c>
      <c r="H66" s="1">
        <v>-1.9497540578191402E-2</v>
      </c>
      <c r="L66" s="4"/>
    </row>
    <row r="67" spans="1:12" x14ac:dyDescent="0.5">
      <c r="A67">
        <v>200706</v>
      </c>
      <c r="B67" s="1">
        <v>2.7137424999998899E-3</v>
      </c>
      <c r="C67" s="1">
        <v>-9.4042381616481398E-3</v>
      </c>
      <c r="D67" s="1">
        <v>5.3542108446949802E-2</v>
      </c>
      <c r="E67" s="1">
        <v>-1.0514818865238701E-2</v>
      </c>
      <c r="F67" s="1">
        <v>4.3974292372191297E-2</v>
      </c>
      <c r="G67" s="1">
        <v>-6.77165270015712E-2</v>
      </c>
      <c r="H67" s="1">
        <v>2.8934121636120701E-2</v>
      </c>
      <c r="L67" s="4"/>
    </row>
    <row r="68" spans="1:12" x14ac:dyDescent="0.5">
      <c r="A68">
        <v>200707</v>
      </c>
      <c r="B68" s="1">
        <v>2.7013766666665801E-3</v>
      </c>
      <c r="C68" s="1">
        <v>4.4188079844502603E-3</v>
      </c>
      <c r="D68" s="1">
        <v>0.106756053316507</v>
      </c>
      <c r="E68" s="1">
        <v>-4.31892135250165E-2</v>
      </c>
      <c r="F68" s="1">
        <v>3.0400469106713599E-2</v>
      </c>
      <c r="G68" s="1">
        <v>-6.0917713946610198E-2</v>
      </c>
      <c r="H68" s="1">
        <v>3.2531675112663402E-2</v>
      </c>
      <c r="L68" s="4"/>
    </row>
    <row r="69" spans="1:12" x14ac:dyDescent="0.5">
      <c r="A69">
        <v>200708</v>
      </c>
      <c r="B69" s="1">
        <v>2.7547408333332599E-3</v>
      </c>
      <c r="C69" s="1">
        <v>2.2470332139596901E-3</v>
      </c>
      <c r="D69" s="1">
        <v>-4.7877222687805997E-2</v>
      </c>
      <c r="E69" s="1">
        <v>1.55100618476555E-2</v>
      </c>
      <c r="F69" s="1">
        <v>-5.4163762339285403E-3</v>
      </c>
      <c r="G69" s="1">
        <v>3.3983437380558E-2</v>
      </c>
      <c r="H69" s="1">
        <v>-2.6692452569278598E-2</v>
      </c>
      <c r="L69" s="4"/>
    </row>
    <row r="70" spans="1:12" x14ac:dyDescent="0.5">
      <c r="A70">
        <v>200709</v>
      </c>
      <c r="B70" s="1">
        <v>2.8156333333333402E-3</v>
      </c>
      <c r="C70" s="1">
        <v>3.1528059973377999E-3</v>
      </c>
      <c r="D70" s="1">
        <v>4.45904112951995E-2</v>
      </c>
      <c r="E70" s="1">
        <v>4.6827168935456902E-2</v>
      </c>
      <c r="F70" s="1">
        <v>0.10938716173561901</v>
      </c>
      <c r="G70" s="1">
        <v>7.1618889525238302E-2</v>
      </c>
      <c r="H70" s="1">
        <v>0.101134116884025</v>
      </c>
      <c r="L70" s="4"/>
    </row>
    <row r="71" spans="1:12" x14ac:dyDescent="0.5">
      <c r="A71">
        <v>200710</v>
      </c>
      <c r="B71" s="1">
        <v>2.8882075000000698E-3</v>
      </c>
      <c r="C71" s="1">
        <v>-2.0254225450483301E-3</v>
      </c>
      <c r="D71" s="1">
        <v>7.3497042234144994E-2</v>
      </c>
      <c r="E71" s="1">
        <v>2.2167078466744899E-2</v>
      </c>
      <c r="F71" s="1">
        <v>0.10219380282134199</v>
      </c>
      <c r="G71" s="1">
        <v>2.83086902849909E-2</v>
      </c>
      <c r="H71" s="1">
        <v>8.6796052646933797E-2</v>
      </c>
      <c r="L71" s="4"/>
    </row>
    <row r="72" spans="1:12" x14ac:dyDescent="0.5">
      <c r="A72">
        <v>200711</v>
      </c>
      <c r="B72" s="1">
        <v>3.0332641666666002E-3</v>
      </c>
      <c r="C72" s="1">
        <v>-4.8288893554482197E-3</v>
      </c>
      <c r="D72" s="1">
        <v>-6.6502739243264095E-2</v>
      </c>
      <c r="E72" s="1">
        <v>-4.4304905598633003E-2</v>
      </c>
      <c r="F72" s="1">
        <v>-7.4602137552431599E-2</v>
      </c>
      <c r="G72" s="1">
        <v>-8.1023564782801996E-2</v>
      </c>
      <c r="H72" s="1">
        <v>-4.0868592832985898E-2</v>
      </c>
      <c r="L72" s="4"/>
    </row>
    <row r="73" spans="1:12" x14ac:dyDescent="0.5">
      <c r="A73">
        <v>200712</v>
      </c>
      <c r="B73" s="1">
        <v>2.9586066666666901E-3</v>
      </c>
      <c r="C73" s="1">
        <v>7.7355836849508598E-3</v>
      </c>
      <c r="D73" s="1">
        <v>1.3911173269039999E-2</v>
      </c>
      <c r="E73" s="1">
        <v>-1.7352117543127599E-2</v>
      </c>
      <c r="F73" s="1">
        <v>-1.2271355382530401E-3</v>
      </c>
      <c r="G73" s="1">
        <v>-5.28442424519696E-2</v>
      </c>
      <c r="H73" s="1">
        <v>5.2574813572340201E-2</v>
      </c>
      <c r="L73" s="4"/>
    </row>
    <row r="74" spans="1:12" x14ac:dyDescent="0.5">
      <c r="A74">
        <v>200801</v>
      </c>
      <c r="B74" s="1">
        <v>2.5273716666667201E-3</v>
      </c>
      <c r="C74" s="1">
        <v>2.8053035589671899E-2</v>
      </c>
      <c r="D74" s="1">
        <v>-8.5404966277492E-2</v>
      </c>
      <c r="E74" s="1">
        <v>-9.4571963924696495E-2</v>
      </c>
      <c r="F74" s="1">
        <v>-0.141915565671799</v>
      </c>
      <c r="G74" s="1">
        <v>-7.8468047846270303E-2</v>
      </c>
      <c r="H74" s="1">
        <v>-2.0140911834837599E-2</v>
      </c>
      <c r="L74" s="4"/>
    </row>
    <row r="75" spans="1:12" x14ac:dyDescent="0.5">
      <c r="A75">
        <v>200802</v>
      </c>
      <c r="B75" s="1">
        <v>2.51939583333338E-3</v>
      </c>
      <c r="C75" s="1">
        <v>-5.2945967960901204E-3</v>
      </c>
      <c r="D75" s="1">
        <v>7.8761018276923306E-2</v>
      </c>
      <c r="E75" s="1">
        <v>-5.1701049720432303E-2</v>
      </c>
      <c r="F75" s="1">
        <v>2.40714659341516E-2</v>
      </c>
      <c r="G75" s="1">
        <v>-7.2175054450802495E-2</v>
      </c>
      <c r="H75" s="1">
        <v>6.06889845383531E-2</v>
      </c>
      <c r="L75" s="4"/>
    </row>
    <row r="76" spans="1:12" x14ac:dyDescent="0.5">
      <c r="A76">
        <v>200803</v>
      </c>
      <c r="B76" s="1">
        <v>2.4476024999999699E-3</v>
      </c>
      <c r="C76" s="1">
        <v>6.4146308175241301E-3</v>
      </c>
      <c r="D76" s="1">
        <v>-2.3641182373610101E-2</v>
      </c>
      <c r="E76" s="1">
        <v>-8.7786040216005692E-3</v>
      </c>
      <c r="F76" s="1">
        <v>-5.2528158155700798E-2</v>
      </c>
      <c r="G76" s="1">
        <v>-1.51376924214176E-2</v>
      </c>
      <c r="H76" s="1">
        <v>-1.14276714587225E-2</v>
      </c>
      <c r="L76" s="4"/>
    </row>
    <row r="77" spans="1:12" x14ac:dyDescent="0.5">
      <c r="A77">
        <v>200804</v>
      </c>
      <c r="B77" s="1">
        <v>2.6963641666666299E-3</v>
      </c>
      <c r="C77" s="1">
        <v>-8.0688906970436403E-3</v>
      </c>
      <c r="D77" s="1">
        <v>3.02370117890964E-2</v>
      </c>
      <c r="E77" s="1">
        <v>6.08895501869526E-2</v>
      </c>
      <c r="F77" s="1">
        <v>8.9041960795721506E-2</v>
      </c>
      <c r="G77" s="1">
        <v>8.6580039030033903E-2</v>
      </c>
      <c r="H77" s="1">
        <v>8.7360459579826896E-2</v>
      </c>
      <c r="L77" s="4"/>
    </row>
    <row r="78" spans="1:12" x14ac:dyDescent="0.5">
      <c r="A78">
        <v>200805</v>
      </c>
      <c r="B78" s="1">
        <v>2.95041833333331E-3</v>
      </c>
      <c r="C78" s="1">
        <v>-6.5623077448901902E-3</v>
      </c>
      <c r="D78" s="1">
        <v>3.4789726798320998E-3</v>
      </c>
      <c r="E78" s="1">
        <v>4.1659226297709101E-2</v>
      </c>
      <c r="F78" s="1">
        <v>4.40652306674989E-2</v>
      </c>
      <c r="G78" s="1">
        <v>-1.22541586638358E-3</v>
      </c>
      <c r="H78" s="1">
        <v>0.11804973715961101</v>
      </c>
      <c r="L78" s="4"/>
    </row>
    <row r="79" spans="1:12" x14ac:dyDescent="0.5">
      <c r="A79">
        <v>200806</v>
      </c>
      <c r="B79" s="1">
        <v>3.4210358333333002E-3</v>
      </c>
      <c r="C79" s="1">
        <v>-2.0298630702539101E-2</v>
      </c>
      <c r="D79" s="1">
        <v>-7.7291730396655406E-2</v>
      </c>
      <c r="E79" s="1">
        <v>-5.2770732119941897E-2</v>
      </c>
      <c r="F79" s="1">
        <v>-7.3578286994543496E-2</v>
      </c>
      <c r="G79" s="1">
        <v>-0.10186354542581701</v>
      </c>
      <c r="H79" s="1">
        <v>0.123758762776466</v>
      </c>
      <c r="L79" s="4"/>
    </row>
    <row r="80" spans="1:12" x14ac:dyDescent="0.5">
      <c r="A80">
        <v>200807</v>
      </c>
      <c r="B80" s="1">
        <v>3.14548166666672E-3</v>
      </c>
      <c r="C80" s="1">
        <v>2.3739289226014801E-2</v>
      </c>
      <c r="D80" s="1">
        <v>-0.11997028523716501</v>
      </c>
      <c r="E80" s="1">
        <v>-2.2575499265456302E-2</v>
      </c>
      <c r="F80" s="1">
        <v>-3.5345294582140398E-2</v>
      </c>
      <c r="G80" s="1">
        <v>1.09486126414906E-2</v>
      </c>
      <c r="H80" s="1">
        <v>-0.120819735263531</v>
      </c>
      <c r="L80" s="4"/>
    </row>
    <row r="81" spans="1:12" x14ac:dyDescent="0.5">
      <c r="A81">
        <v>200808</v>
      </c>
      <c r="B81" s="1">
        <v>3.1559983333333502E-3</v>
      </c>
      <c r="C81" s="1">
        <v>1.68084522502744E-2</v>
      </c>
      <c r="D81" s="1">
        <v>2.0834932085027999E-2</v>
      </c>
      <c r="E81" s="1">
        <v>8.4961365708855398E-3</v>
      </c>
      <c r="F81" s="1">
        <v>-5.8934529989966601E-2</v>
      </c>
      <c r="G81" s="1">
        <v>-8.9040654756596897E-3</v>
      </c>
      <c r="H81" s="1">
        <v>-5.02201961094077E-2</v>
      </c>
      <c r="L81" s="4"/>
    </row>
    <row r="82" spans="1:12" x14ac:dyDescent="0.5">
      <c r="A82">
        <v>200809</v>
      </c>
      <c r="B82" s="1">
        <v>3.1583349999999501E-3</v>
      </c>
      <c r="C82" s="1">
        <v>6.1399365764793698E-3</v>
      </c>
      <c r="D82" s="1">
        <v>-0.12194221865336299</v>
      </c>
      <c r="E82" s="1">
        <v>-0.12880534373298499</v>
      </c>
      <c r="F82" s="1">
        <v>-0.18453441351715399</v>
      </c>
      <c r="G82" s="1">
        <v>-0.12847493423478001</v>
      </c>
      <c r="H82" s="1">
        <v>-0.13464649359992001</v>
      </c>
      <c r="L82" s="4"/>
    </row>
    <row r="83" spans="1:12" x14ac:dyDescent="0.5">
      <c r="A83">
        <v>200810</v>
      </c>
      <c r="B83" s="1">
        <v>2.8402183333333599E-3</v>
      </c>
      <c r="C83" s="1">
        <v>1.47532188841201E-2</v>
      </c>
      <c r="D83" s="1">
        <v>-0.30095965256374302</v>
      </c>
      <c r="E83" s="1">
        <v>-0.159755763496544</v>
      </c>
      <c r="F83" s="1">
        <v>-0.24702024690281499</v>
      </c>
      <c r="G83" s="1">
        <v>-0.22865398127303199</v>
      </c>
      <c r="H83" s="1">
        <v>-0.255781376477906</v>
      </c>
      <c r="L83" s="4"/>
    </row>
    <row r="84" spans="1:12" x14ac:dyDescent="0.5">
      <c r="A84">
        <v>200811</v>
      </c>
      <c r="B84" s="1">
        <v>2.6020225000000698E-3</v>
      </c>
      <c r="C84" s="1">
        <v>6.0798308220990603E-3</v>
      </c>
      <c r="D84" s="1">
        <v>-3.37413920759779E-2</v>
      </c>
      <c r="E84" s="1">
        <v>-5.2297976749018302E-2</v>
      </c>
      <c r="F84" s="1">
        <v>-6.3605531227354795E-2</v>
      </c>
      <c r="G84" s="1">
        <v>-0.110795290828343</v>
      </c>
      <c r="H84" s="1">
        <v>-0.13772589089578399</v>
      </c>
      <c r="L84" s="4"/>
    </row>
    <row r="85" spans="1:12" x14ac:dyDescent="0.5">
      <c r="A85">
        <v>200812</v>
      </c>
      <c r="B85" s="1">
        <v>1.6502083333334E-3</v>
      </c>
      <c r="C85" s="1">
        <v>1.70782974251182E-2</v>
      </c>
      <c r="D85" s="1">
        <v>0.121380422884139</v>
      </c>
      <c r="E85" s="1">
        <v>1.1228031566631101E-2</v>
      </c>
      <c r="F85" s="1">
        <v>5.5953938667394398E-2</v>
      </c>
      <c r="G85" s="1">
        <v>6.5448676538533104E-2</v>
      </c>
      <c r="H85" s="1">
        <v>-0.15113480710846</v>
      </c>
      <c r="L85" s="4"/>
    </row>
    <row r="86" spans="1:12" x14ac:dyDescent="0.5">
      <c r="A86">
        <v>200901</v>
      </c>
      <c r="B86" s="1">
        <v>1.4544033333332401E-3</v>
      </c>
      <c r="C86" s="1">
        <v>-4.3270472746061899E-3</v>
      </c>
      <c r="D86" s="1">
        <v>-2.6896084012371702E-2</v>
      </c>
      <c r="E86" s="1">
        <v>-8.2196279042588694E-2</v>
      </c>
      <c r="F86" s="1">
        <v>-5.8925123737520201E-2</v>
      </c>
      <c r="G86" s="1">
        <v>-0.11166423028245601</v>
      </c>
      <c r="H86" s="1">
        <v>-8.4283499440679796E-2</v>
      </c>
    </row>
    <row r="87" spans="1:12" x14ac:dyDescent="0.5">
      <c r="A87">
        <v>200902</v>
      </c>
      <c r="B87" s="1">
        <v>1.1791850000000201E-3</v>
      </c>
      <c r="C87" s="1">
        <v>-2.9188558085230199E-3</v>
      </c>
      <c r="D87" s="1">
        <v>-1.0184632767168401E-2</v>
      </c>
      <c r="E87" s="1">
        <v>-7.0734259862055199E-2</v>
      </c>
      <c r="F87" s="1">
        <v>-2.3729260692296701E-2</v>
      </c>
      <c r="G87" s="1">
        <v>-0.13582578463400599</v>
      </c>
      <c r="H87" s="1">
        <v>-2.8655286371524501E-2</v>
      </c>
    </row>
    <row r="88" spans="1:12" x14ac:dyDescent="0.5">
      <c r="A88">
        <v>200903</v>
      </c>
      <c r="B88" s="1">
        <v>9.5442499999998098E-4</v>
      </c>
      <c r="C88" s="1">
        <v>7.8064012490241998E-3</v>
      </c>
      <c r="D88" s="1">
        <v>1.03214312384649E-2</v>
      </c>
      <c r="E88" s="1">
        <v>5.4739845513871198E-2</v>
      </c>
      <c r="F88" s="1">
        <v>0.12124141100746</v>
      </c>
      <c r="G88" s="1">
        <v>6.41609262974938E-2</v>
      </c>
      <c r="H88" s="1">
        <v>2.4405475002488901E-2</v>
      </c>
    </row>
    <row r="89" spans="1:12" x14ac:dyDescent="0.5">
      <c r="A89">
        <v>200904</v>
      </c>
      <c r="B89" s="1">
        <v>8.88122499999921E-4</v>
      </c>
      <c r="C89" s="1">
        <v>1.34908339788277E-2</v>
      </c>
      <c r="D89" s="1">
        <v>0.15687744510556501</v>
      </c>
      <c r="E89" s="1">
        <v>0.10659830807415099</v>
      </c>
      <c r="F89" s="1">
        <v>0.159656169999005</v>
      </c>
      <c r="G89" s="1">
        <v>0.19333856947616901</v>
      </c>
      <c r="H89" s="1">
        <v>-1.50531493337328E-2</v>
      </c>
    </row>
    <row r="90" spans="1:12" x14ac:dyDescent="0.5">
      <c r="A90">
        <v>200905</v>
      </c>
      <c r="B90" s="1">
        <v>9.8283250000008593E-4</v>
      </c>
      <c r="C90" s="1">
        <v>-1.2101140054773399E-2</v>
      </c>
      <c r="D90" s="1">
        <v>0.14422949667538301</v>
      </c>
      <c r="E90" s="1">
        <v>6.3526322684887601E-2</v>
      </c>
      <c r="F90" s="1">
        <v>0.14104453816771201</v>
      </c>
      <c r="G90" s="1">
        <v>0.11482979121673099</v>
      </c>
      <c r="H90" s="1">
        <v>0.165591347427897</v>
      </c>
    </row>
    <row r="91" spans="1:12" x14ac:dyDescent="0.5">
      <c r="A91">
        <v>200906</v>
      </c>
      <c r="B91" s="1">
        <v>1.2264641666666E-3</v>
      </c>
      <c r="C91" s="1">
        <v>1.00573786345172E-2</v>
      </c>
      <c r="D91" s="1">
        <v>6.63510511432754E-2</v>
      </c>
      <c r="E91" s="1">
        <v>-1.19192671568731E-2</v>
      </c>
      <c r="F91" s="1">
        <v>-2.1029559883472701E-2</v>
      </c>
      <c r="G91" s="1">
        <v>-5.6185252454493597E-3</v>
      </c>
      <c r="H91" s="1">
        <v>-2.1955835335410998E-3</v>
      </c>
    </row>
    <row r="92" spans="1:12" x14ac:dyDescent="0.5">
      <c r="A92">
        <v>200907</v>
      </c>
      <c r="B92" s="1">
        <v>1.14608083333322E-3</v>
      </c>
      <c r="C92" s="1">
        <v>6.8296419225124501E-3</v>
      </c>
      <c r="D92" s="1">
        <v>4.4254440592004E-2</v>
      </c>
      <c r="E92" s="1">
        <v>8.3725946436479196E-2</v>
      </c>
      <c r="F92" s="1">
        <v>0.111855870636862</v>
      </c>
      <c r="G92" s="1">
        <v>9.2225429852751603E-2</v>
      </c>
      <c r="H92" s="1">
        <v>3.2637401854709301E-3</v>
      </c>
    </row>
    <row r="93" spans="1:12" x14ac:dyDescent="0.5">
      <c r="A93">
        <v>200908</v>
      </c>
      <c r="B93" s="1">
        <v>1.20400833333333E-3</v>
      </c>
      <c r="C93" s="1">
        <v>3.9305185748701402E-3</v>
      </c>
      <c r="D93" s="1">
        <v>5.5043965687064697E-2</v>
      </c>
      <c r="E93" s="1">
        <v>4.1085468402481701E-2</v>
      </c>
      <c r="F93" s="1">
        <v>-3.8974017629070899E-3</v>
      </c>
      <c r="G93" s="1">
        <v>3.0610158503237402E-2</v>
      </c>
      <c r="H93" s="1">
        <v>-2.4228482850852301E-2</v>
      </c>
    </row>
    <row r="94" spans="1:12" x14ac:dyDescent="0.5">
      <c r="A94">
        <v>200909</v>
      </c>
      <c r="B94" s="1">
        <v>1.31271583333325E-3</v>
      </c>
      <c r="C94" s="1">
        <v>-1.8944177822682799E-3</v>
      </c>
      <c r="D94" s="1">
        <v>0.10383177792187</v>
      </c>
      <c r="E94" s="1">
        <v>2.1852776697873999E-2</v>
      </c>
      <c r="F94" s="1">
        <v>7.1688475130322601E-2</v>
      </c>
      <c r="G94" s="1">
        <v>3.5781857127418798E-2</v>
      </c>
      <c r="H94" s="1">
        <v>-1.5945786593320299E-2</v>
      </c>
    </row>
    <row r="95" spans="1:12" x14ac:dyDescent="0.5">
      <c r="A95">
        <v>200910</v>
      </c>
      <c r="B95" s="1">
        <v>1.34224416666661E-3</v>
      </c>
      <c r="C95" s="1">
        <v>3.0368214602049999E-3</v>
      </c>
      <c r="D95" s="1">
        <v>-4.4075313395745802E-2</v>
      </c>
      <c r="E95" s="1">
        <v>-1.71361387365596E-2</v>
      </c>
      <c r="F95" s="1">
        <v>1.7787790192105299E-3</v>
      </c>
      <c r="G95" s="1">
        <v>-7.6818502467441699E-3</v>
      </c>
      <c r="H95" s="1">
        <v>5.9202467636111797E-2</v>
      </c>
    </row>
    <row r="96" spans="1:12" x14ac:dyDescent="0.5">
      <c r="A96">
        <v>200911</v>
      </c>
      <c r="B96" s="1">
        <v>1.24950833333326E-3</v>
      </c>
      <c r="C96" s="1">
        <v>1.26151129052605E-2</v>
      </c>
      <c r="D96" s="1">
        <v>6.3638732759145802E-3</v>
      </c>
      <c r="E96" s="1">
        <v>3.57616469507877E-2</v>
      </c>
      <c r="F96" s="1">
        <v>3.7389237487888798E-2</v>
      </c>
      <c r="G96" s="1">
        <v>3.2186180813835699E-3</v>
      </c>
      <c r="H96" s="1">
        <v>9.7767234639551896E-3</v>
      </c>
    </row>
    <row r="97" spans="1:8" x14ac:dyDescent="0.5">
      <c r="A97">
        <v>200912</v>
      </c>
      <c r="B97" s="1">
        <v>1.2688083333334201E-3</v>
      </c>
      <c r="C97" s="1">
        <v>3.7996760931855401E-3</v>
      </c>
      <c r="D97" s="1">
        <v>6.6206301251618499E-2</v>
      </c>
      <c r="E97" s="1">
        <v>2.11890952918369E-2</v>
      </c>
      <c r="F97" s="1">
        <v>4.25854407150019E-2</v>
      </c>
      <c r="G97" s="1">
        <v>3.2353534674110299E-2</v>
      </c>
      <c r="H97" s="1">
        <v>1.1525818418482501E-2</v>
      </c>
    </row>
    <row r="98" spans="1:8" x14ac:dyDescent="0.5">
      <c r="A98">
        <v>201001</v>
      </c>
      <c r="B98" s="1">
        <v>1.24537249999989E-3</v>
      </c>
      <c r="C98" s="1">
        <v>1.3093391250387601E-2</v>
      </c>
      <c r="D98" s="1">
        <v>-5.1681539052005399E-2</v>
      </c>
      <c r="E98" s="1">
        <v>-4.53098776260678E-2</v>
      </c>
      <c r="F98" s="1">
        <v>-5.9717535298118497E-2</v>
      </c>
      <c r="G98" s="1">
        <v>-7.0361413652865898E-2</v>
      </c>
      <c r="H98" s="1">
        <v>-8.2949661246222994E-2</v>
      </c>
    </row>
    <row r="99" spans="1:8" x14ac:dyDescent="0.5">
      <c r="A99">
        <v>201002</v>
      </c>
      <c r="B99" s="1">
        <v>1.31566916666669E-3</v>
      </c>
      <c r="C99" s="1">
        <v>3.49136346931278E-3</v>
      </c>
      <c r="D99" s="1">
        <v>3.749668003086E-2</v>
      </c>
      <c r="E99" s="1">
        <v>1.0521313465897001E-2</v>
      </c>
      <c r="F99" s="1">
        <v>-2.02129037208065E-4</v>
      </c>
      <c r="G99" s="1">
        <v>2.8875617738717701E-2</v>
      </c>
      <c r="H99" s="1">
        <v>5.14494069817601E-2</v>
      </c>
    </row>
    <row r="100" spans="1:8" x14ac:dyDescent="0.5">
      <c r="A100">
        <v>201003</v>
      </c>
      <c r="B100" s="1">
        <v>1.3776708333332801E-3</v>
      </c>
      <c r="C100" s="1">
        <v>4.9441494231823296E-3</v>
      </c>
      <c r="D100" s="1">
        <v>0.101040146041014</v>
      </c>
      <c r="E100" s="1">
        <v>3.9030415981917199E-2</v>
      </c>
      <c r="F100" s="1">
        <v>5.69504424250937E-2</v>
      </c>
      <c r="G100" s="1">
        <v>4.0510484060046502E-2</v>
      </c>
      <c r="H100" s="1">
        <v>-3.15125549575701E-3</v>
      </c>
    </row>
    <row r="101" spans="1:8" x14ac:dyDescent="0.5">
      <c r="A101">
        <v>201004</v>
      </c>
      <c r="B101" s="1">
        <v>1.33220499999997E-3</v>
      </c>
      <c r="C101" s="1">
        <v>1.1844023323615199E-2</v>
      </c>
      <c r="D101" s="1">
        <v>-1.62643482497003E-2</v>
      </c>
      <c r="E101" s="1">
        <v>1.31732854321486E-3</v>
      </c>
      <c r="F101" s="1">
        <v>1.2965036687001099E-2</v>
      </c>
      <c r="G101" s="1">
        <v>1.46662078877493E-2</v>
      </c>
      <c r="H101" s="1">
        <v>2.83852928538166E-2</v>
      </c>
    </row>
    <row r="102" spans="1:8" x14ac:dyDescent="0.5">
      <c r="A102">
        <v>201005</v>
      </c>
      <c r="B102" s="1">
        <v>1.2690049999999301E-3</v>
      </c>
      <c r="C102" s="1">
        <v>5.76265081937688E-3</v>
      </c>
      <c r="D102" s="1">
        <v>-1.2771345366553701E-2</v>
      </c>
      <c r="E102" s="1">
        <v>-9.0500775308009096E-2</v>
      </c>
      <c r="F102" s="1">
        <v>-8.3153712039616995E-2</v>
      </c>
      <c r="G102" s="1">
        <v>-7.8397596815360099E-2</v>
      </c>
      <c r="H102" s="1">
        <v>-0.12773240470727201</v>
      </c>
    </row>
    <row r="103" spans="1:8" x14ac:dyDescent="0.5">
      <c r="A103">
        <v>201006</v>
      </c>
      <c r="B103" s="1">
        <v>1.29913166666661E-3</v>
      </c>
      <c r="C103" s="1">
        <v>5.1924798567590802E-3</v>
      </c>
      <c r="D103" s="1">
        <v>6.2488243374963601E-2</v>
      </c>
      <c r="E103" s="1">
        <v>-3.7479031785785197E-2</v>
      </c>
      <c r="F103" s="1">
        <v>-1.0836950638433001E-2</v>
      </c>
      <c r="G103" s="1">
        <v>-1.7324947370649001E-2</v>
      </c>
      <c r="H103" s="1">
        <v>4.65802541689264E-4</v>
      </c>
    </row>
    <row r="104" spans="1:8" x14ac:dyDescent="0.5">
      <c r="A104">
        <v>201007</v>
      </c>
      <c r="B104" s="1">
        <v>1.5951858333333999E-3</v>
      </c>
      <c r="C104" s="1">
        <v>-1.4843842774017099E-3</v>
      </c>
      <c r="D104" s="1">
        <v>7.5664380309610396E-2</v>
      </c>
      <c r="E104" s="1">
        <v>7.7496750359543801E-2</v>
      </c>
      <c r="F104" s="1">
        <v>8.0135242352901495E-2</v>
      </c>
      <c r="G104" s="1">
        <v>8.7075021538869105E-2</v>
      </c>
      <c r="H104" s="1">
        <v>5.255126576527E-2</v>
      </c>
    </row>
    <row r="105" spans="1:8" x14ac:dyDescent="0.5">
      <c r="A105">
        <v>201008</v>
      </c>
      <c r="B105" s="1">
        <v>1.66199666666666E-3</v>
      </c>
      <c r="C105" s="1">
        <v>9.0979366117618296E-3</v>
      </c>
      <c r="D105" s="1">
        <v>7.4329547778292995E-2</v>
      </c>
      <c r="E105" s="1">
        <v>-6.6170718776013104E-2</v>
      </c>
      <c r="F105" s="1">
        <v>-4.88701264783373E-2</v>
      </c>
      <c r="G105" s="1">
        <v>-3.2166617132667198E-2</v>
      </c>
      <c r="H105" s="1">
        <v>-8.3935638326186002E-2</v>
      </c>
    </row>
    <row r="106" spans="1:8" x14ac:dyDescent="0.5">
      <c r="A106">
        <v>201009</v>
      </c>
      <c r="B106" s="1">
        <v>1.6708375000000701E-3</v>
      </c>
      <c r="C106" s="1">
        <v>4.8320565704185097E-3</v>
      </c>
      <c r="D106" s="1">
        <v>7.2961253841654194E-2</v>
      </c>
      <c r="E106" s="1">
        <v>6.0606135714187298E-2</v>
      </c>
      <c r="F106" s="1">
        <v>7.7707937681440006E-2</v>
      </c>
      <c r="G106" s="1">
        <v>5.4499929134974097E-2</v>
      </c>
      <c r="H106" s="1">
        <v>5.2121312525900299E-2</v>
      </c>
    </row>
    <row r="107" spans="1:8" x14ac:dyDescent="0.5">
      <c r="A107">
        <v>201010</v>
      </c>
      <c r="B107" s="1">
        <v>1.65374500000003E-3</v>
      </c>
      <c r="C107" s="1">
        <v>7.6237391508326903E-4</v>
      </c>
      <c r="D107" s="1">
        <v>1.00424891181127E-2</v>
      </c>
      <c r="E107" s="1">
        <v>2.4851115008907201E-2</v>
      </c>
      <c r="F107" s="1">
        <v>1.65785861941194E-2</v>
      </c>
      <c r="G107" s="1">
        <v>2.3732934299854399E-2</v>
      </c>
      <c r="H107" s="1">
        <v>1.30660538475457E-2</v>
      </c>
    </row>
    <row r="108" spans="1:8" x14ac:dyDescent="0.5">
      <c r="A108">
        <v>201011</v>
      </c>
      <c r="B108" s="1">
        <v>1.7547024999999799E-3</v>
      </c>
      <c r="C108" s="1">
        <v>-7.6179314386170995E-4</v>
      </c>
      <c r="D108" s="1">
        <v>2.5109343340230201E-2</v>
      </c>
      <c r="E108" s="1">
        <v>-1.2956541902288499E-2</v>
      </c>
      <c r="F108" s="1">
        <v>-1.8238187121250301E-2</v>
      </c>
      <c r="G108" s="1">
        <v>-2.6100275707137799E-2</v>
      </c>
      <c r="H108" s="1">
        <v>1.92544421590032E-2</v>
      </c>
    </row>
    <row r="109" spans="1:8" x14ac:dyDescent="0.5">
      <c r="A109">
        <v>201012</v>
      </c>
      <c r="B109" s="1">
        <v>1.98585333333323E-3</v>
      </c>
      <c r="C109" s="1">
        <v>-5.2779732582688404E-3</v>
      </c>
      <c r="D109" s="1">
        <v>2.9943522892764401E-2</v>
      </c>
      <c r="E109" s="1">
        <v>7.0834524590867406E-2</v>
      </c>
      <c r="F109" s="1">
        <v>6.8463160362695202E-2</v>
      </c>
      <c r="G109" s="1">
        <v>5.9890536204835601E-2</v>
      </c>
      <c r="H109" s="1">
        <v>9.0948168362090298E-2</v>
      </c>
    </row>
    <row r="110" spans="1:8" x14ac:dyDescent="0.5">
      <c r="A110">
        <v>201101</v>
      </c>
      <c r="B110" s="1">
        <v>2.1199249999999102E-3</v>
      </c>
      <c r="C110" s="1">
        <v>6.96291710883034E-4</v>
      </c>
      <c r="D110" s="1">
        <v>-6.6145026088790998E-2</v>
      </c>
      <c r="E110" s="1">
        <v>4.8274034572508499E-2</v>
      </c>
      <c r="F110" s="1">
        <v>-2.7305730992450701E-3</v>
      </c>
      <c r="G110" s="1">
        <v>3.5922736227427199E-2</v>
      </c>
      <c r="H110" s="1">
        <v>5.6157577221696599E-2</v>
      </c>
    </row>
    <row r="111" spans="1:8" x14ac:dyDescent="0.5">
      <c r="A111">
        <v>201102</v>
      </c>
      <c r="B111" s="1">
        <v>2.2337249999999599E-3</v>
      </c>
      <c r="C111" s="1">
        <v>1.1465310043377E-3</v>
      </c>
      <c r="D111" s="1">
        <v>2.6820064866931399E-2</v>
      </c>
      <c r="E111" s="1">
        <v>2.4731140575351401E-2</v>
      </c>
      <c r="F111" s="1">
        <v>-1.9439662975336201E-2</v>
      </c>
      <c r="G111" s="1">
        <v>8.1716622034020397E-3</v>
      </c>
      <c r="H111" s="1">
        <v>2.6710671249680702E-2</v>
      </c>
    </row>
    <row r="112" spans="1:8" x14ac:dyDescent="0.5">
      <c r="A112">
        <v>201103</v>
      </c>
      <c r="B112" s="1">
        <v>2.35676166666665E-3</v>
      </c>
      <c r="C112" s="1">
        <v>4.8514848950655899E-3</v>
      </c>
      <c r="D112" s="1">
        <v>6.7488517431712802E-2</v>
      </c>
      <c r="E112" s="1">
        <v>-2.0094954613839699E-2</v>
      </c>
      <c r="F112" s="1">
        <v>4.7521457618345302E-2</v>
      </c>
      <c r="G112" s="1">
        <v>-1.85288175683446E-2</v>
      </c>
      <c r="H112" s="1">
        <v>3.22506930795785E-2</v>
      </c>
    </row>
    <row r="113" spans="1:8" x14ac:dyDescent="0.5">
      <c r="A113">
        <v>201104</v>
      </c>
      <c r="B113" s="1">
        <v>2.5027408333333501E-3</v>
      </c>
      <c r="C113" s="1">
        <v>2.8684481195431202E-3</v>
      </c>
      <c r="D113" s="1">
        <v>5.5151583616245899E-2</v>
      </c>
      <c r="E113" s="1">
        <v>2.9493394751472099E-2</v>
      </c>
      <c r="F113" s="1">
        <v>1.77696663230675E-2</v>
      </c>
      <c r="G113" s="1">
        <v>2.55294918918322E-2</v>
      </c>
      <c r="H113" s="1">
        <v>3.04812188228611E-2</v>
      </c>
    </row>
    <row r="114" spans="1:8" x14ac:dyDescent="0.5">
      <c r="A114">
        <v>201105</v>
      </c>
      <c r="B114" s="1">
        <v>2.6239033333332802E-3</v>
      </c>
      <c r="C114" s="1">
        <v>5.9323100699448697E-4</v>
      </c>
      <c r="D114" s="1">
        <v>-1.39406199462436E-2</v>
      </c>
      <c r="E114" s="1">
        <v>-4.9542504618287301E-3</v>
      </c>
      <c r="F114" s="1">
        <v>-1.11454461699003E-2</v>
      </c>
      <c r="G114" s="1">
        <v>1.8923551594103499E-2</v>
      </c>
      <c r="H114" s="1">
        <v>-5.4846610917646497E-2</v>
      </c>
    </row>
    <row r="115" spans="1:8" x14ac:dyDescent="0.5">
      <c r="A115">
        <v>201106</v>
      </c>
      <c r="B115" s="1">
        <v>2.9162933333333101E-3</v>
      </c>
      <c r="C115" s="1">
        <v>-3.19159419965409E-3</v>
      </c>
      <c r="D115" s="1">
        <v>-2.9890719438301301E-2</v>
      </c>
      <c r="E115" s="1">
        <v>-1.62530848687969E-3</v>
      </c>
      <c r="F115" s="1">
        <v>-1.14705579208396E-3</v>
      </c>
      <c r="G115" s="1">
        <v>-6.8833939605046296E-3</v>
      </c>
      <c r="H115" s="1">
        <v>-3.9772631304949201E-2</v>
      </c>
    </row>
    <row r="116" spans="1:8" x14ac:dyDescent="0.5">
      <c r="A116">
        <v>201107</v>
      </c>
      <c r="B116" s="1">
        <v>3.0356033333334099E-3</v>
      </c>
      <c r="C116" s="1">
        <v>4.8811000159965002E-5</v>
      </c>
      <c r="D116" s="1">
        <v>8.8455036158393993E-2</v>
      </c>
      <c r="E116" s="1">
        <v>-4.6635026355118403E-2</v>
      </c>
      <c r="F116" s="1">
        <v>-3.2942075893261702E-2</v>
      </c>
      <c r="G116" s="1">
        <v>-2.4541181409709598E-2</v>
      </c>
      <c r="H116" s="1">
        <v>-5.6559370486272097E-3</v>
      </c>
    </row>
    <row r="117" spans="1:8" x14ac:dyDescent="0.5">
      <c r="A117">
        <v>201108</v>
      </c>
      <c r="B117" s="1">
        <v>2.89854500000008E-3</v>
      </c>
      <c r="C117" s="1">
        <v>1.2235817575083401E-2</v>
      </c>
      <c r="D117" s="1">
        <v>-4.8255931420654603E-2</v>
      </c>
      <c r="E117" s="1">
        <v>-6.5517040347068095E-2</v>
      </c>
      <c r="F117" s="1">
        <v>-8.4568465336531506E-2</v>
      </c>
      <c r="G117" s="1">
        <v>-5.8256222232512797E-2</v>
      </c>
      <c r="H117" s="1">
        <v>-1.36738130145904E-2</v>
      </c>
    </row>
    <row r="118" spans="1:8" x14ac:dyDescent="0.5">
      <c r="A118">
        <v>201109</v>
      </c>
      <c r="B118" s="1">
        <v>2.97225416666657E-3</v>
      </c>
      <c r="C118" s="1">
        <v>-6.9404279930596004E-4</v>
      </c>
      <c r="D118" s="1">
        <v>-0.13953175406474</v>
      </c>
      <c r="E118" s="1">
        <v>-5.1968126452272501E-2</v>
      </c>
      <c r="F118" s="1">
        <v>-0.113840284711536</v>
      </c>
      <c r="G118" s="1">
        <v>-9.3742271664287502E-2</v>
      </c>
      <c r="H118" s="1">
        <v>-8.90119490938764E-2</v>
      </c>
    </row>
    <row r="119" spans="1:8" x14ac:dyDescent="0.5">
      <c r="A119">
        <v>201110</v>
      </c>
      <c r="B119" s="1">
        <v>2.76996583333333E-3</v>
      </c>
      <c r="C119" s="1">
        <v>1.22699386503066E-2</v>
      </c>
      <c r="D119" s="1">
        <v>6.4671531881992594E-2</v>
      </c>
      <c r="E119" s="1">
        <v>9.1824524456175699E-2</v>
      </c>
      <c r="F119" s="1">
        <v>0.120350269333245</v>
      </c>
      <c r="G119" s="1">
        <v>0.11557679080671</v>
      </c>
      <c r="H119" s="1">
        <v>8.5634217370964702E-2</v>
      </c>
    </row>
    <row r="120" spans="1:8" x14ac:dyDescent="0.5">
      <c r="A120">
        <v>201111</v>
      </c>
      <c r="B120" s="1">
        <v>2.6679008333332301E-3</v>
      </c>
      <c r="C120" s="1">
        <v>2.80160091480841E-3</v>
      </c>
      <c r="D120" s="1">
        <v>2.15649763101812E-2</v>
      </c>
      <c r="E120" s="1">
        <v>-1.0508451425452901E-2</v>
      </c>
      <c r="F120" s="1">
        <v>-5.3842545243559199E-2</v>
      </c>
      <c r="G120" s="1">
        <v>-4.7943294876654899E-2</v>
      </c>
      <c r="H120" s="1">
        <v>2.80187587960605E-2</v>
      </c>
    </row>
    <row r="121" spans="1:8" x14ac:dyDescent="0.5">
      <c r="A121">
        <v>201112</v>
      </c>
      <c r="B121" s="1">
        <v>2.58131083333323E-3</v>
      </c>
      <c r="C121" s="1">
        <v>5.4735161639773901E-3</v>
      </c>
      <c r="D121" s="1">
        <v>3.51916849112816E-2</v>
      </c>
      <c r="E121" s="1">
        <v>1.20107994900975E-2</v>
      </c>
      <c r="F121" s="1">
        <v>8.8991817393191397E-5</v>
      </c>
      <c r="G121" s="1">
        <v>1.9023649968446799E-2</v>
      </c>
      <c r="H121" s="1">
        <v>-9.1404441195449496E-3</v>
      </c>
    </row>
    <row r="122" spans="1:8" x14ac:dyDescent="0.5">
      <c r="A122">
        <v>201201</v>
      </c>
      <c r="B122" s="1">
        <v>2.5336258333332699E-3</v>
      </c>
      <c r="C122" s="1">
        <v>5.5571307059825098E-3</v>
      </c>
      <c r="D122" s="1">
        <v>5.8394260548706799E-2</v>
      </c>
      <c r="E122" s="1">
        <v>2.9667398801310502E-2</v>
      </c>
      <c r="F122" s="1">
        <v>9.1558908862416896E-2</v>
      </c>
      <c r="G122" s="1">
        <v>6.5688490580226105E-2</v>
      </c>
      <c r="H122" s="1">
        <v>2.0701704441739E-3</v>
      </c>
    </row>
    <row r="123" spans="1:8" x14ac:dyDescent="0.5">
      <c r="A123">
        <v>201202</v>
      </c>
      <c r="B123" s="1">
        <v>2.5684141666666399E-3</v>
      </c>
      <c r="C123" s="1">
        <v>-2.3120735352170001E-3</v>
      </c>
      <c r="D123" s="1">
        <v>7.4334166395551599E-2</v>
      </c>
      <c r="E123" s="1">
        <v>2.70045903790803E-2</v>
      </c>
      <c r="F123" s="1">
        <v>3.7461140104131999E-2</v>
      </c>
      <c r="G123" s="1">
        <v>2.0199211069925799E-2</v>
      </c>
      <c r="H123" s="1">
        <v>3.7999468769268401E-2</v>
      </c>
    </row>
    <row r="124" spans="1:8" x14ac:dyDescent="0.5">
      <c r="A124">
        <v>201203</v>
      </c>
      <c r="B124" s="1">
        <v>2.60475750000011E-3</v>
      </c>
      <c r="C124" s="1">
        <v>-1.3000226090887901E-3</v>
      </c>
      <c r="D124" s="1">
        <v>3.5874732660115601E-2</v>
      </c>
      <c r="E124" s="1">
        <v>3.2994414264200002E-2</v>
      </c>
      <c r="F124" s="1">
        <v>-1.4583305030384099E-2</v>
      </c>
      <c r="G124" s="1">
        <v>1.7992812097375799E-2</v>
      </c>
      <c r="H124" s="1">
        <v>-4.6282862337394502E-3</v>
      </c>
    </row>
    <row r="125" spans="1:8" x14ac:dyDescent="0.5">
      <c r="A125">
        <v>201204</v>
      </c>
      <c r="B125" s="1">
        <v>2.67742249999991E-3</v>
      </c>
      <c r="C125" s="1">
        <v>4.0183372007471796E-3</v>
      </c>
      <c r="D125" s="1">
        <v>3.4489459985150399E-2</v>
      </c>
      <c r="E125" s="1">
        <v>-1.3865915304601999E-2</v>
      </c>
      <c r="F125" s="1">
        <v>-1.4876844506098399E-2</v>
      </c>
      <c r="G125" s="1">
        <v>2.00928036535277E-2</v>
      </c>
      <c r="H125" s="1">
        <v>-8.3577483125191199E-3</v>
      </c>
    </row>
    <row r="126" spans="1:8" x14ac:dyDescent="0.5">
      <c r="A126">
        <v>201205</v>
      </c>
      <c r="B126" s="1">
        <v>2.6340616666666798E-3</v>
      </c>
      <c r="C126" s="1">
        <v>5.5242390078917803E-3</v>
      </c>
      <c r="D126" s="1">
        <v>-6.7127165411855705E-2</v>
      </c>
      <c r="E126" s="1">
        <v>-5.3691167000678199E-2</v>
      </c>
      <c r="F126" s="1">
        <v>-8.0857770056353001E-2</v>
      </c>
      <c r="G126" s="1">
        <v>-3.0112354854844901E-2</v>
      </c>
      <c r="H126" s="1">
        <v>-9.9640702624293906E-2</v>
      </c>
    </row>
    <row r="127" spans="1:8" x14ac:dyDescent="0.5">
      <c r="A127">
        <v>201206</v>
      </c>
      <c r="B127" s="1">
        <v>2.6199966666666701E-3</v>
      </c>
      <c r="C127" s="1">
        <v>6.8393317636505904E-3</v>
      </c>
      <c r="D127" s="1">
        <v>2.7007070616665099E-2</v>
      </c>
      <c r="E127" s="1">
        <v>4.9636364296750703E-2</v>
      </c>
      <c r="F127" s="1">
        <v>3.7269028381518597E-2</v>
      </c>
      <c r="G127" s="1">
        <v>7.0573708462489296E-2</v>
      </c>
      <c r="H127" s="1">
        <v>1.02645507502947E-2</v>
      </c>
    </row>
    <row r="128" spans="1:8" x14ac:dyDescent="0.5">
      <c r="A128">
        <v>201207</v>
      </c>
      <c r="B128" s="1">
        <v>2.5086058333332298E-3</v>
      </c>
      <c r="C128" s="1">
        <v>7.9064587973274297E-3</v>
      </c>
      <c r="D128" s="1">
        <v>2.32885918412837E-2</v>
      </c>
      <c r="E128" s="1">
        <v>3.8818803723781299E-3</v>
      </c>
      <c r="F128" s="1">
        <v>1.09112757239291E-2</v>
      </c>
      <c r="G128" s="1">
        <v>2.8620733460536601E-2</v>
      </c>
      <c r="H128" s="1">
        <v>5.4022593649797099E-2</v>
      </c>
    </row>
    <row r="129" spans="1:8" x14ac:dyDescent="0.5">
      <c r="A129">
        <v>201208</v>
      </c>
      <c r="B129" s="1">
        <v>2.5027408333333501E-3</v>
      </c>
      <c r="C129" s="1">
        <v>2.98309579052036E-3</v>
      </c>
      <c r="D129" s="1">
        <v>3.2362512549481498E-2</v>
      </c>
      <c r="E129" s="1">
        <v>2.14568677717152E-2</v>
      </c>
      <c r="F129" s="1">
        <v>-7.1677403319551003E-3</v>
      </c>
      <c r="G129" s="1">
        <v>-5.1112241504118697E-3</v>
      </c>
      <c r="H129" s="1">
        <v>5.90882441928786E-2</v>
      </c>
    </row>
    <row r="130" spans="1:8" x14ac:dyDescent="0.5">
      <c r="A130">
        <v>201209</v>
      </c>
      <c r="B130" s="1">
        <v>2.5179883333332699E-3</v>
      </c>
      <c r="C130" s="1">
        <v>-5.5078211059655901E-5</v>
      </c>
      <c r="D130" s="1">
        <v>6.1636283737584098E-2</v>
      </c>
      <c r="E130" s="1">
        <v>9.7139648576825E-3</v>
      </c>
      <c r="F130" s="1">
        <v>4.1755342244680298E-2</v>
      </c>
      <c r="G130" s="1">
        <v>7.4395178140378403E-3</v>
      </c>
      <c r="H130" s="1">
        <v>-3.1682508992666801E-2</v>
      </c>
    </row>
    <row r="131" spans="1:8" x14ac:dyDescent="0.5">
      <c r="A131">
        <v>201210</v>
      </c>
      <c r="B131" s="1">
        <v>2.3292674999999502E-3</v>
      </c>
      <c r="C131" s="1">
        <v>1.05755990085374E-2</v>
      </c>
      <c r="D131" s="1">
        <v>6.67966736153102E-4</v>
      </c>
      <c r="E131" s="1">
        <v>-1.06692126660143E-2</v>
      </c>
      <c r="F131" s="1">
        <v>-1.0161521116807E-2</v>
      </c>
      <c r="G131" s="1">
        <v>4.5090712118496202E-3</v>
      </c>
      <c r="H131" s="1">
        <v>-4.4709048958262401E-2</v>
      </c>
    </row>
    <row r="132" spans="1:8" x14ac:dyDescent="0.5">
      <c r="A132">
        <v>201211</v>
      </c>
      <c r="B132" s="1">
        <v>2.2881674999999302E-3</v>
      </c>
      <c r="C132" s="1">
        <v>1.85316400501456E-3</v>
      </c>
      <c r="D132" s="1">
        <v>2.0176452492525799E-2</v>
      </c>
      <c r="E132" s="1">
        <v>1.46664500198165E-2</v>
      </c>
      <c r="F132" s="1">
        <v>1.40901847466674E-2</v>
      </c>
      <c r="G132" s="1">
        <v>1.48668228527151E-2</v>
      </c>
      <c r="H132" s="1">
        <v>1.6093464144827301E-2</v>
      </c>
    </row>
    <row r="133" spans="1:8" x14ac:dyDescent="0.5">
      <c r="A133">
        <v>201212</v>
      </c>
      <c r="B133" s="1">
        <v>2.3016191666667099E-3</v>
      </c>
      <c r="C133" s="1">
        <v>3.1554322398128498E-3</v>
      </c>
      <c r="D133" s="1">
        <v>5.1455530459501901E-2</v>
      </c>
      <c r="E133" s="1">
        <v>1.60237012936554E-2</v>
      </c>
      <c r="F133" s="1">
        <v>4.5598517643624797E-2</v>
      </c>
      <c r="G133" s="1">
        <v>3.4415247158390498E-2</v>
      </c>
      <c r="H133" s="1">
        <v>-9.7202702353014203E-3</v>
      </c>
    </row>
    <row r="134" spans="1:8" x14ac:dyDescent="0.5">
      <c r="A134">
        <v>201301</v>
      </c>
      <c r="B134" s="1">
        <v>2.31208166666663E-3</v>
      </c>
      <c r="C134" s="1">
        <v>2.0608492868379102E-3</v>
      </c>
      <c r="D134" s="1">
        <v>5.9587501131135E-2</v>
      </c>
      <c r="E134" s="1">
        <v>2.4787393648463399E-2</v>
      </c>
      <c r="F134" s="1">
        <v>-1.15791337958581E-2</v>
      </c>
      <c r="G134" s="1">
        <v>5.85740464797712E-3</v>
      </c>
      <c r="H134" s="1">
        <v>1.73065755828027E-2</v>
      </c>
    </row>
    <row r="135" spans="1:8" x14ac:dyDescent="0.5">
      <c r="A135">
        <v>201302</v>
      </c>
      <c r="B135" s="1">
        <v>2.2724716666666601E-3</v>
      </c>
      <c r="C135" s="1">
        <v>5.6827407046597901E-3</v>
      </c>
      <c r="D135" s="1">
        <v>4.7993251934353498E-2</v>
      </c>
      <c r="E135" s="1">
        <v>-2.0222567139482799E-4</v>
      </c>
      <c r="F135" s="1">
        <v>-1.47386968071592E-2</v>
      </c>
      <c r="G135" s="1">
        <v>2.8765675337776202E-3</v>
      </c>
      <c r="H135" s="1">
        <v>-4.6097772915102801E-2</v>
      </c>
    </row>
    <row r="136" spans="1:8" x14ac:dyDescent="0.5">
      <c r="A136">
        <v>201303</v>
      </c>
      <c r="B136" s="1">
        <v>2.2795724999999899E-3</v>
      </c>
      <c r="C136" s="1">
        <v>4.6819502744592702E-3</v>
      </c>
      <c r="D136" s="1">
        <v>1.8335454186438602E-2</v>
      </c>
      <c r="E136" s="1">
        <v>7.9345420104968093E-3</v>
      </c>
      <c r="F136" s="1">
        <v>-3.2371834084002897E-2</v>
      </c>
      <c r="G136" s="1">
        <v>-1.67442713948207E-3</v>
      </c>
      <c r="H136" s="1">
        <v>-8.0543804162235208E-3</v>
      </c>
    </row>
    <row r="137" spans="1:8" x14ac:dyDescent="0.5">
      <c r="A137">
        <v>201304</v>
      </c>
      <c r="B137" s="1">
        <v>2.2424966666667601E-3</v>
      </c>
      <c r="C137" s="1">
        <v>6.5884621565162E-3</v>
      </c>
      <c r="D137" s="1">
        <v>3.0895279836505401E-2</v>
      </c>
      <c r="E137" s="1">
        <v>3.4494704385180999E-2</v>
      </c>
      <c r="F137" s="1">
        <v>1.01671089697095E-2</v>
      </c>
      <c r="G137" s="1">
        <v>7.8933461997978197E-2</v>
      </c>
      <c r="H137" s="1">
        <v>-4.5185403763402798E-2</v>
      </c>
    </row>
    <row r="138" spans="1:8" x14ac:dyDescent="0.5">
      <c r="A138">
        <v>201305</v>
      </c>
      <c r="B138" s="1">
        <v>2.15807500000009E-3</v>
      </c>
      <c r="C138" s="1">
        <v>3.29927628778214E-3</v>
      </c>
      <c r="D138" s="1">
        <v>-1.96296672259673E-2</v>
      </c>
      <c r="E138" s="1">
        <v>3.2821378584195302E-2</v>
      </c>
      <c r="F138" s="1">
        <v>5.5375690844998698E-3</v>
      </c>
      <c r="G138" s="1">
        <v>-5.4447981771526398E-2</v>
      </c>
      <c r="H138" s="1">
        <v>1.6156130363088599E-2</v>
      </c>
    </row>
    <row r="139" spans="1:8" x14ac:dyDescent="0.5">
      <c r="A139">
        <v>201306</v>
      </c>
      <c r="B139" s="1">
        <v>2.1393750000000501E-3</v>
      </c>
      <c r="C139" s="1">
        <v>-4.0309748594462499E-3</v>
      </c>
      <c r="D139" s="1">
        <v>-7.0435780431175807E-2</v>
      </c>
      <c r="E139" s="1">
        <v>-3.9165242227889798E-4</v>
      </c>
      <c r="F139" s="1">
        <v>-4.0288742339821798E-2</v>
      </c>
      <c r="G139" s="1">
        <v>-8.8992436262250695E-3</v>
      </c>
      <c r="H139" s="1">
        <v>2.6839353408206E-2</v>
      </c>
    </row>
    <row r="140" spans="1:8" x14ac:dyDescent="0.5">
      <c r="A140">
        <v>201307</v>
      </c>
      <c r="B140" s="1">
        <v>2.12217000000003E-3</v>
      </c>
      <c r="C140" s="1">
        <v>2.1301523058903001E-4</v>
      </c>
      <c r="D140" s="1">
        <v>-1.9376330107876299E-2</v>
      </c>
      <c r="E140" s="1">
        <v>6.2613418516392905E-2</v>
      </c>
      <c r="F140" s="1">
        <v>2.02793844659305E-2</v>
      </c>
      <c r="G140" s="1">
        <v>1.45929671078794E-2</v>
      </c>
      <c r="H140" s="1">
        <v>5.8773154356857003E-2</v>
      </c>
    </row>
    <row r="141" spans="1:8" x14ac:dyDescent="0.5">
      <c r="A141">
        <v>201308</v>
      </c>
      <c r="B141" s="1">
        <v>2.1363833333334298E-3</v>
      </c>
      <c r="C141" s="1">
        <v>-2.2361835800233099E-3</v>
      </c>
      <c r="D141" s="1">
        <v>-8.4267215458833797E-2</v>
      </c>
      <c r="E141" s="1">
        <v>6.9830494935287897E-3</v>
      </c>
      <c r="F141" s="1">
        <v>1.11761458547161E-2</v>
      </c>
      <c r="G141" s="1">
        <v>-7.5644405225567804E-3</v>
      </c>
      <c r="H141" s="1">
        <v>6.3155833350586596E-2</v>
      </c>
    </row>
    <row r="142" spans="1:8" x14ac:dyDescent="0.5">
      <c r="A142">
        <v>201309</v>
      </c>
      <c r="B142" s="1">
        <v>2.1725841666666501E-3</v>
      </c>
      <c r="C142" s="1">
        <v>8.5912486659551705E-3</v>
      </c>
      <c r="D142" s="1">
        <v>7.1884503802980504E-2</v>
      </c>
      <c r="E142" s="1">
        <v>2.0710057152506501E-2</v>
      </c>
      <c r="F142" s="1">
        <v>3.5231298444146901E-2</v>
      </c>
      <c r="G142" s="1">
        <v>2.68449030114901E-2</v>
      </c>
      <c r="H142" s="1">
        <v>-6.1227401881540001E-2</v>
      </c>
    </row>
    <row r="143" spans="1:8" x14ac:dyDescent="0.5">
      <c r="A143">
        <v>201310</v>
      </c>
      <c r="B143" s="1">
        <v>2.1615808333332802E-3</v>
      </c>
      <c r="C143" s="1">
        <v>5.3965398656157203E-3</v>
      </c>
      <c r="D143" s="1">
        <v>4.5095308307159403E-2</v>
      </c>
      <c r="E143" s="1">
        <v>3.4229572742629603E-2</v>
      </c>
      <c r="F143" s="1">
        <v>4.3532951604730398E-2</v>
      </c>
      <c r="G143" s="1">
        <v>1.9879564409964499E-2</v>
      </c>
      <c r="H143" s="1">
        <v>-1.9313729359096199E-2</v>
      </c>
    </row>
    <row r="144" spans="1:8" x14ac:dyDescent="0.5">
      <c r="A144">
        <v>201311</v>
      </c>
      <c r="B144" s="1">
        <v>1.9764408333333701E-3</v>
      </c>
      <c r="C144" s="1">
        <v>3.0521496605799801E-3</v>
      </c>
      <c r="D144" s="1">
        <v>-4.8572627059249598E-2</v>
      </c>
      <c r="E144" s="1">
        <v>5.0460725034129503E-2</v>
      </c>
      <c r="F144" s="1">
        <v>1.6643516839106798E-2</v>
      </c>
      <c r="G144" s="1">
        <v>-2.3930069462925101E-3</v>
      </c>
      <c r="H144" s="1">
        <v>2.3605721860711901E-2</v>
      </c>
    </row>
    <row r="145" spans="1:8" x14ac:dyDescent="0.5">
      <c r="A145">
        <v>201312</v>
      </c>
      <c r="B145" s="1">
        <v>1.9634975000000199E-3</v>
      </c>
      <c r="C145" s="1">
        <v>5.1413881748072401E-3</v>
      </c>
      <c r="D145" s="1">
        <v>-5.2187450366126799E-2</v>
      </c>
      <c r="E145" s="1">
        <v>4.5394188609341399E-2</v>
      </c>
      <c r="F145" s="1">
        <v>8.6446345916340005E-3</v>
      </c>
      <c r="G145" s="1">
        <v>2.0023760665298599E-2</v>
      </c>
      <c r="H145" s="1">
        <v>4.3080439530392499E-2</v>
      </c>
    </row>
    <row r="146" spans="1:8" x14ac:dyDescent="0.5">
      <c r="A146">
        <v>201401</v>
      </c>
      <c r="B146" s="1">
        <v>1.88309583333334E-3</v>
      </c>
      <c r="C146" s="1">
        <v>5.1150895140663604E-3</v>
      </c>
      <c r="D146" s="1">
        <v>-1.8544334060930302E-2</v>
      </c>
      <c r="E146" s="1">
        <v>-3.2416721604788902E-2</v>
      </c>
      <c r="F146" s="1">
        <v>-6.0444008846892001E-2</v>
      </c>
      <c r="G146" s="1">
        <v>-1.24793528440132E-2</v>
      </c>
      <c r="H146" s="1">
        <v>-1.1874362563767E-2</v>
      </c>
    </row>
    <row r="147" spans="1:8" x14ac:dyDescent="0.5">
      <c r="A147">
        <v>201402</v>
      </c>
      <c r="B147" s="1">
        <v>1.8679908333334399E-3</v>
      </c>
      <c r="C147" s="1">
        <v>7.5816586176455899E-3</v>
      </c>
      <c r="D147" s="1">
        <v>4.2786533921306401E-2</v>
      </c>
      <c r="E147" s="1">
        <v>3.8338614983730999E-2</v>
      </c>
      <c r="F147" s="1">
        <v>2.1283816864930499E-2</v>
      </c>
      <c r="G147" s="1">
        <v>2.17915754395521E-2</v>
      </c>
      <c r="H147" s="1">
        <v>3.2892826867949303E-2</v>
      </c>
    </row>
    <row r="148" spans="1:8" x14ac:dyDescent="0.5">
      <c r="A148">
        <v>201403</v>
      </c>
      <c r="B148" s="1">
        <v>1.7452433333333601E-3</v>
      </c>
      <c r="C148" s="1">
        <v>3.7107663763336E-3</v>
      </c>
      <c r="D148" s="1">
        <v>4.6082728151708399E-2</v>
      </c>
      <c r="E148" s="1">
        <v>-3.6656841964527401E-3</v>
      </c>
      <c r="F148" s="1">
        <v>2.50749891596488E-2</v>
      </c>
      <c r="G148" s="1">
        <v>-2.2214573683757501E-3</v>
      </c>
      <c r="H148" s="1">
        <v>-4.2807045168670099E-3</v>
      </c>
    </row>
    <row r="149" spans="1:8" x14ac:dyDescent="0.5">
      <c r="A149">
        <v>201404</v>
      </c>
      <c r="B149" s="1">
        <v>1.7140099999999299E-3</v>
      </c>
      <c r="C149" s="1">
        <v>6.2130937098845403E-3</v>
      </c>
      <c r="D149" s="1">
        <v>3.6775768337621903E-2</v>
      </c>
      <c r="E149" s="1">
        <v>8.3033240610834707E-3</v>
      </c>
      <c r="F149" s="1">
        <v>1.24811304668925E-3</v>
      </c>
      <c r="G149" s="1">
        <v>2.4885866598798299E-2</v>
      </c>
      <c r="H149" s="1">
        <v>4.9322812328833603E-3</v>
      </c>
    </row>
    <row r="150" spans="1:8" x14ac:dyDescent="0.5">
      <c r="A150">
        <v>201405</v>
      </c>
      <c r="B150" s="1">
        <v>1.7194658333332599E-3</v>
      </c>
      <c r="C150" s="1">
        <v>1.3268013880383101E-3</v>
      </c>
      <c r="D150" s="1">
        <v>3.02068800366495E-3</v>
      </c>
      <c r="E150" s="1">
        <v>3.5441137964203E-2</v>
      </c>
      <c r="F150" s="1">
        <v>5.0166866583486E-2</v>
      </c>
      <c r="G150" s="1">
        <v>5.4392708645451399E-2</v>
      </c>
      <c r="H150" s="1">
        <v>1.2744734668769001E-2</v>
      </c>
    </row>
    <row r="151" spans="1:8" x14ac:dyDescent="0.5">
      <c r="A151">
        <v>201406</v>
      </c>
      <c r="B151" s="1">
        <v>1.77229833333325E-3</v>
      </c>
      <c r="C151" s="1">
        <v>2.1404545917846898E-3</v>
      </c>
      <c r="D151" s="1">
        <v>4.9768453941862301E-2</v>
      </c>
      <c r="E151" s="1">
        <v>6.6869709082919499E-3</v>
      </c>
      <c r="F151" s="1">
        <v>1.52895431973409E-2</v>
      </c>
      <c r="G151" s="1">
        <v>-1.79361985185855E-3</v>
      </c>
      <c r="H151" s="1">
        <v>9.5053529322979193E-3</v>
      </c>
    </row>
    <row r="152" spans="1:8" x14ac:dyDescent="0.5">
      <c r="A152">
        <v>201407</v>
      </c>
      <c r="B152" s="1">
        <v>1.75617499999991E-3</v>
      </c>
      <c r="C152" s="1">
        <v>5.3397070789260497E-3</v>
      </c>
      <c r="D152" s="1">
        <v>1.16792020221372E-2</v>
      </c>
      <c r="E152" s="1">
        <v>-2.61801453885359E-2</v>
      </c>
      <c r="F152" s="1">
        <v>9.3143096695667005E-3</v>
      </c>
      <c r="G152" s="1">
        <v>7.7528449197026197E-3</v>
      </c>
      <c r="H152" s="1">
        <v>-6.3037489736052194E-2</v>
      </c>
    </row>
    <row r="153" spans="1:8" x14ac:dyDescent="0.5">
      <c r="A153">
        <v>201408</v>
      </c>
      <c r="B153" s="1">
        <v>1.7575341666666801E-3</v>
      </c>
      <c r="C153" s="1">
        <v>5.1090090545804403E-3</v>
      </c>
      <c r="D153" s="1">
        <v>4.5907483744535897E-2</v>
      </c>
      <c r="E153" s="1">
        <v>1.7032734742499001E-2</v>
      </c>
      <c r="F153" s="1">
        <v>1.7519094453166399E-2</v>
      </c>
      <c r="G153" s="1">
        <v>8.8367323246003604E-3</v>
      </c>
      <c r="H153" s="1">
        <v>-2.1603390017497399E-2</v>
      </c>
    </row>
    <row r="154" spans="1:8" x14ac:dyDescent="0.5">
      <c r="A154">
        <v>201409</v>
      </c>
      <c r="B154" s="1">
        <v>1.75571000000007E-3</v>
      </c>
      <c r="C154" s="1">
        <v>5.9889280322094002E-3</v>
      </c>
      <c r="D154" s="1">
        <v>1.8211148867672999E-2</v>
      </c>
      <c r="E154" s="1">
        <v>-1.19508213402477E-2</v>
      </c>
      <c r="F154" s="1">
        <v>-5.9853302506876802E-2</v>
      </c>
      <c r="G154" s="1">
        <v>-4.7211572210277497E-2</v>
      </c>
      <c r="H154" s="1">
        <v>-4.5968246267207698E-2</v>
      </c>
    </row>
    <row r="155" spans="1:8" x14ac:dyDescent="0.5">
      <c r="A155">
        <v>201410</v>
      </c>
      <c r="B155" s="1">
        <v>1.76044333333336E-3</v>
      </c>
      <c r="C155" s="1">
        <v>8.7047876331982597E-3</v>
      </c>
      <c r="D155" s="1">
        <v>-6.4130583175303602E-4</v>
      </c>
      <c r="E155" s="1">
        <v>1.1210099090129801E-2</v>
      </c>
      <c r="F155" s="1">
        <v>1.6432156913313602E-2</v>
      </c>
      <c r="G155" s="1">
        <v>6.6384645657007094E-2</v>
      </c>
      <c r="H155" s="1">
        <v>-5.5633130358563897E-2</v>
      </c>
    </row>
    <row r="156" spans="1:8" x14ac:dyDescent="0.5">
      <c r="A156">
        <v>201411</v>
      </c>
      <c r="B156" s="1">
        <v>1.68341166666663E-3</v>
      </c>
      <c r="C156" s="1">
        <v>1.0216733620988801E-2</v>
      </c>
      <c r="D156" s="1">
        <v>6.9727930203191601E-3</v>
      </c>
      <c r="E156" s="1">
        <v>2.88142301308234E-2</v>
      </c>
      <c r="F156" s="1">
        <v>-2.46695433006638E-3</v>
      </c>
      <c r="G156" s="1">
        <v>2.2091573470102301E-2</v>
      </c>
      <c r="H156" s="1">
        <v>-0.101956408873614</v>
      </c>
    </row>
    <row r="157" spans="1:8" x14ac:dyDescent="0.5">
      <c r="A157">
        <v>201412</v>
      </c>
      <c r="B157" s="1">
        <v>1.7016258333333301E-3</v>
      </c>
      <c r="C157" s="1">
        <v>3.43659482546998E-3</v>
      </c>
      <c r="D157" s="1">
        <v>-5.9950477328329199E-2</v>
      </c>
      <c r="E157" s="1">
        <v>-1.37623380152941E-2</v>
      </c>
      <c r="F157" s="1">
        <v>-4.3726301337498899E-2</v>
      </c>
      <c r="G157" s="1">
        <v>-8.8687373315294808E-3</v>
      </c>
      <c r="H157" s="1">
        <v>-0.13459474116416201</v>
      </c>
    </row>
    <row r="158" spans="1:8" x14ac:dyDescent="0.5">
      <c r="A158">
        <v>201501</v>
      </c>
      <c r="B158" s="1">
        <v>1.6600950000000799E-3</v>
      </c>
      <c r="C158" s="1">
        <v>6.8496501785801902E-3</v>
      </c>
      <c r="D158" s="1">
        <v>5.62924227522381E-2</v>
      </c>
      <c r="E158" s="1">
        <v>-2.2958046242819798E-2</v>
      </c>
      <c r="F158" s="1">
        <v>8.7840369960390198E-4</v>
      </c>
      <c r="G158" s="1">
        <v>3.7302676509199002E-2</v>
      </c>
      <c r="H158" s="1">
        <v>-7.97436214528464E-2</v>
      </c>
    </row>
    <row r="159" spans="1:8" x14ac:dyDescent="0.5">
      <c r="A159">
        <v>201502</v>
      </c>
      <c r="B159" s="1">
        <v>1.66078666666669E-3</v>
      </c>
      <c r="C159" s="1">
        <v>9.7186452208575204E-4</v>
      </c>
      <c r="D159" s="1">
        <v>5.6452029552069797E-3</v>
      </c>
      <c r="E159" s="1">
        <v>4.6142959824415401E-2</v>
      </c>
      <c r="F159" s="1">
        <v>1.8482623560251099E-2</v>
      </c>
      <c r="G159" s="1">
        <v>-9.5379839725221408E-3</v>
      </c>
      <c r="H159" s="1">
        <v>5.1641333357349703E-2</v>
      </c>
    </row>
    <row r="160" spans="1:8" x14ac:dyDescent="0.5">
      <c r="A160">
        <v>201503</v>
      </c>
      <c r="B160" s="1">
        <v>1.4747966666666099E-3</v>
      </c>
      <c r="C160" s="1">
        <v>6.6993543375892797E-3</v>
      </c>
      <c r="D160" s="1">
        <v>-4.4067850790367201E-2</v>
      </c>
      <c r="E160" s="1">
        <v>-8.6089149720927002E-3</v>
      </c>
      <c r="F160" s="1">
        <v>-7.61554407003794E-3</v>
      </c>
      <c r="G160" s="1">
        <v>3.7788412097732298E-3</v>
      </c>
      <c r="H160" s="1">
        <v>-6.2001085317903902E-2</v>
      </c>
    </row>
    <row r="161" spans="1:8" x14ac:dyDescent="0.5">
      <c r="A161">
        <v>201504</v>
      </c>
      <c r="B161" s="1">
        <v>1.2759758333333801E-3</v>
      </c>
      <c r="C161" s="1">
        <v>9.0176978347880007E-3</v>
      </c>
      <c r="D161" s="1">
        <v>2.0901158694026801E-2</v>
      </c>
      <c r="E161" s="1">
        <v>3.7342477313673399E-2</v>
      </c>
      <c r="F161" s="1">
        <v>9.12346047308496E-2</v>
      </c>
      <c r="G161" s="1">
        <v>2.0487204644380599E-2</v>
      </c>
      <c r="H161" s="1">
        <v>0.12508340483848401</v>
      </c>
    </row>
    <row r="162" spans="1:8" x14ac:dyDescent="0.5">
      <c r="A162">
        <v>201505</v>
      </c>
      <c r="B162" s="1">
        <v>1.2338999999998901E-3</v>
      </c>
      <c r="C162" s="1">
        <v>-2.3896004588041999E-4</v>
      </c>
      <c r="D162" s="1">
        <v>-1.85593976764779E-2</v>
      </c>
      <c r="E162" s="1">
        <v>2.4857654621023899E-2</v>
      </c>
      <c r="F162" s="1">
        <v>-2.0192665914835699E-2</v>
      </c>
      <c r="G162" s="1">
        <v>1.5776012493329201E-3</v>
      </c>
      <c r="H162" s="1">
        <v>1.98744370827341E-4</v>
      </c>
    </row>
    <row r="163" spans="1:8" x14ac:dyDescent="0.5">
      <c r="A163">
        <v>201506</v>
      </c>
      <c r="B163" s="1">
        <v>1.24426083333339E-3</v>
      </c>
      <c r="C163" s="1">
        <v>1.38629953630675E-3</v>
      </c>
      <c r="D163" s="1">
        <v>5.8513060248546103E-3</v>
      </c>
      <c r="E163" s="1">
        <v>-1.89102707010129E-2</v>
      </c>
      <c r="F163" s="1">
        <v>-2.1283416882917201E-2</v>
      </c>
      <c r="G163" s="1">
        <v>-3.9286866517287002E-2</v>
      </c>
      <c r="H163" s="1">
        <v>2.9003236259954601E-3</v>
      </c>
    </row>
    <row r="164" spans="1:8" x14ac:dyDescent="0.5">
      <c r="A164">
        <v>201507</v>
      </c>
      <c r="B164" s="1">
        <v>1.2121458333334001E-3</v>
      </c>
      <c r="C164" s="1">
        <v>6.30131754821472E-3</v>
      </c>
      <c r="D164" s="1">
        <v>-4.1937888316523703E-2</v>
      </c>
      <c r="E164" s="1">
        <v>6.2587620634518795E-2</v>
      </c>
      <c r="F164" s="1">
        <v>-2.81843906270666E-2</v>
      </c>
      <c r="G164" s="1">
        <v>7.0402190453934005E-2</v>
      </c>
      <c r="H164" s="1">
        <v>-0.103647434597955</v>
      </c>
    </row>
    <row r="165" spans="1:8" x14ac:dyDescent="0.5">
      <c r="A165">
        <v>201508</v>
      </c>
      <c r="B165" s="1">
        <v>1.2307216666667101E-3</v>
      </c>
      <c r="C165" s="1">
        <v>2.5142314990511598E-3</v>
      </c>
      <c r="D165" s="1">
        <v>-3.38315128321523E-2</v>
      </c>
      <c r="E165" s="1">
        <v>-4.98591572664982E-2</v>
      </c>
      <c r="F165" s="1">
        <v>-7.4609020849954896E-2</v>
      </c>
      <c r="G165" s="1">
        <v>-4.8813925863275202E-2</v>
      </c>
      <c r="H165" s="1">
        <v>2.00702007655892E-2</v>
      </c>
    </row>
    <row r="166" spans="1:8" x14ac:dyDescent="0.5">
      <c r="A166">
        <v>201509</v>
      </c>
      <c r="B166" s="1">
        <v>1.2615275000000801E-3</v>
      </c>
      <c r="C166" s="1">
        <v>2.7445227842710601E-3</v>
      </c>
      <c r="D166" s="1">
        <v>-2.06138582173148E-2</v>
      </c>
      <c r="E166" s="1">
        <v>-2.4336978341189499E-2</v>
      </c>
      <c r="F166" s="1">
        <v>-1.75464111173908E-2</v>
      </c>
      <c r="G166" s="1">
        <v>1.9220568448085899E-2</v>
      </c>
      <c r="H166" s="1">
        <v>-5.1507079750945699E-2</v>
      </c>
    </row>
    <row r="167" spans="1:8" x14ac:dyDescent="0.5">
      <c r="A167">
        <v>201510</v>
      </c>
      <c r="B167" s="1">
        <v>1.2459025000000001E-3</v>
      </c>
      <c r="C167" s="1">
        <v>4.6717946297956097E-3</v>
      </c>
      <c r="D167" s="1">
        <v>3.46133384225049E-2</v>
      </c>
      <c r="E167" s="1">
        <v>5.7896683446153598E-2</v>
      </c>
      <c r="F167" s="1">
        <v>4.9926430283093202E-2</v>
      </c>
      <c r="G167" s="1">
        <v>4.3832016575981701E-2</v>
      </c>
      <c r="H167" s="1">
        <v>-1.77954623435604E-2</v>
      </c>
    </row>
    <row r="168" spans="1:8" x14ac:dyDescent="0.5">
      <c r="A168">
        <v>201511</v>
      </c>
      <c r="B168" s="1">
        <v>1.24726916666673E-3</v>
      </c>
      <c r="C168" s="1">
        <v>2.4894316580554802E-3</v>
      </c>
      <c r="D168" s="1">
        <v>-2.4420627590798698E-2</v>
      </c>
      <c r="E168" s="1">
        <v>3.1362699321011399E-3</v>
      </c>
      <c r="F168" s="1">
        <v>-3.1576912442750502E-2</v>
      </c>
      <c r="G168" s="1">
        <v>-1.32417706090449E-2</v>
      </c>
      <c r="H168" s="1">
        <v>-8.2685200144956394E-2</v>
      </c>
    </row>
    <row r="169" spans="1:8" x14ac:dyDescent="0.5">
      <c r="A169">
        <v>201512</v>
      </c>
      <c r="B169" s="1">
        <v>1.2470858333333201E-3</v>
      </c>
      <c r="C169" s="1">
        <v>4.3574005528745898E-3</v>
      </c>
      <c r="D169" s="1">
        <v>-5.2075050441998699E-2</v>
      </c>
      <c r="E169" s="1">
        <v>-1.3196983348834099E-2</v>
      </c>
      <c r="F169" s="1">
        <v>-1.7767133523728999E-2</v>
      </c>
      <c r="G169" s="1">
        <v>1.31371342248083E-2</v>
      </c>
      <c r="H169" s="1">
        <v>-8.2598815511687795E-2</v>
      </c>
    </row>
    <row r="170" spans="1:8" x14ac:dyDescent="0.5">
      <c r="A170">
        <v>201601</v>
      </c>
      <c r="B170" s="1">
        <v>1.21256583333329E-3</v>
      </c>
      <c r="C170" s="1">
        <v>7.0908751632765502E-3</v>
      </c>
      <c r="D170" s="1">
        <v>1.0462277464844599E-2</v>
      </c>
      <c r="E170" s="1">
        <v>-6.6169451501240401E-2</v>
      </c>
      <c r="F170" s="1">
        <v>-7.1380573270043296E-2</v>
      </c>
      <c r="G170" s="1">
        <v>-6.0631754951329803E-2</v>
      </c>
      <c r="H170" s="1">
        <v>-5.8361929156442498E-2</v>
      </c>
    </row>
    <row r="171" spans="1:8" x14ac:dyDescent="0.5">
      <c r="A171">
        <v>201602</v>
      </c>
      <c r="B171" s="1">
        <v>1.20400833333333E-3</v>
      </c>
      <c r="C171" s="1">
        <v>5.5123216601815602E-3</v>
      </c>
      <c r="D171" s="1">
        <v>2.7130111232644701E-2</v>
      </c>
      <c r="E171" s="1">
        <v>-9.6820142774217601E-3</v>
      </c>
      <c r="F171" s="1">
        <v>-4.39036465943998E-3</v>
      </c>
      <c r="G171" s="1">
        <v>4.0157627733372598E-4</v>
      </c>
      <c r="H171" s="1">
        <v>-2.2918404860280898E-2</v>
      </c>
    </row>
    <row r="172" spans="1:8" x14ac:dyDescent="0.5">
      <c r="A172">
        <v>201603</v>
      </c>
      <c r="B172" s="1">
        <v>1.15460499999997E-3</v>
      </c>
      <c r="C172" s="1">
        <v>9.1214815497306905E-3</v>
      </c>
      <c r="D172" s="1">
        <v>6.34603461688827E-2</v>
      </c>
      <c r="E172" s="1">
        <v>5.5096233065723803E-2</v>
      </c>
      <c r="F172" s="1">
        <v>0.118271767056986</v>
      </c>
      <c r="G172" s="1">
        <v>8.9032779519151603E-2</v>
      </c>
      <c r="H172" s="1">
        <v>3.6052056998910897E-2</v>
      </c>
    </row>
    <row r="173" spans="1:8" x14ac:dyDescent="0.5">
      <c r="A173">
        <v>201604</v>
      </c>
      <c r="B173" s="1">
        <v>1.1534683333334001E-3</v>
      </c>
      <c r="C173" s="1">
        <v>0</v>
      </c>
      <c r="D173" s="1">
        <v>5.90421798818407E-3</v>
      </c>
      <c r="E173" s="1">
        <v>9.2356455375592894E-3</v>
      </c>
      <c r="F173" s="1">
        <v>-1.5114265779604299E-3</v>
      </c>
      <c r="G173" s="1">
        <v>-6.5475918692638998E-3</v>
      </c>
      <c r="H173" s="1">
        <v>9.3574993994791106E-2</v>
      </c>
    </row>
    <row r="174" spans="1:8" x14ac:dyDescent="0.5">
      <c r="A174">
        <v>201605</v>
      </c>
      <c r="B174" s="1">
        <v>1.2424191666666701E-3</v>
      </c>
      <c r="C174" s="1">
        <v>-8.85642547363618E-3</v>
      </c>
      <c r="D174" s="1">
        <v>1.7116481904642301E-2</v>
      </c>
      <c r="E174" s="1">
        <v>2.9443017733027599E-2</v>
      </c>
      <c r="F174" s="1">
        <v>-1.5189528825299999E-2</v>
      </c>
      <c r="G174" s="1">
        <v>1.960844939073E-2</v>
      </c>
      <c r="H174" s="1">
        <v>4.5446044997881498E-2</v>
      </c>
    </row>
    <row r="175" spans="1:8" x14ac:dyDescent="0.5">
      <c r="A175">
        <v>201606</v>
      </c>
      <c r="B175" s="1">
        <v>1.21769166666663E-3</v>
      </c>
      <c r="C175" s="1">
        <v>8.4289070056653408E-3</v>
      </c>
      <c r="D175" s="1">
        <v>1.4645943451124299E-2</v>
      </c>
      <c r="E175" s="1">
        <v>-2.6924431047206401E-2</v>
      </c>
      <c r="F175" s="1">
        <v>2.3905586147810701E-2</v>
      </c>
      <c r="G175" s="1">
        <v>2.16491017856104E-2</v>
      </c>
      <c r="H175" s="1">
        <v>-1.5585910244661799E-2</v>
      </c>
    </row>
    <row r="176" spans="1:8" x14ac:dyDescent="0.5">
      <c r="A176">
        <v>201607</v>
      </c>
      <c r="B176" s="1">
        <v>1.22486999999993E-3</v>
      </c>
      <c r="C176" s="1">
        <v>1.7813099479309E-3</v>
      </c>
      <c r="D176" s="1">
        <v>5.5413070254196103E-2</v>
      </c>
      <c r="E176" s="1">
        <v>3.3319565490073297E-2</v>
      </c>
      <c r="F176" s="1">
        <v>4.1626953833161701E-2</v>
      </c>
      <c r="G176" s="1">
        <v>3.41043096269888E-2</v>
      </c>
      <c r="H176" s="1">
        <v>-0.10365802271329801</v>
      </c>
    </row>
    <row r="177" spans="1:8" x14ac:dyDescent="0.5">
      <c r="A177">
        <v>201608</v>
      </c>
      <c r="B177" s="1">
        <v>1.2416250000000201E-3</v>
      </c>
      <c r="C177" s="1">
        <v>2.2796699037974601E-4</v>
      </c>
      <c r="D177" s="1">
        <v>2.3147306071126202E-2</v>
      </c>
      <c r="E177" s="1">
        <v>-4.8290707143253597E-3</v>
      </c>
      <c r="F177" s="1">
        <v>1.8871269705996199E-2</v>
      </c>
      <c r="G177" s="1">
        <v>-3.0681009812492801E-2</v>
      </c>
      <c r="H177" s="1">
        <v>1.14242372621737E-2</v>
      </c>
    </row>
    <row r="178" spans="1:8" x14ac:dyDescent="0.5">
      <c r="A178">
        <v>201609</v>
      </c>
      <c r="B178" s="1">
        <v>1.2486758333334299E-3</v>
      </c>
      <c r="C178" s="1">
        <v>3.19081046585845E-3</v>
      </c>
      <c r="D178" s="1">
        <v>-3.9698734384074799E-2</v>
      </c>
      <c r="E178" s="1">
        <v>6.7645856338558403E-3</v>
      </c>
      <c r="F178" s="1">
        <v>1.4164651277556299E-2</v>
      </c>
      <c r="G178" s="1">
        <v>-2.7410503705019799E-3</v>
      </c>
      <c r="H178" s="1">
        <v>4.2483163410552201E-2</v>
      </c>
    </row>
    <row r="179" spans="1:8" x14ac:dyDescent="0.5">
      <c r="A179">
        <v>201610</v>
      </c>
      <c r="B179" s="1">
        <v>1.25090500000002E-3</v>
      </c>
      <c r="C179" s="1">
        <v>-9.0876045074517105E-5</v>
      </c>
      <c r="D179" s="1">
        <v>8.8054060455815507E-3</v>
      </c>
      <c r="E179" s="1">
        <v>-9.2578458403509405E-3</v>
      </c>
      <c r="F179" s="1">
        <v>1.2526128864398E-2</v>
      </c>
      <c r="G179" s="1">
        <v>-3.8769083601905299E-2</v>
      </c>
      <c r="H179" s="1">
        <v>-5.0931407556961102E-3</v>
      </c>
    </row>
    <row r="180" spans="1:8" x14ac:dyDescent="0.5">
      <c r="A180">
        <v>201611</v>
      </c>
      <c r="B180" s="1">
        <v>1.2564633333333999E-3</v>
      </c>
      <c r="C180" s="1">
        <v>-2.0448968463145901E-3</v>
      </c>
      <c r="D180" s="1">
        <v>1.05351222030862E-2</v>
      </c>
      <c r="E180" s="1">
        <v>3.4703262568528397E-2</v>
      </c>
      <c r="F180" s="1">
        <v>-2.7377833014153599E-2</v>
      </c>
      <c r="G180" s="1">
        <v>-1.46294914116545E-2</v>
      </c>
      <c r="H180" s="1">
        <v>4.53318158712172E-2</v>
      </c>
    </row>
    <row r="181" spans="1:8" x14ac:dyDescent="0.5">
      <c r="A181">
        <v>201612</v>
      </c>
      <c r="B181" s="1">
        <v>1.27717416666661E-3</v>
      </c>
      <c r="C181" s="1">
        <v>5.9195847183635098E-4</v>
      </c>
      <c r="D181" s="1">
        <v>2.2484925456296798E-2</v>
      </c>
      <c r="E181" s="1">
        <v>2.8052254466581099E-2</v>
      </c>
      <c r="F181" s="1">
        <v>6.5814321717967399E-3</v>
      </c>
      <c r="G181" s="1">
        <v>2.3807405637557202E-2</v>
      </c>
      <c r="H181" s="1">
        <v>5.09971196550991E-2</v>
      </c>
    </row>
    <row r="182" spans="1:8" x14ac:dyDescent="0.5">
      <c r="A182">
        <v>201701</v>
      </c>
      <c r="B182" s="1">
        <v>1.26574000000001E-3</v>
      </c>
      <c r="C182" s="1">
        <v>2.5029580413213899E-3</v>
      </c>
      <c r="D182" s="1">
        <v>2.2448261445579799E-2</v>
      </c>
      <c r="E182" s="1">
        <v>7.1906394273355502E-3</v>
      </c>
      <c r="F182" s="1">
        <v>3.7085504997567097E-2</v>
      </c>
      <c r="G182" s="1">
        <v>-5.2269104788136202E-3</v>
      </c>
      <c r="H182" s="1">
        <v>-3.0660985581773801E-2</v>
      </c>
    </row>
    <row r="183" spans="1:8" x14ac:dyDescent="0.5">
      <c r="A183">
        <v>201702</v>
      </c>
      <c r="B183" s="1">
        <v>1.2651808333332599E-3</v>
      </c>
      <c r="C183" s="1">
        <v>2.9506559535157299E-3</v>
      </c>
      <c r="D183" s="1">
        <v>-8.8954437418476903E-3</v>
      </c>
      <c r="E183" s="1">
        <v>1.9342798459549101E-2</v>
      </c>
      <c r="F183" s="1">
        <v>2.1775250043467798E-2</v>
      </c>
      <c r="G183" s="1">
        <v>3.0079547704497198E-2</v>
      </c>
      <c r="H183" s="1">
        <v>-6.3444376524582902E-3</v>
      </c>
    </row>
    <row r="184" spans="1:8" x14ac:dyDescent="0.5">
      <c r="A184">
        <v>201703</v>
      </c>
      <c r="B184" s="1">
        <v>1.2882491666665801E-3</v>
      </c>
      <c r="C184" s="1">
        <v>2.7156694125101098E-3</v>
      </c>
      <c r="D184" s="1">
        <v>1.60063746824088E-2</v>
      </c>
      <c r="E184" s="1">
        <v>-4.3642765562580399E-3</v>
      </c>
      <c r="F184" s="1">
        <v>9.5418276221219608E-3</v>
      </c>
      <c r="G184" s="1">
        <v>-1.7787067225648701E-2</v>
      </c>
      <c r="H184" s="1">
        <v>-5.4092899000541102E-2</v>
      </c>
    </row>
    <row r="185" spans="1:8" x14ac:dyDescent="0.5">
      <c r="A185">
        <v>201704</v>
      </c>
      <c r="B185" s="1">
        <v>1.24957499999989E-3</v>
      </c>
      <c r="C185" s="1">
        <v>2.4826216484608002E-3</v>
      </c>
      <c r="D185" s="1">
        <v>1.40999295003552E-3</v>
      </c>
      <c r="E185" s="1">
        <v>2.20212667830865E-2</v>
      </c>
      <c r="F185" s="1">
        <v>2.8865216092360799E-2</v>
      </c>
      <c r="G185" s="1">
        <v>1.9652534700895102E-2</v>
      </c>
      <c r="H185" s="1">
        <v>-1.45818052608733E-2</v>
      </c>
    </row>
    <row r="186" spans="1:8" x14ac:dyDescent="0.5">
      <c r="A186">
        <v>201705</v>
      </c>
      <c r="B186" s="1">
        <v>1.2479708333332699E-3</v>
      </c>
      <c r="C186" s="1">
        <v>3.5571164843082302E-3</v>
      </c>
      <c r="D186" s="1">
        <v>1.15229806965988E-3</v>
      </c>
      <c r="E186" s="1">
        <v>6.4618458232590303E-3</v>
      </c>
      <c r="F186" s="1">
        <v>1.3994697130903001E-2</v>
      </c>
      <c r="G186" s="1">
        <v>6.83746209921953E-3</v>
      </c>
      <c r="H186" s="1">
        <v>-3.0449785494756802E-2</v>
      </c>
    </row>
    <row r="187" spans="1:8" x14ac:dyDescent="0.5">
      <c r="A187">
        <v>201706</v>
      </c>
      <c r="B187" s="1">
        <v>1.23714916666672E-3</v>
      </c>
      <c r="C187" s="1">
        <v>4.39698492462325E-3</v>
      </c>
      <c r="D187" s="1">
        <v>8.6627460242314405E-3</v>
      </c>
      <c r="E187" s="1">
        <v>1.57541736908739E-3</v>
      </c>
      <c r="F187" s="1">
        <v>8.0755623532489107E-3</v>
      </c>
      <c r="G187" s="1">
        <v>5.2572605699849799E-3</v>
      </c>
      <c r="H187" s="1">
        <v>-2.1808018253348799E-2</v>
      </c>
    </row>
    <row r="188" spans="1:8" x14ac:dyDescent="0.5">
      <c r="A188">
        <v>201707</v>
      </c>
      <c r="B188" s="1">
        <v>1.1926374999999801E-3</v>
      </c>
      <c r="C188" s="1">
        <v>4.1543822031626602E-3</v>
      </c>
      <c r="D188" s="1">
        <v>9.5037596534130997E-4</v>
      </c>
      <c r="E188" s="1">
        <v>3.3311389549841499E-3</v>
      </c>
      <c r="F188" s="1">
        <v>3.8763843808655697E-2</v>
      </c>
      <c r="G188" s="1">
        <v>7.6430756188836596E-3</v>
      </c>
      <c r="H188" s="1">
        <v>2.44963826946809E-2</v>
      </c>
    </row>
    <row r="189" spans="1:8" x14ac:dyDescent="0.5">
      <c r="A189">
        <v>201708</v>
      </c>
      <c r="B189" s="1">
        <v>1.2050299999999401E-3</v>
      </c>
      <c r="C189" s="1">
        <v>4.6265403265270903E-3</v>
      </c>
      <c r="D189" s="1">
        <v>3.3189236335307001E-2</v>
      </c>
      <c r="E189" s="1">
        <v>-2.40539745202217E-4</v>
      </c>
      <c r="F189" s="1">
        <v>2.0481166365953599E-2</v>
      </c>
      <c r="G189" s="1">
        <v>1.0181732499628501E-2</v>
      </c>
      <c r="H189" s="1">
        <v>-9.9008939922300403E-3</v>
      </c>
    </row>
    <row r="190" spans="1:8" x14ac:dyDescent="0.5">
      <c r="A190">
        <v>201709</v>
      </c>
      <c r="B190" s="1">
        <v>1.1850533333332899E-3</v>
      </c>
      <c r="C190" s="1">
        <v>4.2067041579949499E-3</v>
      </c>
      <c r="D190" s="1">
        <v>3.7372616636392797E-2</v>
      </c>
      <c r="E190" s="1">
        <v>2.7305683530125701E-2</v>
      </c>
      <c r="F190" s="1">
        <v>6.0204335587044002E-4</v>
      </c>
      <c r="G190" s="1">
        <v>-4.9781111825131198E-4</v>
      </c>
      <c r="H190" s="1">
        <v>3.7728912747632702E-2</v>
      </c>
    </row>
    <row r="191" spans="1:8" x14ac:dyDescent="0.5">
      <c r="A191">
        <v>201710</v>
      </c>
      <c r="B191" s="1">
        <v>1.17201500000008E-3</v>
      </c>
      <c r="C191" s="1">
        <v>2.20477996295964E-3</v>
      </c>
      <c r="D191" s="1">
        <v>2.90538511981417E-2</v>
      </c>
      <c r="E191" s="1">
        <v>1.51763713660231E-2</v>
      </c>
      <c r="F191" s="1">
        <v>3.10830740748579E-2</v>
      </c>
      <c r="G191" s="1">
        <v>3.2835874661403201E-3</v>
      </c>
      <c r="H191" s="1">
        <v>3.4132877747290603E-2</v>
      </c>
    </row>
    <row r="192" spans="1:8" x14ac:dyDescent="0.5">
      <c r="A192">
        <v>201711</v>
      </c>
      <c r="B192" s="1">
        <v>1.2024083333332901E-3</v>
      </c>
      <c r="C192" s="1">
        <v>1.45195353748683E-3</v>
      </c>
      <c r="D192" s="1">
        <v>-1.31249238234258E-2</v>
      </c>
      <c r="E192" s="1">
        <v>4.9488057160373897E-3</v>
      </c>
      <c r="F192" s="1">
        <v>-1.48298349732989E-2</v>
      </c>
      <c r="G192" s="1">
        <v>4.9955118448268198E-3</v>
      </c>
      <c r="H192" s="1">
        <v>-3.2694808546133102E-3</v>
      </c>
    </row>
    <row r="193" spans="1:8" x14ac:dyDescent="0.5">
      <c r="A193">
        <v>201712</v>
      </c>
      <c r="B193" s="1">
        <v>1.18687499999992E-3</v>
      </c>
      <c r="C193" s="1">
        <v>2.4164140415623399E-3</v>
      </c>
      <c r="D193" s="1">
        <v>3.4074321873440901E-2</v>
      </c>
      <c r="E193" s="1">
        <v>1.16634016132515E-2</v>
      </c>
      <c r="F193" s="1">
        <v>3.4195396986828899E-2</v>
      </c>
      <c r="G193" s="1">
        <v>1.21719544872043E-2</v>
      </c>
      <c r="H193" s="1">
        <v>4.1886418531074297E-2</v>
      </c>
    </row>
    <row r="194" spans="1:8" x14ac:dyDescent="0.5">
      <c r="A194">
        <v>201801</v>
      </c>
      <c r="B194" s="1">
        <v>1.1792450000001E-3</v>
      </c>
      <c r="C194" s="1">
        <v>4.1637447405329297E-3</v>
      </c>
      <c r="D194" s="1">
        <v>4.1874265293647399E-2</v>
      </c>
      <c r="E194" s="1">
        <v>1.19908217609365E-2</v>
      </c>
      <c r="F194" s="1">
        <v>4.1201842250070599E-2</v>
      </c>
      <c r="G194" s="1">
        <v>-2.6291759961081001E-2</v>
      </c>
      <c r="H194" s="1">
        <v>-6.1087950812032102E-3</v>
      </c>
    </row>
    <row r="195" spans="1:8" x14ac:dyDescent="0.5">
      <c r="A195">
        <v>201802</v>
      </c>
      <c r="B195" s="1">
        <v>1.15517166666667E-3</v>
      </c>
      <c r="C195" s="1">
        <v>1.3094146916328099E-3</v>
      </c>
      <c r="D195" s="1">
        <v>3.9020577194037701E-3</v>
      </c>
      <c r="E195" s="1">
        <v>-3.8863751654416898E-2</v>
      </c>
      <c r="F195" s="1">
        <v>-4.3846021376620303E-2</v>
      </c>
      <c r="G195" s="1">
        <v>-6.5505714137110899E-2</v>
      </c>
      <c r="H195" s="1">
        <v>-3.12371300658832E-2</v>
      </c>
    </row>
    <row r="196" spans="1:8" x14ac:dyDescent="0.5">
      <c r="A196">
        <v>201803</v>
      </c>
      <c r="B196" s="1">
        <v>1.11200499999997E-3</v>
      </c>
      <c r="C196" s="1">
        <v>2.7461749705766001E-3</v>
      </c>
      <c r="D196" s="1">
        <v>-2.36441287538211E-2</v>
      </c>
      <c r="E196" s="1">
        <v>-2.4891139812462399E-2</v>
      </c>
      <c r="F196" s="1">
        <v>-2.2089224900848099E-2</v>
      </c>
      <c r="G196" s="1">
        <v>1.8025288531109799E-2</v>
      </c>
      <c r="H196" s="1">
        <v>1.8308227943763099E-2</v>
      </c>
    </row>
    <row r="197" spans="1:8" x14ac:dyDescent="0.5">
      <c r="A197">
        <v>201804</v>
      </c>
      <c r="B197" s="1">
        <v>1.18846500000002E-3</v>
      </c>
      <c r="C197" s="1">
        <v>1.6518866284125301E-3</v>
      </c>
      <c r="D197" s="1">
        <v>7.8929701824195196E-3</v>
      </c>
      <c r="E197" s="1">
        <v>2.14945412655578E-2</v>
      </c>
      <c r="F197" s="1">
        <v>4.9959154142673601E-3</v>
      </c>
      <c r="G197" s="1">
        <v>1.8799561633486801E-2</v>
      </c>
      <c r="H197" s="1">
        <v>6.0111843063806097E-2</v>
      </c>
    </row>
    <row r="198" spans="1:8" x14ac:dyDescent="0.5">
      <c r="A198">
        <v>201805</v>
      </c>
      <c r="B198" s="1">
        <v>1.2996675000000999E-3</v>
      </c>
      <c r="C198" s="1">
        <v>-2.0397534936202801E-3</v>
      </c>
      <c r="D198" s="1">
        <v>-2.5845291893640099E-2</v>
      </c>
      <c r="E198" s="1">
        <v>2.0939056802090801E-2</v>
      </c>
      <c r="F198" s="1">
        <v>-2.2048857728254899E-2</v>
      </c>
      <c r="G198" s="1">
        <v>1.48239212166152E-2</v>
      </c>
      <c r="H198" s="1">
        <v>2.8295478206416799E-2</v>
      </c>
    </row>
    <row r="199" spans="1:8" x14ac:dyDescent="0.5">
      <c r="A199">
        <v>201806</v>
      </c>
      <c r="B199" s="1">
        <v>1.29147166666676E-3</v>
      </c>
      <c r="C199" s="1">
        <v>2.9571646010002599E-3</v>
      </c>
      <c r="D199" s="1">
        <v>-7.5762506952345196E-2</v>
      </c>
      <c r="E199" s="1">
        <v>3.55183741592002E-2</v>
      </c>
      <c r="F199" s="1">
        <v>-6.7033809501143501E-3</v>
      </c>
      <c r="G199" s="1">
        <v>4.1415358582718602E-2</v>
      </c>
      <c r="H199" s="1">
        <v>4.9671566938908902E-2</v>
      </c>
    </row>
    <row r="200" spans="1:8" x14ac:dyDescent="0.5">
      <c r="A200">
        <v>201807</v>
      </c>
      <c r="B200" s="1">
        <v>1.2939208333333501E-3</v>
      </c>
      <c r="C200" s="1">
        <v>7.8047088410015898E-4</v>
      </c>
      <c r="D200" s="1">
        <v>6.6970093666595495E-2</v>
      </c>
      <c r="E200" s="1">
        <v>3.58449182840401E-2</v>
      </c>
      <c r="F200" s="1">
        <v>2.71707930783993E-2</v>
      </c>
      <c r="G200" s="1">
        <v>1.45634653200268E-2</v>
      </c>
      <c r="H200" s="1">
        <v>-3.12293922463424E-2</v>
      </c>
    </row>
    <row r="201" spans="1:8" x14ac:dyDescent="0.5">
      <c r="A201">
        <v>201808</v>
      </c>
      <c r="B201" s="1">
        <v>1.34999333333341E-3</v>
      </c>
      <c r="C201" s="1">
        <v>5.6323382869027895E-4</v>
      </c>
      <c r="D201" s="1">
        <v>1.7449065677004699E-2</v>
      </c>
      <c r="E201" s="1">
        <v>-3.59866243397855E-3</v>
      </c>
      <c r="F201" s="1">
        <v>-4.2543139587314198E-2</v>
      </c>
      <c r="G201" s="1">
        <v>-1.5301518550029499E-2</v>
      </c>
      <c r="H201" s="1">
        <v>-5.6334767149213098E-3</v>
      </c>
    </row>
    <row r="202" spans="1:8" x14ac:dyDescent="0.5">
      <c r="A202">
        <v>201809</v>
      </c>
      <c r="B202" s="1">
        <v>1.4505266666666699E-3</v>
      </c>
      <c r="C202" s="1">
        <v>2.5980774227063398E-4</v>
      </c>
      <c r="D202" s="1">
        <v>2.23519722850875E-2</v>
      </c>
      <c r="E202" s="1">
        <v>-5.99928321237386E-3</v>
      </c>
      <c r="F202" s="1">
        <v>-1.6831150349580701E-2</v>
      </c>
      <c r="G202" s="1">
        <v>-3.6841039320672897E-2</v>
      </c>
      <c r="H202" s="1">
        <v>2.6904401616854201E-2</v>
      </c>
    </row>
    <row r="203" spans="1:8" x14ac:dyDescent="0.5">
      <c r="A203">
        <v>201810</v>
      </c>
      <c r="B203" s="1">
        <v>1.50465499999996E-3</v>
      </c>
      <c r="C203" s="1">
        <v>1.2987012987013501E-3</v>
      </c>
      <c r="D203" s="1">
        <v>-4.8151162152771397E-2</v>
      </c>
      <c r="E203" s="1">
        <v>-4.9978082007763901E-2</v>
      </c>
      <c r="F203" s="1">
        <v>-6.4131626349870505E-2</v>
      </c>
      <c r="G203" s="1">
        <v>-1.5402106596265499E-2</v>
      </c>
      <c r="H203" s="1">
        <v>-3.48509688271176E-2</v>
      </c>
    </row>
    <row r="204" spans="1:8" x14ac:dyDescent="0.5">
      <c r="A204">
        <v>201811</v>
      </c>
      <c r="B204" s="1">
        <v>1.4271400000001001E-3</v>
      </c>
      <c r="C204" s="1">
        <v>4.5827929096411398E-3</v>
      </c>
      <c r="D204" s="1">
        <v>-1.55927143061616E-2</v>
      </c>
      <c r="E204" s="1">
        <v>3.8692551431442901E-3</v>
      </c>
      <c r="F204" s="1">
        <v>3.3035628742328502E-2</v>
      </c>
      <c r="G204" s="1">
        <v>4.3077645163438198E-2</v>
      </c>
      <c r="H204" s="1">
        <v>-0.11983535850850199</v>
      </c>
    </row>
    <row r="205" spans="1:8" x14ac:dyDescent="0.5">
      <c r="A205">
        <v>201812</v>
      </c>
      <c r="B205" s="1">
        <v>1.45986749999993E-3</v>
      </c>
      <c r="C205" s="1">
        <v>4.3897400585297596E-3</v>
      </c>
      <c r="D205" s="1">
        <v>-4.6206601110301102E-2</v>
      </c>
      <c r="E205" s="1">
        <v>-8.4864013569684205E-2</v>
      </c>
      <c r="F205" s="1">
        <v>-3.5587633344490298E-2</v>
      </c>
      <c r="G205" s="1">
        <v>-5.7101352019387701E-2</v>
      </c>
      <c r="H205" s="1">
        <v>-8.6704624837573102E-2</v>
      </c>
    </row>
    <row r="206" spans="1:8" x14ac:dyDescent="0.5">
      <c r="A206">
        <v>201901</v>
      </c>
      <c r="B206" s="1">
        <v>1.4743200000000201E-3</v>
      </c>
      <c r="C206" s="1">
        <v>2.82800582740594E-3</v>
      </c>
      <c r="D206" s="1">
        <v>4.9968488340686103E-2</v>
      </c>
      <c r="E206" s="1">
        <v>3.4517796836338599E-2</v>
      </c>
      <c r="F206" s="1">
        <v>4.3622985037514203E-2</v>
      </c>
      <c r="G206" s="1">
        <v>6.0632030879105001E-2</v>
      </c>
      <c r="H206" s="1">
        <v>4.57860430077425E-2</v>
      </c>
    </row>
    <row r="207" spans="1:8" x14ac:dyDescent="0.5">
      <c r="A207">
        <v>201902</v>
      </c>
      <c r="B207" s="1">
        <v>1.489925E-3</v>
      </c>
      <c r="C207" s="1">
        <v>1.6663818150743899E-3</v>
      </c>
      <c r="D207" s="1">
        <v>9.7402597402598198E-3</v>
      </c>
      <c r="E207" s="1">
        <v>3.9480929355441001E-2</v>
      </c>
      <c r="F207" s="1">
        <v>1.1003400729016901E-2</v>
      </c>
      <c r="G207" s="1">
        <v>9.3405708031457594E-3</v>
      </c>
      <c r="H207" s="1">
        <v>4.71064593097529E-2</v>
      </c>
    </row>
    <row r="208" spans="1:8" x14ac:dyDescent="0.5">
      <c r="A208">
        <v>201903</v>
      </c>
      <c r="B208" s="1">
        <v>1.4974758333332601E-3</v>
      </c>
      <c r="C208" s="1">
        <v>4.0523823742695201E-3</v>
      </c>
      <c r="D208" s="1">
        <v>-2.19348189436541E-3</v>
      </c>
      <c r="E208" s="1">
        <v>2.0971725701972501E-2</v>
      </c>
      <c r="F208" s="1">
        <v>1.5708241887196699E-2</v>
      </c>
      <c r="G208" s="1">
        <v>5.7905615412498598E-2</v>
      </c>
      <c r="H208" s="1">
        <v>2.3265925659571501E-2</v>
      </c>
    </row>
    <row r="209" spans="1:8" x14ac:dyDescent="0.5">
      <c r="A209">
        <v>201904</v>
      </c>
      <c r="B209" s="1">
        <v>1.50109166666667E-3</v>
      </c>
      <c r="C209" s="1">
        <v>2.6340385759198101E-3</v>
      </c>
      <c r="D209" s="1">
        <v>2.67036371144866E-2</v>
      </c>
      <c r="E209" s="1">
        <v>4.2238166415321902E-2</v>
      </c>
      <c r="F209" s="1">
        <v>2.7356051719448798E-2</v>
      </c>
      <c r="G209" s="1">
        <v>-7.1539435630910697E-3</v>
      </c>
      <c r="H209" s="1">
        <v>3.4650311498191699E-2</v>
      </c>
    </row>
    <row r="210" spans="1:8" x14ac:dyDescent="0.5">
      <c r="A210">
        <v>201905</v>
      </c>
      <c r="B210" s="1">
        <v>1.50458666666675E-3</v>
      </c>
      <c r="C210" s="1">
        <v>4.0677966101694196E-3</v>
      </c>
      <c r="D210" s="1">
        <v>-2.79232095253346E-2</v>
      </c>
      <c r="E210" s="1">
        <v>-6.5000082038725898E-2</v>
      </c>
      <c r="F210" s="1">
        <v>-8.0310921862111598E-2</v>
      </c>
      <c r="G210" s="1">
        <v>-1.51445283645084E-2</v>
      </c>
      <c r="H210" s="1">
        <v>-9.0113781895375597E-2</v>
      </c>
    </row>
    <row r="211" spans="1:8" x14ac:dyDescent="0.5">
      <c r="A211">
        <v>201906</v>
      </c>
      <c r="B211" s="1">
        <v>1.4919733333333899E-3</v>
      </c>
      <c r="C211" s="1">
        <v>6.4567859554354101E-3</v>
      </c>
      <c r="D211" s="1">
        <v>6.8158539149781802E-2</v>
      </c>
      <c r="E211" s="1">
        <v>3.3296129338482999E-2</v>
      </c>
      <c r="F211" s="1">
        <v>3.0298812803800201E-2</v>
      </c>
      <c r="G211" s="1">
        <v>-5.5910406164981696E-3</v>
      </c>
      <c r="H211" s="1">
        <v>1.1966197315006699E-2</v>
      </c>
    </row>
    <row r="212" spans="1:8" x14ac:dyDescent="0.5">
      <c r="A212">
        <v>201907</v>
      </c>
      <c r="B212" s="1">
        <v>1.45990416666674E-3</v>
      </c>
      <c r="C212" s="1">
        <v>5.5348232630298899E-3</v>
      </c>
      <c r="D212" s="1">
        <v>-1.01180912705721E-2</v>
      </c>
      <c r="E212" s="1">
        <v>8.1007772500250007E-3</v>
      </c>
      <c r="F212" s="1">
        <v>-8.5779384079687198E-3</v>
      </c>
      <c r="G212" s="1">
        <v>4.6485333877162001E-3</v>
      </c>
      <c r="H212" s="1">
        <v>7.3006309443068797E-4</v>
      </c>
    </row>
    <row r="213" spans="1:8" x14ac:dyDescent="0.5">
      <c r="A213">
        <v>201908</v>
      </c>
      <c r="B213" s="1">
        <v>1.17300666666664E-3</v>
      </c>
      <c r="C213" s="1">
        <v>1.0383220049205499E-2</v>
      </c>
      <c r="D213" s="1">
        <v>-2.79288444090071E-2</v>
      </c>
      <c r="E213" s="1">
        <v>-2.5791634906846099E-2</v>
      </c>
      <c r="F213" s="1">
        <v>-5.4117977960266198E-2</v>
      </c>
      <c r="G213" s="1">
        <v>8.4995455067859993E-3</v>
      </c>
      <c r="H213" s="1">
        <v>-6.1829163905789401E-2</v>
      </c>
    </row>
    <row r="214" spans="1:8" x14ac:dyDescent="0.5">
      <c r="A214">
        <v>201909</v>
      </c>
      <c r="B214" s="1">
        <v>1.1645591666666899E-3</v>
      </c>
      <c r="C214" s="1">
        <v>2.5175402393726701E-3</v>
      </c>
      <c r="D214" s="1">
        <v>-8.8454692190492699E-3</v>
      </c>
      <c r="E214" s="1">
        <v>2.2175496957155202E-2</v>
      </c>
      <c r="F214" s="1">
        <v>1.98366512959742E-2</v>
      </c>
      <c r="G214" s="1">
        <v>1.37211647967985E-2</v>
      </c>
      <c r="H214" s="1">
        <v>1.7907977793808701E-2</v>
      </c>
    </row>
    <row r="215" spans="1:8" x14ac:dyDescent="0.5">
      <c r="A215">
        <v>201910</v>
      </c>
      <c r="B215" s="1">
        <v>1.1968841666667399E-3</v>
      </c>
      <c r="C215" s="1">
        <v>1.00448725865547E-2</v>
      </c>
      <c r="D215" s="1">
        <v>-2.0073739101318998E-2</v>
      </c>
      <c r="E215" s="1">
        <v>1.26462841958983E-2</v>
      </c>
      <c r="F215" s="1">
        <v>2.8983697401425899E-2</v>
      </c>
      <c r="G215" s="1">
        <v>8.2766071604549706E-3</v>
      </c>
      <c r="H215" s="1">
        <v>-4.62942563984936E-4</v>
      </c>
    </row>
    <row r="216" spans="1:8" x14ac:dyDescent="0.5">
      <c r="A216">
        <v>201911</v>
      </c>
      <c r="B216" s="1">
        <v>1.0684766666666499E-3</v>
      </c>
      <c r="C216" s="1">
        <v>2.4454860403504402E-3</v>
      </c>
      <c r="D216" s="1">
        <v>-5.69517099588301E-3</v>
      </c>
      <c r="E216" s="1">
        <v>2.9091426770007499E-2</v>
      </c>
      <c r="F216" s="1">
        <v>-5.6787191896812096E-4</v>
      </c>
      <c r="G216" s="1">
        <v>-1.30739207209842E-2</v>
      </c>
      <c r="H216" s="1">
        <v>6.1827164670780199E-4</v>
      </c>
    </row>
    <row r="217" spans="1:8" x14ac:dyDescent="0.5">
      <c r="A217">
        <v>201912</v>
      </c>
      <c r="B217" s="1">
        <v>1.0111166666666399E-3</v>
      </c>
      <c r="C217" s="1">
        <v>3.00874161414932E-3</v>
      </c>
      <c r="D217" s="1">
        <v>-4.8345022571424298E-3</v>
      </c>
      <c r="E217" s="1">
        <v>2.1349423342721802E-2</v>
      </c>
      <c r="F217" s="1">
        <v>6.5880275955866902E-2</v>
      </c>
      <c r="G217" s="1">
        <v>1.36953340204597E-2</v>
      </c>
      <c r="H217" s="1">
        <v>6.0542691833028198E-2</v>
      </c>
    </row>
    <row r="218" spans="1:8" x14ac:dyDescent="0.5">
      <c r="A218">
        <v>202001</v>
      </c>
      <c r="B218" s="1">
        <v>9.3884500000007698E-4</v>
      </c>
      <c r="C218" s="1">
        <v>5.83728566216712E-3</v>
      </c>
      <c r="D218" s="1">
        <v>-4.1070209309443599E-2</v>
      </c>
      <c r="E218" s="1">
        <v>3.4563644685155298E-2</v>
      </c>
      <c r="F218" s="1">
        <v>-7.86275539188485E-3</v>
      </c>
      <c r="G218" s="1">
        <v>3.6480503446868401E-2</v>
      </c>
      <c r="H218" s="1">
        <v>-7.2040565829908199E-2</v>
      </c>
    </row>
    <row r="219" spans="1:8" x14ac:dyDescent="0.5">
      <c r="A219">
        <v>202002</v>
      </c>
      <c r="B219" s="1">
        <v>7.6386333333333602E-4</v>
      </c>
      <c r="C219" s="1">
        <v>6.52883569096851E-3</v>
      </c>
      <c r="D219" s="1">
        <v>-0.111233192871107</v>
      </c>
      <c r="E219" s="1">
        <v>-7.2782516137195497E-2</v>
      </c>
      <c r="F219" s="1">
        <v>-4.0975259526541102E-2</v>
      </c>
      <c r="G219" s="1">
        <v>-5.3152256179813E-2</v>
      </c>
      <c r="H219" s="1">
        <v>-7.2576864155415005E-2</v>
      </c>
    </row>
    <row r="220" spans="1:8" x14ac:dyDescent="0.5">
      <c r="A220">
        <v>202003</v>
      </c>
      <c r="B220" s="1">
        <v>6.3234583333326901E-4</v>
      </c>
      <c r="C220" s="1">
        <v>-4.6846846846846299E-3</v>
      </c>
      <c r="D220" s="1">
        <v>-0.154620734427769</v>
      </c>
      <c r="E220" s="1">
        <v>-9.6945290284561406E-2</v>
      </c>
      <c r="F220" s="1">
        <v>-0.119913640082739</v>
      </c>
      <c r="G220" s="1">
        <v>-0.146270565150352</v>
      </c>
      <c r="H220" s="1">
        <v>-0.26601677965057302</v>
      </c>
    </row>
    <row r="221" spans="1:8" x14ac:dyDescent="0.5">
      <c r="A221">
        <v>202004</v>
      </c>
      <c r="B221" s="1">
        <v>5.2939000000007397E-4</v>
      </c>
      <c r="C221" s="1">
        <v>3.6205648081088999E-4</v>
      </c>
      <c r="D221" s="1">
        <v>0.168541590076658</v>
      </c>
      <c r="E221" s="1">
        <v>9.4150854923199301E-2</v>
      </c>
      <c r="F221" s="1">
        <v>7.6380172767179497E-2</v>
      </c>
      <c r="G221" s="1">
        <v>6.7967630513138699E-2</v>
      </c>
      <c r="H221" s="1">
        <v>-0.109446724956829</v>
      </c>
    </row>
    <row r="222" spans="1:8" x14ac:dyDescent="0.5">
      <c r="A222">
        <v>202005</v>
      </c>
      <c r="B222" s="1">
        <v>4.3681916666660198E-4</v>
      </c>
      <c r="C222" s="1">
        <v>-5.8310210318895904E-3</v>
      </c>
      <c r="D222" s="1">
        <v>3.4054522658736701E-2</v>
      </c>
      <c r="E222" s="1">
        <v>3.12988486330876E-2</v>
      </c>
      <c r="F222" s="1">
        <v>-9.0840435333055993E-3</v>
      </c>
      <c r="G222" s="1">
        <v>-1.1960884696230301E-2</v>
      </c>
      <c r="H222" s="1">
        <v>0.14412916230578299</v>
      </c>
    </row>
    <row r="223" spans="1:8" x14ac:dyDescent="0.5">
      <c r="A223">
        <v>202006</v>
      </c>
      <c r="B223" s="1">
        <v>4.0064250000004797E-4</v>
      </c>
      <c r="C223" s="1">
        <v>2.71013672032993E-3</v>
      </c>
      <c r="D223" s="1">
        <v>-2.60074506613416E-3</v>
      </c>
      <c r="E223" s="1">
        <v>-2.25884704797718E-3</v>
      </c>
      <c r="F223" s="1">
        <v>4.35542806000348E-2</v>
      </c>
      <c r="G223" s="1">
        <v>-7.3048267190981503E-3</v>
      </c>
      <c r="H223" s="1">
        <v>2.1090942494175601E-2</v>
      </c>
    </row>
    <row r="224" spans="1:8" x14ac:dyDescent="0.5">
      <c r="A224">
        <v>202007</v>
      </c>
      <c r="B224" s="1">
        <v>4.1537083333342801E-4</v>
      </c>
      <c r="C224" s="1">
        <v>3.3482593085643001E-3</v>
      </c>
      <c r="D224" s="1">
        <v>-7.4655700292611798E-3</v>
      </c>
      <c r="E224" s="1">
        <v>5.7501578839363798E-2</v>
      </c>
      <c r="F224" s="1">
        <v>9.9958091768008697E-2</v>
      </c>
      <c r="G224" s="1">
        <v>3.9576692003357498E-2</v>
      </c>
      <c r="H224" s="1">
        <v>4.7202424298728299E-2</v>
      </c>
    </row>
    <row r="225" spans="1:9" x14ac:dyDescent="0.5">
      <c r="A225">
        <v>202008</v>
      </c>
      <c r="B225" s="1">
        <v>4.18281666666686E-4</v>
      </c>
      <c r="C225" s="1">
        <v>5.2267610164036195E-4</v>
      </c>
      <c r="D225" s="1">
        <v>-9.0265240938757207E-3</v>
      </c>
      <c r="E225" s="1">
        <v>6.5156086088532503E-2</v>
      </c>
      <c r="F225" s="1">
        <v>2.0383815624869898E-2</v>
      </c>
      <c r="G225" s="1">
        <v>1.78031775241329E-2</v>
      </c>
      <c r="H225" s="1">
        <v>4.3837449276733699E-2</v>
      </c>
    </row>
    <row r="226" spans="1:9" x14ac:dyDescent="0.5">
      <c r="A226">
        <v>202009</v>
      </c>
      <c r="B226" s="1">
        <v>4.27955833333326E-4</v>
      </c>
      <c r="C226" s="1">
        <v>3.4960819770946099E-3</v>
      </c>
      <c r="D226" s="1">
        <v>-5.4705303977063802E-2</v>
      </c>
      <c r="E226" s="1">
        <v>-1.6573140940872502E-2</v>
      </c>
      <c r="F226" s="1">
        <v>2.0626850925555798E-3</v>
      </c>
      <c r="G226" s="1">
        <v>-9.9316149395055602E-3</v>
      </c>
      <c r="H226" s="1">
        <v>-1.88980720125934E-2</v>
      </c>
    </row>
    <row r="227" spans="1:9" x14ac:dyDescent="0.5">
      <c r="A227">
        <v>202010</v>
      </c>
      <c r="B227" s="1">
        <v>4.3952833333338299E-4</v>
      </c>
      <c r="C227" s="1">
        <v>3.8443056222969801E-3</v>
      </c>
      <c r="D227" s="1">
        <v>-3.3877462738436302E-2</v>
      </c>
      <c r="E227" s="1">
        <v>-4.63323201877716E-2</v>
      </c>
      <c r="F227" s="1">
        <v>4.00408819155773E-3</v>
      </c>
      <c r="G227" s="1">
        <v>-4.6800652691881703E-2</v>
      </c>
      <c r="H227" s="1">
        <v>-5.1572665748096297E-2</v>
      </c>
    </row>
    <row r="228" spans="1:9" x14ac:dyDescent="0.5">
      <c r="A228">
        <v>202011</v>
      </c>
      <c r="B228" s="1">
        <v>4.0737833333337399E-4</v>
      </c>
      <c r="C228" s="1">
        <v>6.8613371629169199E-3</v>
      </c>
      <c r="D228" s="1">
        <v>0.179889974166316</v>
      </c>
      <c r="E228" s="1">
        <v>9.5066396270286901E-2</v>
      </c>
      <c r="F228" s="1">
        <v>6.03886003932134E-2</v>
      </c>
      <c r="G228" s="1">
        <v>6.6792515776556705E-2</v>
      </c>
      <c r="H228" s="1">
        <v>8.7425573345230906E-2</v>
      </c>
    </row>
    <row r="229" spans="1:9" x14ac:dyDescent="0.5">
      <c r="A229">
        <v>202012</v>
      </c>
      <c r="B229" s="1">
        <v>2.9687833333324999E-4</v>
      </c>
      <c r="C229" s="1">
        <v>7.5277337559429497E-3</v>
      </c>
      <c r="D229" s="1">
        <v>2.9645650741807399E-2</v>
      </c>
      <c r="E229" s="1">
        <v>3.2751154457793197E-2</v>
      </c>
      <c r="F229" s="1">
        <v>6.3688944455700003E-2</v>
      </c>
      <c r="G229" s="1">
        <v>9.2463722793063498E-3</v>
      </c>
      <c r="H229" s="1">
        <v>4.9546309985638498E-2</v>
      </c>
    </row>
    <row r="230" spans="1:9" x14ac:dyDescent="0.5">
      <c r="A230" s="8" t="s">
        <v>24</v>
      </c>
      <c r="B230" s="9">
        <f>AVERAGE(B2:B229)</f>
        <v>1.8742003289473675E-3</v>
      </c>
      <c r="C230" s="9">
        <f t="shared" ref="C230:H230" si="0">AVERAGE(C2:C229)</f>
        <v>3.8553592230373686E-3</v>
      </c>
      <c r="D230" s="9">
        <f t="shared" si="0"/>
        <v>1.1746815669749304E-2</v>
      </c>
      <c r="E230" s="9">
        <f t="shared" si="0"/>
        <v>5.5150299561566429E-3</v>
      </c>
      <c r="F230" s="9">
        <f t="shared" si="0"/>
        <v>8.2034004767312877E-3</v>
      </c>
      <c r="G230" s="9">
        <f t="shared" si="0"/>
        <v>5.8122231392171578E-3</v>
      </c>
      <c r="H230" s="9">
        <f t="shared" si="0"/>
        <v>-1.0768291548939966E-3</v>
      </c>
      <c r="I230" s="6" t="str">
        <f ca="1">_xlfn.FORMULATEXT(H230)</f>
        <v>=AVERAGE(H2:H229)</v>
      </c>
    </row>
    <row r="231" spans="1:9" x14ac:dyDescent="0.5">
      <c r="A231" s="8" t="s">
        <v>25</v>
      </c>
      <c r="B231" s="10">
        <f>_xlfn.STDEV.S(B2:B229)</f>
        <v>8.8491557810520477E-4</v>
      </c>
      <c r="C231" s="10">
        <f t="shared" ref="C231:H231" si="1">_xlfn.STDEV.S(C2:C229)</f>
        <v>6.3306408547459409E-3</v>
      </c>
      <c r="D231" s="10">
        <f t="shared" si="1"/>
        <v>5.8715738175842649E-2</v>
      </c>
      <c r="E231" s="10">
        <f t="shared" si="1"/>
        <v>4.0523226012300358E-2</v>
      </c>
      <c r="F231" s="10">
        <f t="shared" si="1"/>
        <v>5.3734833822635518E-2</v>
      </c>
      <c r="G231" s="10">
        <f t="shared" si="1"/>
        <v>4.6984883680922969E-2</v>
      </c>
      <c r="H231" s="10">
        <f t="shared" si="1"/>
        <v>6.513991084546851E-2</v>
      </c>
      <c r="I231" s="6" t="str">
        <f ca="1">_xlfn.FORMULATEXT(H231)</f>
        <v>=STDEV.S(H2:H229)</v>
      </c>
    </row>
    <row r="232" spans="1:9" x14ac:dyDescent="0.5">
      <c r="A232" s="8" t="s">
        <v>26</v>
      </c>
      <c r="B232" s="10">
        <f>B230*12</f>
        <v>2.2490403947368412E-2</v>
      </c>
      <c r="C232" s="10">
        <f t="shared" ref="C232:H232" si="2">C230*12</f>
        <v>4.6264310676448421E-2</v>
      </c>
      <c r="D232" s="10">
        <f t="shared" si="2"/>
        <v>0.14096178803699164</v>
      </c>
      <c r="E232" s="10">
        <f t="shared" si="2"/>
        <v>6.6180359473879707E-2</v>
      </c>
      <c r="F232" s="10">
        <f t="shared" si="2"/>
        <v>9.8440805720775459E-2</v>
      </c>
      <c r="G232" s="10">
        <f t="shared" si="2"/>
        <v>6.9746677670605897E-2</v>
      </c>
      <c r="H232" s="10">
        <f t="shared" si="2"/>
        <v>-1.2921949858727959E-2</v>
      </c>
      <c r="I232" s="6" t="str">
        <f ca="1">_xlfn.FORMULATEXT(H232)</f>
        <v>=H230*12</v>
      </c>
    </row>
    <row r="233" spans="1:9" x14ac:dyDescent="0.5">
      <c r="A233" s="8" t="s">
        <v>27</v>
      </c>
      <c r="B233" s="10">
        <f>B231*SQRT(12)</f>
        <v>3.0654374833747997E-3</v>
      </c>
      <c r="C233" s="10">
        <f t="shared" ref="C233:H233" si="3">C231*SQRT(12)</f>
        <v>2.1929983209782469E-2</v>
      </c>
      <c r="D233" s="10">
        <f t="shared" si="3"/>
        <v>0.20339728344894203</v>
      </c>
      <c r="E233" s="10">
        <f t="shared" si="3"/>
        <v>0.14037657267980194</v>
      </c>
      <c r="F233" s="10">
        <f t="shared" si="3"/>
        <v>0.18614292463415053</v>
      </c>
      <c r="G233" s="10">
        <f t="shared" si="3"/>
        <v>0.16276041144614478</v>
      </c>
      <c r="H233" s="10">
        <f t="shared" si="3"/>
        <v>0.2256512703697168</v>
      </c>
      <c r="I233" s="6" t="str">
        <f ca="1">_xlfn.FORMULATEXT(H233)</f>
        <v>=H231*SQRT(12)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B64A0-4DDA-4E1D-8337-F6616CA044FF}">
  <sheetPr codeName="Sheet3"/>
  <dimension ref="A1:N32"/>
  <sheetViews>
    <sheetView tabSelected="1" zoomScaleNormal="100" workbookViewId="0">
      <selection activeCell="C21" sqref="C21"/>
    </sheetView>
  </sheetViews>
  <sheetFormatPr defaultRowHeight="14.35" x14ac:dyDescent="0.5"/>
  <cols>
    <col min="1" max="1" width="11.29296875" customWidth="1"/>
    <col min="2" max="2" width="9.9375" customWidth="1"/>
    <col min="3" max="9" width="11.1171875" customWidth="1"/>
  </cols>
  <sheetData>
    <row r="1" spans="1:14" x14ac:dyDescent="0.5">
      <c r="B1" s="13" t="s">
        <v>28</v>
      </c>
      <c r="C1" s="11" t="s">
        <v>1</v>
      </c>
      <c r="D1" s="11" t="s">
        <v>5</v>
      </c>
      <c r="E1" s="11" t="s">
        <v>0</v>
      </c>
      <c r="F1" s="11" t="s">
        <v>3</v>
      </c>
      <c r="G1" s="11" t="s">
        <v>4</v>
      </c>
      <c r="H1" s="11" t="s">
        <v>6</v>
      </c>
      <c r="I1" s="11" t="s">
        <v>7</v>
      </c>
    </row>
    <row r="2" spans="1:14" x14ac:dyDescent="0.5">
      <c r="A2" s="12" t="s">
        <v>1</v>
      </c>
      <c r="B2" s="18">
        <f t="array" ref="B2:B8">TRANSPOSE(Data!B232:H232)</f>
        <v>2.2490403947368412E-2</v>
      </c>
      <c r="C2" s="15">
        <f t="array" ref="C2:I8">varcovar(Data!B2:H229)*12</f>
        <v>9.3969069644792233E-6</v>
      </c>
      <c r="D2" s="15">
        <v>4.7977194920297908E-6</v>
      </c>
      <c r="E2" s="15">
        <v>-7.7295428640277892E-5</v>
      </c>
      <c r="F2" s="15">
        <v>-5.1777732970231387E-5</v>
      </c>
      <c r="G2" s="15">
        <v>-6.4934782440615295E-5</v>
      </c>
      <c r="H2" s="15">
        <v>-3.4935840850786517E-5</v>
      </c>
      <c r="I2" s="15">
        <v>-4.1445060195125889E-5</v>
      </c>
      <c r="J2" t="str">
        <f ca="1">_xlfn.FORMULATEXT(I2)</f>
        <v>{=varcovar(Data!B2:H229)*12}</v>
      </c>
    </row>
    <row r="3" spans="1:14" x14ac:dyDescent="0.5">
      <c r="A3" s="12" t="s">
        <v>5</v>
      </c>
      <c r="B3" s="14">
        <v>4.6264310676448421E-2</v>
      </c>
      <c r="C3" s="15">
        <v>4.7977194920297908E-6</v>
      </c>
      <c r="D3" s="15">
        <v>4.8092416358134073E-4</v>
      </c>
      <c r="E3" s="15">
        <v>-1.8162825945731769E-4</v>
      </c>
      <c r="F3" s="15">
        <v>-3.7603174613034759E-4</v>
      </c>
      <c r="G3" s="15">
        <v>-3.2953621637089246E-4</v>
      </c>
      <c r="H3" s="15">
        <v>1.9415572449122212E-4</v>
      </c>
      <c r="I3" s="15">
        <v>-1.085693995207055E-3</v>
      </c>
    </row>
    <row r="4" spans="1:14" x14ac:dyDescent="0.5">
      <c r="A4" s="12" t="s">
        <v>0</v>
      </c>
      <c r="B4" s="16">
        <v>0.14096178803699164</v>
      </c>
      <c r="C4" s="15">
        <v>-7.7295428640277892E-5</v>
      </c>
      <c r="D4" s="15">
        <v>-1.8162825945731769E-4</v>
      </c>
      <c r="E4" s="17">
        <v>4.1370454914409258E-2</v>
      </c>
      <c r="F4" s="17">
        <v>1.4279794293009164E-2</v>
      </c>
      <c r="G4" s="17">
        <v>2.4284495268488117E-2</v>
      </c>
      <c r="H4" s="17">
        <v>1.6099082813686549E-2</v>
      </c>
      <c r="I4" s="17">
        <v>1.3509397513223158E-2</v>
      </c>
    </row>
    <row r="5" spans="1:14" x14ac:dyDescent="0.5">
      <c r="A5" s="12" t="s">
        <v>3</v>
      </c>
      <c r="B5" s="16">
        <v>6.6180359473879707E-2</v>
      </c>
      <c r="C5" s="15">
        <v>-5.1777732970231387E-5</v>
      </c>
      <c r="D5" s="15">
        <v>-3.7603174613034759E-4</v>
      </c>
      <c r="E5" s="17">
        <v>1.4279794293009164E-2</v>
      </c>
      <c r="F5" s="17">
        <v>1.970558215732772E-2</v>
      </c>
      <c r="G5" s="17">
        <v>2.0718580505651011E-2</v>
      </c>
      <c r="H5" s="17">
        <v>1.8101612269015743E-2</v>
      </c>
      <c r="I5" s="17">
        <v>1.2443083642773353E-2</v>
      </c>
    </row>
    <row r="6" spans="1:14" x14ac:dyDescent="0.5">
      <c r="A6" s="12" t="s">
        <v>4</v>
      </c>
      <c r="B6" s="16">
        <v>9.8440805720775459E-2</v>
      </c>
      <c r="C6" s="15">
        <v>-6.4934782440615295E-5</v>
      </c>
      <c r="D6" s="15">
        <v>-3.2953621637089246E-4</v>
      </c>
      <c r="E6" s="17">
        <v>2.4284495268488117E-2</v>
      </c>
      <c r="F6" s="17">
        <v>2.0718580505651011E-2</v>
      </c>
      <c r="G6" s="17">
        <v>3.4649188391355043E-2</v>
      </c>
      <c r="H6" s="17">
        <v>2.3022565315100701E-2</v>
      </c>
      <c r="I6" s="17">
        <v>1.7545230237751879E-2</v>
      </c>
    </row>
    <row r="7" spans="1:14" x14ac:dyDescent="0.5">
      <c r="A7" s="12" t="s">
        <v>6</v>
      </c>
      <c r="B7" s="16">
        <v>6.9746677670605897E-2</v>
      </c>
      <c r="C7" s="15">
        <v>-3.4935840850786517E-5</v>
      </c>
      <c r="D7" s="15">
        <v>1.9415572449122212E-4</v>
      </c>
      <c r="E7" s="17">
        <v>1.6099082813686549E-2</v>
      </c>
      <c r="F7" s="17">
        <v>1.8101612269015743E-2</v>
      </c>
      <c r="G7" s="17">
        <v>2.3022565315100701E-2</v>
      </c>
      <c r="H7" s="17">
        <v>2.6490951534118311E-2</v>
      </c>
      <c r="I7" s="17">
        <v>1.0694822273268926E-2</v>
      </c>
    </row>
    <row r="8" spans="1:14" x14ac:dyDescent="0.5">
      <c r="A8" s="12" t="s">
        <v>7</v>
      </c>
      <c r="B8" s="16">
        <v>-1.2921949858727959E-2</v>
      </c>
      <c r="C8" s="15">
        <v>-4.1445060195125889E-5</v>
      </c>
      <c r="D8" s="15">
        <v>-1.085693995207055E-3</v>
      </c>
      <c r="E8" s="17">
        <v>1.3509397513223158E-2</v>
      </c>
      <c r="F8" s="17">
        <v>1.2443083642773353E-2</v>
      </c>
      <c r="G8" s="17">
        <v>1.7545230237751879E-2</v>
      </c>
      <c r="H8" s="17">
        <v>1.0694822273268926E-2</v>
      </c>
      <c r="I8" s="17">
        <v>5.0918495819467037E-2</v>
      </c>
    </row>
    <row r="10" spans="1:14" ht="28.7" x14ac:dyDescent="0.5">
      <c r="B10" s="22" t="s">
        <v>31</v>
      </c>
      <c r="C10" s="25" t="s">
        <v>37</v>
      </c>
      <c r="G10" t="s">
        <v>32</v>
      </c>
      <c r="L10" t="s">
        <v>33</v>
      </c>
      <c r="M10" t="s">
        <v>34</v>
      </c>
    </row>
    <row r="11" spans="1:14" x14ac:dyDescent="0.5">
      <c r="A11" s="12" t="s">
        <v>0</v>
      </c>
      <c r="B11" s="21">
        <f t="array" ref="B11:B15">MMULT(MINVERSE(E4:I8),B4:B8-B2)/SUM(MMULT(MINVERSE(E4:I8),B4:B8-B2))</f>
        <v>1.2864109042979845</v>
      </c>
      <c r="C11" s="27">
        <v>1.2864081526108539</v>
      </c>
      <c r="G11" s="23">
        <f t="array" ref="G11:K15">MINVERSE(E4:I8)</f>
        <v>41.153000389937191</v>
      </c>
      <c r="H11" s="23">
        <v>2.196205883300935</v>
      </c>
      <c r="I11" s="23">
        <v>-28.943365447182575</v>
      </c>
      <c r="J11" s="23">
        <v>-0.82822689207000222</v>
      </c>
      <c r="K11" s="23">
        <v>-1.3080524772267248</v>
      </c>
      <c r="L11">
        <v>1</v>
      </c>
      <c r="M11" s="23">
        <f t="array" ref="M11:M15">B4:B8-B2*L11:L15</f>
        <v>0.11847138408962322</v>
      </c>
      <c r="N11" t="str">
        <f ca="1">_xlfn.FORMULATEXT(M11)</f>
        <v>{=B4:B8-B2*L11:L15}</v>
      </c>
    </row>
    <row r="12" spans="1:14" x14ac:dyDescent="0.5">
      <c r="A12" s="12" t="s">
        <v>3</v>
      </c>
      <c r="B12" s="21">
        <v>0.37327079173132899</v>
      </c>
      <c r="C12" s="27">
        <v>0.37327124032592462</v>
      </c>
      <c r="G12" s="23">
        <v>2.1962058833009475</v>
      </c>
      <c r="H12" s="23">
        <v>181.63750900572316</v>
      </c>
      <c r="I12" s="23">
        <v>-57.704933172597151</v>
      </c>
      <c r="J12" s="23">
        <v>-71.210821715501325</v>
      </c>
      <c r="K12" s="23">
        <v>-10.129260628637571</v>
      </c>
      <c r="L12">
        <v>1</v>
      </c>
      <c r="M12" s="23">
        <v>4.3689955526511295E-2</v>
      </c>
    </row>
    <row r="13" spans="1:14" x14ac:dyDescent="0.5">
      <c r="A13" s="12" t="s">
        <v>4</v>
      </c>
      <c r="B13" s="21">
        <v>0.56417211100401654</v>
      </c>
      <c r="C13" s="27">
        <v>0.56417092942234326</v>
      </c>
      <c r="G13" s="23">
        <v>-28.943365447182579</v>
      </c>
      <c r="H13" s="23">
        <v>-57.704933172597094</v>
      </c>
      <c r="I13" s="23">
        <v>113.60334274411105</v>
      </c>
      <c r="J13" s="23">
        <v>-37.914319972709556</v>
      </c>
      <c r="K13" s="23">
        <v>-9.4008109143108793</v>
      </c>
      <c r="L13">
        <v>1</v>
      </c>
      <c r="M13" s="23">
        <v>7.5950401773407047E-2</v>
      </c>
    </row>
    <row r="14" spans="1:14" x14ac:dyDescent="0.5">
      <c r="A14" s="12" t="s">
        <v>6</v>
      </c>
      <c r="B14" s="21">
        <v>-0.3483094344523141</v>
      </c>
      <c r="C14" s="27">
        <v>-0.34830819617170378</v>
      </c>
      <c r="G14" s="23">
        <v>-0.82822689207000733</v>
      </c>
      <c r="H14" s="23">
        <v>-71.210821715501368</v>
      </c>
      <c r="I14" s="23">
        <v>-37.914319972709535</v>
      </c>
      <c r="J14" s="23">
        <v>117.43084682155143</v>
      </c>
      <c r="K14" s="23">
        <v>6.0210830923353864</v>
      </c>
      <c r="L14">
        <v>1</v>
      </c>
      <c r="M14" s="23">
        <v>4.7256273723237485E-2</v>
      </c>
    </row>
    <row r="15" spans="1:14" x14ac:dyDescent="0.5">
      <c r="A15" s="12" t="s">
        <v>7</v>
      </c>
      <c r="B15" s="21">
        <v>-0.87554437258101614</v>
      </c>
      <c r="C15" s="27">
        <v>-0.87554212618741778</v>
      </c>
      <c r="G15" s="23">
        <v>-1.3080524772267228</v>
      </c>
      <c r="H15" s="23">
        <v>-10.129260628637573</v>
      </c>
      <c r="I15" s="23">
        <v>-9.4008109143108811</v>
      </c>
      <c r="J15" s="23">
        <v>6.0210830923353873</v>
      </c>
      <c r="K15" s="23">
        <v>24.436213137249499</v>
      </c>
      <c r="L15">
        <v>1</v>
      </c>
      <c r="M15" s="23">
        <v>-3.5412353806096371E-2</v>
      </c>
    </row>
    <row r="16" spans="1:14" x14ac:dyDescent="0.5">
      <c r="A16" s="19" t="s">
        <v>30</v>
      </c>
      <c r="B16" s="20">
        <f>SUM(B11:B15)</f>
        <v>0.99999999999999978</v>
      </c>
      <c r="C16" s="20">
        <f>SUM(C11:C15)</f>
        <v>1</v>
      </c>
    </row>
    <row r="17" spans="1:12" x14ac:dyDescent="0.5">
      <c r="I17" t="s">
        <v>35</v>
      </c>
      <c r="J17" t="s">
        <v>36</v>
      </c>
      <c r="K17" t="s">
        <v>29</v>
      </c>
    </row>
    <row r="18" spans="1:12" x14ac:dyDescent="0.5">
      <c r="A18" s="26" t="s">
        <v>38</v>
      </c>
      <c r="C18" s="1">
        <f t="array" ref="C18">MMULT(TRANSPOSE(C11:C15),B4:B8)</f>
        <v>0.2485954310253739</v>
      </c>
      <c r="D18" t="str">
        <f ca="1">_xlfn.FORMULATEXT(C18)</f>
        <v>{=MMULT(TRANSPOSE(C11:C15),B4:B8)}</v>
      </c>
      <c r="I18" s="23">
        <f t="array" ref="I18:I22">MMULT(G11:K15,M11:M15)</f>
        <v>2.7803271190209675</v>
      </c>
      <c r="J18" s="23">
        <f t="array" ref="J18">MMULT(TRANSPOSE(L11:L15),I18:I22)</f>
        <v>2.161305621502204</v>
      </c>
      <c r="K18" s="24">
        <f t="array" ref="K18:K22">I18:I22/J18</f>
        <v>1.2864109042979845</v>
      </c>
    </row>
    <row r="19" spans="1:12" x14ac:dyDescent="0.5">
      <c r="A19" s="26" t="s">
        <v>39</v>
      </c>
      <c r="C19" s="1">
        <f t="array" ref="C19">SQRT(MMULT(MMULT(TRANSPOSE(C11:C15),E4:I8),C11:C15))</f>
        <v>0.32344215132019666</v>
      </c>
      <c r="D19" t="str">
        <f ca="1">_xlfn.FORMULATEXT(C19)</f>
        <v>{=SQRT(MMULT(MMULT(TRANSPOSE(C11:C15),E4:I8),C11:C15))}</v>
      </c>
      <c r="I19" s="23">
        <v>0.80675226051149973</v>
      </c>
      <c r="K19" s="24">
        <v>0.37327079173132899</v>
      </c>
    </row>
    <row r="20" spans="1:12" x14ac:dyDescent="0.5">
      <c r="A20" s="26" t="s">
        <v>40</v>
      </c>
      <c r="C20" s="3">
        <f>(C18-B2)/C19</f>
        <v>0.69905862966564702</v>
      </c>
      <c r="D20" t="str">
        <f ca="1">_xlfn.FORMULATEXT(C20)</f>
        <v>=(C18-B2)/C19</v>
      </c>
      <c r="I20" s="23">
        <v>1.2193483550077464</v>
      </c>
      <c r="K20" s="24">
        <v>0.56417211100401654</v>
      </c>
    </row>
    <row r="21" spans="1:12" x14ac:dyDescent="0.5">
      <c r="I21" s="23">
        <v>-0.75280313870403992</v>
      </c>
      <c r="K21" s="24">
        <v>-0.3483094344523141</v>
      </c>
    </row>
    <row r="22" spans="1:12" x14ac:dyDescent="0.5">
      <c r="I22" s="23">
        <v>-1.8923189743339703</v>
      </c>
      <c r="K22" s="24">
        <v>-0.87554437258101614</v>
      </c>
      <c r="L22" t="str">
        <f ca="1">_xlfn.FORMULATEXT(K22)</f>
        <v>{=I18:I22/J18}</v>
      </c>
    </row>
    <row r="26" spans="1:12" ht="43" x14ac:dyDescent="0.5">
      <c r="A26" s="28" t="s">
        <v>41</v>
      </c>
      <c r="B26" s="29" t="s">
        <v>42</v>
      </c>
      <c r="C26" s="30" t="s">
        <v>43</v>
      </c>
      <c r="D26" s="30"/>
      <c r="E26" s="30"/>
      <c r="F26" s="30"/>
      <c r="G26" s="30"/>
      <c r="H26" s="30"/>
      <c r="I26" s="30"/>
      <c r="J26" s="29" t="s">
        <v>2</v>
      </c>
    </row>
    <row r="27" spans="1:12" x14ac:dyDescent="0.5">
      <c r="A27" s="31" t="s">
        <v>0</v>
      </c>
      <c r="B27" s="32">
        <v>0.15</v>
      </c>
      <c r="C27" s="33" t="s">
        <v>44</v>
      </c>
      <c r="J27" s="34">
        <v>44228</v>
      </c>
    </row>
    <row r="28" spans="1:12" x14ac:dyDescent="0.5">
      <c r="A28" s="35" t="s">
        <v>3</v>
      </c>
      <c r="B28" s="32">
        <v>52.07</v>
      </c>
      <c r="C28" s="33" t="s">
        <v>45</v>
      </c>
      <c r="J28" s="34">
        <v>44228</v>
      </c>
    </row>
    <row r="29" spans="1:12" x14ac:dyDescent="0.5">
      <c r="A29" s="35" t="s">
        <v>4</v>
      </c>
      <c r="B29" s="32">
        <v>8.11</v>
      </c>
      <c r="C29" s="33" t="s">
        <v>46</v>
      </c>
      <c r="J29" s="34">
        <v>44228</v>
      </c>
    </row>
    <row r="30" spans="1:12" x14ac:dyDescent="0.5">
      <c r="A30" s="35" t="s">
        <v>6</v>
      </c>
      <c r="B30" s="32">
        <v>1.55</v>
      </c>
      <c r="C30" s="33" t="s">
        <v>47</v>
      </c>
      <c r="J30" s="34">
        <v>44228</v>
      </c>
    </row>
    <row r="31" spans="1:12" x14ac:dyDescent="0.5">
      <c r="A31" s="35" t="s">
        <v>7</v>
      </c>
      <c r="B31" s="32">
        <f>229.89/8.08%/1000</f>
        <v>2.8451732673267323</v>
      </c>
      <c r="C31" s="33" t="s">
        <v>48</v>
      </c>
      <c r="J31" s="34">
        <v>44228</v>
      </c>
    </row>
    <row r="32" spans="1:12" x14ac:dyDescent="0.5">
      <c r="A32" s="36"/>
      <c r="B32" s="37"/>
      <c r="C32" s="38" t="s">
        <v>49</v>
      </c>
      <c r="D32" s="39"/>
      <c r="E32" s="39"/>
      <c r="F32" s="39"/>
      <c r="G32" s="39"/>
      <c r="H32" s="39"/>
      <c r="I32" s="39"/>
      <c r="J32" s="40">
        <v>44228</v>
      </c>
    </row>
  </sheetData>
  <mergeCells count="1">
    <mergeCell ref="C26:I26"/>
  </mergeCells>
  <hyperlinks>
    <hyperlink ref="C29" r:id="rId1" xr:uid="{48211CF0-FDC2-4F76-A1B8-13FBEF4910BB}"/>
    <hyperlink ref="C28" r:id="rId2" xr:uid="{393BB7C2-BE49-4770-9EA3-509034D45647}"/>
    <hyperlink ref="C30" r:id="rId3" xr:uid="{0D2567E4-68E3-40ED-8C27-41729F994798}"/>
    <hyperlink ref="C31" r:id="rId4" xr:uid="{1E6F8DF6-3E2E-426E-8D91-C69A35682B5A}"/>
    <hyperlink ref="C32" r:id="rId5" xr:uid="{B5B414FC-68F1-4CBD-B8A4-0C69223AFE1C}"/>
  </hyperlinks>
  <pageMargins left="0.7" right="0.7" top="0.75" bottom="0.75" header="0.3" footer="0.3"/>
  <drawing r:id="rId6"/>
  <legacy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Matrix</vt:lpstr>
      <vt:lpstr>Data</vt:lpstr>
      <vt:lpstr>Optimal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sakkakom</dc:creator>
  <cp:lastModifiedBy>sakkakom maneenop</cp:lastModifiedBy>
  <dcterms:created xsi:type="dcterms:W3CDTF">2020-10-21T12:10:18Z</dcterms:created>
  <dcterms:modified xsi:type="dcterms:W3CDTF">2021-09-16T04:32:52Z</dcterms:modified>
</cp:coreProperties>
</file>