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60" windowHeight="7755" activeTab="1"/>
  </bookViews>
  <sheets>
    <sheet name="Data" sheetId="1" r:id="rId1"/>
    <sheet name="PowerLaw" sheetId="2" r:id="rId2"/>
    <sheet name="Data2" sheetId="4" r:id="rId3"/>
  </sheets>
  <definedNames>
    <definedName name="_xlnm._FilterDatabase" localSheetId="0" hidden="1">Data!$A$1:$E$238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" l="1"/>
  <c r="I7" i="2"/>
  <c r="I8" i="2"/>
  <c r="I9" i="2"/>
  <c r="I10" i="2"/>
  <c r="I6" i="2"/>
  <c r="H7" i="2"/>
  <c r="H8" i="2"/>
  <c r="H9" i="2"/>
  <c r="H10" i="2"/>
  <c r="H11" i="2"/>
  <c r="H6" i="2"/>
  <c r="T9" i="2" l="1"/>
  <c r="T6" i="2"/>
  <c r="T8" i="2" s="1"/>
  <c r="G15" i="2"/>
  <c r="G16" i="2"/>
  <c r="G17" i="2"/>
  <c r="G18" i="2"/>
  <c r="G19" i="2"/>
  <c r="G14" i="2"/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3" i="2"/>
  <c r="J10" i="2" l="1"/>
  <c r="J6" i="2"/>
  <c r="K6" i="2" s="1"/>
  <c r="F14" i="2" s="1"/>
  <c r="H14" i="2" s="1"/>
  <c r="J9" i="2"/>
  <c r="K9" i="2" s="1"/>
  <c r="F17" i="2" s="1"/>
  <c r="H17" i="2" s="1"/>
  <c r="F3" i="2"/>
  <c r="F1" i="2"/>
  <c r="J8" i="2"/>
  <c r="K8" i="2" s="1"/>
  <c r="F16" i="2" s="1"/>
  <c r="H16" i="2" s="1"/>
  <c r="J11" i="2"/>
  <c r="K11" i="2" s="1"/>
  <c r="F19" i="2" s="1"/>
  <c r="H19" i="2" s="1"/>
  <c r="J7" i="2"/>
  <c r="K7" i="2" s="1"/>
  <c r="F15" i="2" s="1"/>
  <c r="H15" i="2" s="1"/>
  <c r="F2" i="2"/>
  <c r="G2" i="2" s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3" i="1"/>
  <c r="K10" i="2" l="1"/>
  <c r="F18" i="2" s="1"/>
  <c r="H18" i="2" s="1"/>
  <c r="G9" i="2"/>
  <c r="G10" i="2"/>
  <c r="F7" i="2"/>
  <c r="F6" i="2"/>
  <c r="G1" i="2"/>
  <c r="G7" i="2"/>
  <c r="G11" i="2"/>
  <c r="F8" i="2"/>
  <c r="G8" i="2"/>
  <c r="G6" i="2"/>
  <c r="F9" i="2"/>
  <c r="F11" i="2"/>
  <c r="F10" i="2"/>
</calcChain>
</file>

<file path=xl/sharedStrings.xml><?xml version="1.0" encoding="utf-8"?>
<sst xmlns="http://schemas.openxmlformats.org/spreadsheetml/2006/main" count="361" uniqueCount="208">
  <si>
    <t>SET</t>
  </si>
  <si>
    <t>Phatra</t>
  </si>
  <si>
    <t>MSCore</t>
  </si>
  <si>
    <t>CGLTF</t>
  </si>
  <si>
    <t>30/12/2558</t>
  </si>
  <si>
    <t>29/12/2558</t>
  </si>
  <si>
    <t>28/12/2558</t>
  </si>
  <si>
    <t>25/12/2558</t>
  </si>
  <si>
    <t>24/12/2558</t>
  </si>
  <si>
    <t>23/12/2558</t>
  </si>
  <si>
    <t>22/12/2558</t>
  </si>
  <si>
    <t>21/12/2558</t>
  </si>
  <si>
    <t>18/12/2558</t>
  </si>
  <si>
    <t>17/12/2558</t>
  </si>
  <si>
    <t>16/12/2558</t>
  </si>
  <si>
    <t>15/12/2558</t>
  </si>
  <si>
    <t>14/12/2558</t>
  </si>
  <si>
    <t>30/11/2558</t>
  </si>
  <si>
    <t>27/11/2558</t>
  </si>
  <si>
    <t>26/11/2558</t>
  </si>
  <si>
    <t>25/11/2558</t>
  </si>
  <si>
    <t>24/11/2558</t>
  </si>
  <si>
    <t>23/11/2558</t>
  </si>
  <si>
    <t>20/11/2558</t>
  </si>
  <si>
    <t>19/11/2558</t>
  </si>
  <si>
    <t>18/11/2558</t>
  </si>
  <si>
    <t>17/11/2558</t>
  </si>
  <si>
    <t>16/11/2558</t>
  </si>
  <si>
    <t>13/11/2558</t>
  </si>
  <si>
    <t>29/10/2558</t>
  </si>
  <si>
    <t>28/10/2558</t>
  </si>
  <si>
    <t>27/10/2558</t>
  </si>
  <si>
    <t>26/10/2558</t>
  </si>
  <si>
    <t>22/10/2558</t>
  </si>
  <si>
    <t>21/10/2558</t>
  </si>
  <si>
    <t>20/10/2558</t>
  </si>
  <si>
    <t>19/10/2558</t>
  </si>
  <si>
    <t>16/10/2558</t>
  </si>
  <si>
    <t>15/10/2558</t>
  </si>
  <si>
    <t>13/10/2558</t>
  </si>
  <si>
    <t>30/9/2558</t>
  </si>
  <si>
    <t>29/9/2558</t>
  </si>
  <si>
    <t>28/9/2558</t>
  </si>
  <si>
    <t>25/9/2558</t>
  </si>
  <si>
    <t>24/9/2558</t>
  </si>
  <si>
    <t>23/9/2558</t>
  </si>
  <si>
    <t>22/9/2558</t>
  </si>
  <si>
    <t>21/9/2558</t>
  </si>
  <si>
    <t>18/9/2558</t>
  </si>
  <si>
    <t>17/9/2558</t>
  </si>
  <si>
    <t>16/9/2558</t>
  </si>
  <si>
    <t>15/9/2558</t>
  </si>
  <si>
    <t>14/9/2558</t>
  </si>
  <si>
    <t>31/8/2558</t>
  </si>
  <si>
    <t>28/8/2558</t>
  </si>
  <si>
    <t>27/8/2558</t>
  </si>
  <si>
    <t>26/8/2558</t>
  </si>
  <si>
    <t>25/8/2558</t>
  </si>
  <si>
    <t>24/8/2558</t>
  </si>
  <si>
    <t>21/8/2558</t>
  </si>
  <si>
    <t>20/8/2558</t>
  </si>
  <si>
    <t>19/8/2558</t>
  </si>
  <si>
    <t>18/8/2558</t>
  </si>
  <si>
    <t>17/8/2558</t>
  </si>
  <si>
    <t>14/8/2558</t>
  </si>
  <si>
    <t>13/8/2558</t>
  </si>
  <si>
    <t>31/7/2558</t>
  </si>
  <si>
    <t>29/7/2558</t>
  </si>
  <si>
    <t>28/7/2558</t>
  </si>
  <si>
    <t>27/7/2558</t>
  </si>
  <si>
    <t>24/7/2558</t>
  </si>
  <si>
    <t>23/7/2558</t>
  </si>
  <si>
    <t>22/7/2558</t>
  </si>
  <si>
    <t>21/7/2558</t>
  </si>
  <si>
    <t>20/7/2558</t>
  </si>
  <si>
    <t>17/7/2558</t>
  </si>
  <si>
    <t>16/7/2558</t>
  </si>
  <si>
    <t>15/7/2558</t>
  </si>
  <si>
    <t>14/7/2558</t>
  </si>
  <si>
    <t>13/7/2558</t>
  </si>
  <si>
    <t>30/6/2558</t>
  </si>
  <si>
    <t>29/6/2558</t>
  </si>
  <si>
    <t>26/6/2558</t>
  </si>
  <si>
    <t>25/6/2558</t>
  </si>
  <si>
    <t>24/6/2558</t>
  </si>
  <si>
    <t>23/6/2558</t>
  </si>
  <si>
    <t>22/6/2558</t>
  </si>
  <si>
    <t>19/6/2558</t>
  </si>
  <si>
    <t>18/6/2558</t>
  </si>
  <si>
    <t>17/6/2558</t>
  </si>
  <si>
    <t>16/6/2558</t>
  </si>
  <si>
    <t>15/6/2558</t>
  </si>
  <si>
    <t>29/5/2558</t>
  </si>
  <si>
    <t>28/5/2558</t>
  </si>
  <si>
    <t>27/5/2558</t>
  </si>
  <si>
    <t>26/5/2558</t>
  </si>
  <si>
    <t>25/5/2558</t>
  </si>
  <si>
    <t>22/5/2558</t>
  </si>
  <si>
    <t>21/5/2558</t>
  </si>
  <si>
    <t>20/5/2558</t>
  </si>
  <si>
    <t>19/5/2558</t>
  </si>
  <si>
    <t>18/5/2558</t>
  </si>
  <si>
    <t>15/5/2558</t>
  </si>
  <si>
    <t>14/5/2558</t>
  </si>
  <si>
    <t>13/5/2558</t>
  </si>
  <si>
    <t>30/4/2558</t>
  </si>
  <si>
    <t>28/4/2558</t>
  </si>
  <si>
    <t>27/4/2558</t>
  </si>
  <si>
    <t>24/4/2558</t>
  </si>
  <si>
    <t>23/4/2558</t>
  </si>
  <si>
    <t>22/4/2558</t>
  </si>
  <si>
    <t>21/4/2558</t>
  </si>
  <si>
    <t>20/4/2558</t>
  </si>
  <si>
    <t>17/4/2558</t>
  </si>
  <si>
    <t>16/4/2558</t>
  </si>
  <si>
    <t>30/3/2558</t>
  </si>
  <si>
    <t>27/3/2558</t>
  </si>
  <si>
    <t>26/3/2558</t>
  </si>
  <si>
    <t>25/3/2558</t>
  </si>
  <si>
    <t>24/3/2558</t>
  </si>
  <si>
    <t>23/3/2558</t>
  </si>
  <si>
    <t>20/3/2558</t>
  </si>
  <si>
    <t>19/3/2558</t>
  </si>
  <si>
    <t>18/3/2558</t>
  </si>
  <si>
    <t>17/3/2558</t>
  </si>
  <si>
    <t>16/3/2558</t>
  </si>
  <si>
    <t>13/3/2558</t>
  </si>
  <si>
    <t>27/2/2558</t>
  </si>
  <si>
    <t>26/2/2558</t>
  </si>
  <si>
    <t>25/2/2558</t>
  </si>
  <si>
    <t>24/2/2558</t>
  </si>
  <si>
    <t>23/2/2558</t>
  </si>
  <si>
    <t>20/2/2558</t>
  </si>
  <si>
    <t>18/2/2558</t>
  </si>
  <si>
    <t>17/2/2558</t>
  </si>
  <si>
    <t>16/2/2558</t>
  </si>
  <si>
    <t>13/2/2558</t>
  </si>
  <si>
    <t>30/1/2558</t>
  </si>
  <si>
    <t>29/1/2558</t>
  </si>
  <si>
    <t>28/1/2558</t>
  </si>
  <si>
    <t>27/1/2558</t>
  </si>
  <si>
    <t>26/1/2558</t>
  </si>
  <si>
    <t>23/1/2558</t>
  </si>
  <si>
    <t>22/1/2558</t>
  </si>
  <si>
    <t>21/1/2558</t>
  </si>
  <si>
    <t>20/1/2558</t>
  </si>
  <si>
    <t>19/1/2558</t>
  </si>
  <si>
    <t>16/1/2558</t>
  </si>
  <si>
    <t>15/1/2558</t>
  </si>
  <si>
    <t>14/1/2558</t>
  </si>
  <si>
    <t>13/1/2558</t>
  </si>
  <si>
    <t>Date</t>
  </si>
  <si>
    <t>R_SET</t>
  </si>
  <si>
    <t>Average</t>
  </si>
  <si>
    <t>SD</t>
  </si>
  <si>
    <t>State</t>
  </si>
  <si>
    <t>+SD</t>
  </si>
  <si>
    <t>-SD</t>
  </si>
  <si>
    <t>Total</t>
  </si>
  <si>
    <t>+count</t>
  </si>
  <si>
    <t>-count</t>
  </si>
  <si>
    <t>total</t>
  </si>
  <si>
    <t>Prob(v&gt;x)</t>
  </si>
  <si>
    <t>RealWorld</t>
  </si>
  <si>
    <t>Normal Model (%)</t>
  </si>
  <si>
    <t>ln(x)</t>
  </si>
  <si>
    <t>ln[Prob(v&gt;x)]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</si>
  <si>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</si>
  <si>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</si>
  <si>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</si>
  <si>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</si>
  <si>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</si>
  <si>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</si>
  <si>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</si>
  <si>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</si>
  <si>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</si>
  <si>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</si>
  <si>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</si>
  <si>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</si>
  <si>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</si>
  <si>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</si>
  <si>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</si>
  <si>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</si>
  <si>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</si>
  <si>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</si>
  <si>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</si>
  <si>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</si>
  <si>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</si>
  <si>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</si>
  <si>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</si>
  <si>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</si>
  <si>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predict</t>
  </si>
  <si>
    <t>x</t>
  </si>
  <si>
    <t>gamma =</t>
  </si>
  <si>
    <t>K =</t>
  </si>
  <si>
    <t>alpha =</t>
  </si>
  <si>
    <t>Prob[v&gt;x] = 0.1286*X^(-2.7904)</t>
  </si>
  <si>
    <t>ADVANCE</t>
  </si>
  <si>
    <t>DATE</t>
  </si>
  <si>
    <t>AOT</t>
  </si>
  <si>
    <t>BANPU</t>
  </si>
  <si>
    <t>BAY</t>
  </si>
  <si>
    <t>BBL</t>
  </si>
  <si>
    <t>BEC</t>
  </si>
  <si>
    <t>BTS</t>
  </si>
  <si>
    <t>CENTEL</t>
  </si>
  <si>
    <t>CK</t>
  </si>
  <si>
    <t>CPALL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</si>
</sst>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Border="1" applyAlignment="1">
      <alignment horizontal="right"/>
    </xf>
    <xf numFmtId="2" fontId="3" fillId="0" borderId="0" xfId="1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0" xfId="0" applyAlignment="1"/>
    <xf numFmtId="164" fontId="0" fillId="0" borderId="0" xfId="0" applyNumberFormat="1"/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0" xfId="0" quotePrefix="1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164" fontId="0" fillId="4" borderId="0" xfId="0" applyNumberFormat="1" applyFill="1"/>
    <xf numFmtId="2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165" fontId="0" fillId="4" borderId="0" xfId="2" applyNumberFormat="1" applyFont="1" applyFill="1"/>
    <xf numFmtId="2" fontId="4" fillId="0" borderId="0" xfId="0" applyNumberFormat="1" applyFont="1" applyAlignment="1">
      <alignment horizontal="center"/>
    </xf>
    <xf numFmtId="0" fontId="5" fillId="5" borderId="0" xfId="0" applyFont="1" applyFill="1" applyAlignment="1">
      <alignment horizontal="center"/>
    </xf>
    <xf numFmtId="10" fontId="0" fillId="5" borderId="0" xfId="2" applyNumberFormat="1" applyFont="1" applyFill="1"/>
    <xf numFmtId="10" fontId="4" fillId="5" borderId="0" xfId="2" applyNumberFormat="1" applyFont="1" applyFill="1"/>
    <xf numFmtId="0" fontId="4" fillId="5" borderId="0" xfId="0" applyFont="1" applyFill="1" applyAlignment="1">
      <alignment horizontal="center"/>
    </xf>
    <xf numFmtId="164" fontId="4" fillId="5" borderId="0" xfId="0" applyNumberFormat="1" applyFont="1" applyFill="1"/>
    <xf numFmtId="0" fontId="0" fillId="0" borderId="0" xfId="0" applyFill="1" applyBorder="1" applyAlignment="1"/>
    <xf numFmtId="0" fontId="0" fillId="0" borderId="1" xfId="0" applyFill="1" applyBorder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Continuous"/>
    </xf>
    <xf numFmtId="0" fontId="0" fillId="0" borderId="0" xfId="0" applyNumberFormat="1" applyAlignment="1">
      <alignment horizontal="center"/>
    </xf>
    <xf numFmtId="0" fontId="4" fillId="0" borderId="0" xfId="0" applyNumberFormat="1" applyFont="1" applyAlignment="1">
      <alignment horizontal="center"/>
    </xf>
    <xf numFmtId="10" fontId="0" fillId="0" borderId="0" xfId="2" applyNumberFormat="1" applyFont="1" applyAlignment="1">
      <alignment horizontal="center"/>
    </xf>
    <xf numFmtId="0" fontId="7" fillId="5" borderId="0" xfId="0" applyFont="1" applyFill="1" applyAlignment="1">
      <alignment horizontal="center"/>
    </xf>
    <xf numFmtId="10" fontId="4" fillId="5" borderId="0" xfId="2" applyNumberFormat="1" applyFont="1" applyFill="1" applyAlignment="1">
      <alignment horizontal="center"/>
    </xf>
    <xf numFmtId="10" fontId="0" fillId="0" borderId="0" xfId="2" applyNumberFormat="1" applyFont="1"/>
    <xf numFmtId="10" fontId="0" fillId="4" borderId="0" xfId="2" applyNumberFormat="1" applyFont="1" applyFill="1"/>
    <xf numFmtId="164" fontId="0" fillId="4" borderId="0" xfId="2" applyNumberFormat="1" applyFont="1" applyFill="1"/>
    <xf numFmtId="0" fontId="8" fillId="5" borderId="0" xfId="0" applyFont="1" applyFill="1"/>
    <xf numFmtId="164" fontId="8" fillId="5" borderId="0" xfId="0" applyNumberFormat="1" applyFont="1" applyFill="1"/>
    <xf numFmtId="0" fontId="9" fillId="0" borderId="0" xfId="0" applyFont="1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14" fontId="10" fillId="0" borderId="0" xfId="0" applyNumberFormat="1" applyFont="1" applyFill="1" applyAlignment="1">
      <alignment horizontal="center" vertical="top"/>
    </xf>
    <xf numFmtId="14" fontId="10" fillId="0" borderId="0" xfId="0" applyNumberFormat="1" applyFont="1" applyFill="1" applyBorder="1" applyAlignment="1">
      <alignment horizontal="center" vertical="top"/>
    </xf>
    <xf numFmtId="2" fontId="10" fillId="0" borderId="0" xfId="0" applyNumberFormat="1" applyFont="1" applyFill="1" applyAlignment="1">
      <alignment horizontal="center" vertical="top"/>
    </xf>
    <xf numFmtId="2" fontId="10" fillId="0" borderId="0" xfId="0" applyNumberFormat="1" applyFont="1" applyFill="1" applyAlignment="1">
      <alignment horizontal="center"/>
    </xf>
    <xf numFmtId="2" fontId="10" fillId="0" borderId="0" xfId="0" applyNumberFormat="1" applyFont="1" applyFill="1" applyBorder="1" applyAlignment="1">
      <alignment horizontal="center" vertical="top"/>
    </xf>
    <xf numFmtId="2" fontId="10" fillId="0" borderId="0" xfId="0" applyNumberFormat="1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PowerLaw!$G$14:$G$18</c:f>
              <c:numCache>
                <c:formatCode>0.0000</c:formatCode>
                <c:ptCount val="5"/>
                <c:pt idx="0">
                  <c:v>0</c:v>
                </c:pt>
                <c:pt idx="1">
                  <c:v>0.69314718055994529</c:v>
                </c:pt>
                <c:pt idx="2">
                  <c:v>1.0986122886681098</c:v>
                </c:pt>
                <c:pt idx="3">
                  <c:v>1.3862943611198906</c:v>
                </c:pt>
                <c:pt idx="4">
                  <c:v>1.6094379124341003</c:v>
                </c:pt>
              </c:numCache>
            </c:numRef>
          </c:xVal>
          <c:yVal>
            <c:numRef>
              <c:f>PowerLaw!$H$14:$H$18</c:f>
              <c:numCache>
                <c:formatCode>0.0000</c:formatCode>
                <c:ptCount val="5"/>
                <c:pt idx="0">
                  <c:v>-1.9825917156899182</c:v>
                </c:pt>
                <c:pt idx="1">
                  <c:v>-3.8543938925915096</c:v>
                </c:pt>
                <c:pt idx="2">
                  <c:v>-5.4638318050256105</c:v>
                </c:pt>
                <c:pt idx="3">
                  <c:v>-6.156978985585555</c:v>
                </c:pt>
                <c:pt idx="4">
                  <c:v>-6.156978985585555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CA2-4BD4-B56E-BC93287596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825136"/>
        <c:axId val="169825528"/>
      </c:scatterChart>
      <c:valAx>
        <c:axId val="169825136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crossAx val="169825528"/>
        <c:crosses val="autoZero"/>
        <c:crossBetween val="midCat"/>
      </c:valAx>
      <c:valAx>
        <c:axId val="169825528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16982513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21</xdr:row>
      <xdr:rowOff>24179</xdr:rowOff>
    </xdr:from>
    <xdr:to>
      <xdr:col>11</xdr:col>
      <xdr:colOff>359019</xdr:colOff>
      <xdr:row>35</xdr:row>
      <xdr:rowOff>100379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"/>
  <sheetViews>
    <sheetView workbookViewId="0">
      <selection activeCell="C37" sqref="C37"/>
    </sheetView>
  </sheetViews>
  <sheetFormatPr defaultRowHeight="15" x14ac:dyDescent="0.25"/>
  <cols>
    <col min="1" max="1" width="13.42578125" style="6" customWidth="1"/>
    <col min="2" max="5" width="10.5703125" style="6" customWidth="1"/>
  </cols>
  <sheetData>
    <row r="1" spans="1:6" x14ac:dyDescent="0.25">
      <c r="A1" s="1" t="s">
        <v>151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152</v>
      </c>
    </row>
    <row r="2" spans="1:6" x14ac:dyDescent="0.25">
      <c r="A2" s="2">
        <v>240483</v>
      </c>
      <c r="B2" s="3">
        <v>1477.58</v>
      </c>
      <c r="C2" s="3">
        <v>22.614699999999999</v>
      </c>
      <c r="D2" s="4">
        <v>27.846699999999998</v>
      </c>
      <c r="E2" s="3">
        <v>47.203299999999999</v>
      </c>
    </row>
    <row r="3" spans="1:6" x14ac:dyDescent="0.25">
      <c r="A3" s="2">
        <v>240513</v>
      </c>
      <c r="B3" s="3">
        <v>1500.75</v>
      </c>
      <c r="C3" s="3">
        <v>22.976800000000001</v>
      </c>
      <c r="D3" s="4">
        <v>27.708200000000001</v>
      </c>
      <c r="E3" s="3">
        <v>48.086199999999998</v>
      </c>
      <c r="F3">
        <f>(B3-B2)/B2</f>
        <v>1.568104603473252E-2</v>
      </c>
    </row>
    <row r="4" spans="1:6" x14ac:dyDescent="0.25">
      <c r="A4" s="2">
        <v>240544</v>
      </c>
      <c r="B4" s="3">
        <v>1521.62</v>
      </c>
      <c r="C4" s="3">
        <v>23.433</v>
      </c>
      <c r="D4" s="4">
        <v>28.2578</v>
      </c>
      <c r="E4" s="3">
        <v>48.878500000000003</v>
      </c>
      <c r="F4">
        <f t="shared" ref="F4:F67" si="0">(B4-B3)/B3</f>
        <v>1.3906380143261629E-2</v>
      </c>
    </row>
    <row r="5" spans="1:6" x14ac:dyDescent="0.25">
      <c r="A5" s="2">
        <v>240575</v>
      </c>
      <c r="B5" s="3">
        <v>1529.42</v>
      </c>
      <c r="C5" s="3">
        <v>23.5365</v>
      </c>
      <c r="D5" s="4">
        <v>28.670500000000001</v>
      </c>
      <c r="E5" s="3">
        <v>48.937100000000001</v>
      </c>
      <c r="F5">
        <f t="shared" si="0"/>
        <v>5.126115587334671E-3</v>
      </c>
    </row>
    <row r="6" spans="1:6" x14ac:dyDescent="0.25">
      <c r="A6" s="2">
        <v>240666</v>
      </c>
      <c r="B6" s="3">
        <v>1531.21</v>
      </c>
      <c r="C6" s="3">
        <v>23.549099999999999</v>
      </c>
      <c r="D6" s="4">
        <v>28.6206</v>
      </c>
      <c r="E6" s="3">
        <v>48.770400000000002</v>
      </c>
      <c r="F6">
        <f t="shared" si="0"/>
        <v>1.1703783133475197E-3</v>
      </c>
    </row>
    <row r="7" spans="1:6" x14ac:dyDescent="0.25">
      <c r="A7" s="5" t="s">
        <v>150</v>
      </c>
      <c r="B7" s="3">
        <v>1534.97</v>
      </c>
      <c r="C7" s="3">
        <v>23.711300000000001</v>
      </c>
      <c r="D7" s="4">
        <v>28.583100000000002</v>
      </c>
      <c r="E7" s="3">
        <v>49.184600000000003</v>
      </c>
      <c r="F7">
        <f t="shared" si="0"/>
        <v>2.4555743496972923E-3</v>
      </c>
    </row>
    <row r="8" spans="1:6" x14ac:dyDescent="0.25">
      <c r="A8" s="5" t="s">
        <v>149</v>
      </c>
      <c r="B8" s="3">
        <v>1523.24</v>
      </c>
      <c r="C8" s="3">
        <v>23.504000000000001</v>
      </c>
      <c r="D8" s="4">
        <v>28.2819</v>
      </c>
      <c r="E8" s="3">
        <v>48.6188</v>
      </c>
      <c r="F8">
        <f t="shared" si="0"/>
        <v>-7.6418431630585733E-3</v>
      </c>
    </row>
    <row r="9" spans="1:6" x14ac:dyDescent="0.25">
      <c r="A9" s="5" t="s">
        <v>148</v>
      </c>
      <c r="B9" s="3">
        <v>1523.38</v>
      </c>
      <c r="C9" s="3">
        <v>23.652200000000001</v>
      </c>
      <c r="D9" s="4">
        <v>28.378599999999999</v>
      </c>
      <c r="E9" s="3">
        <v>48.841000000000001</v>
      </c>
      <c r="F9">
        <f t="shared" si="0"/>
        <v>9.1909351120046765E-5</v>
      </c>
    </row>
    <row r="10" spans="1:6" x14ac:dyDescent="0.25">
      <c r="A10" s="5" t="s">
        <v>147</v>
      </c>
      <c r="B10" s="3">
        <v>1517.74</v>
      </c>
      <c r="C10" s="3">
        <v>23.604500000000002</v>
      </c>
      <c r="D10" s="4">
        <v>28.278099999999998</v>
      </c>
      <c r="E10" s="3">
        <v>48.671399999999998</v>
      </c>
      <c r="F10">
        <f t="shared" si="0"/>
        <v>-3.7022935840040566E-3</v>
      </c>
    </row>
    <row r="11" spans="1:6" x14ac:dyDescent="0.25">
      <c r="A11" s="5" t="s">
        <v>146</v>
      </c>
      <c r="B11" s="3">
        <v>1535.37</v>
      </c>
      <c r="C11" s="3">
        <v>23.751000000000001</v>
      </c>
      <c r="D11" s="4">
        <v>28.543900000000001</v>
      </c>
      <c r="E11" s="3">
        <v>49.1629</v>
      </c>
      <c r="F11">
        <f t="shared" si="0"/>
        <v>1.161595530196205E-2</v>
      </c>
    </row>
    <row r="12" spans="1:6" x14ac:dyDescent="0.25">
      <c r="A12" s="5" t="s">
        <v>145</v>
      </c>
      <c r="B12" s="3">
        <v>1535.09</v>
      </c>
      <c r="C12" s="3">
        <v>23.7196</v>
      </c>
      <c r="D12" s="4">
        <v>28.491199999999999</v>
      </c>
      <c r="E12" s="3">
        <v>49.1053</v>
      </c>
      <c r="F12">
        <f t="shared" si="0"/>
        <v>-1.8236646541222815E-4</v>
      </c>
    </row>
    <row r="13" spans="1:6" x14ac:dyDescent="0.25">
      <c r="A13" s="5" t="s">
        <v>144</v>
      </c>
      <c r="B13" s="3">
        <v>1537.36</v>
      </c>
      <c r="C13" s="3">
        <v>23.767099999999999</v>
      </c>
      <c r="D13" s="4">
        <v>28.608799999999999</v>
      </c>
      <c r="E13" s="3">
        <v>49.359000000000002</v>
      </c>
      <c r="F13">
        <f t="shared" si="0"/>
        <v>1.4787406601567217E-3</v>
      </c>
    </row>
    <row r="14" spans="1:6" x14ac:dyDescent="0.25">
      <c r="A14" s="5" t="s">
        <v>143</v>
      </c>
      <c r="B14" s="3">
        <v>1560.34</v>
      </c>
      <c r="C14" s="3">
        <v>24.106999999999999</v>
      </c>
      <c r="D14" s="4">
        <v>29.0122</v>
      </c>
      <c r="E14" s="3">
        <v>50.214500000000001</v>
      </c>
      <c r="F14">
        <f t="shared" si="0"/>
        <v>1.4947702555029413E-2</v>
      </c>
    </row>
    <row r="15" spans="1:6" x14ac:dyDescent="0.25">
      <c r="A15" s="5" t="s">
        <v>142</v>
      </c>
      <c r="B15" s="3">
        <v>1598.33</v>
      </c>
      <c r="C15" s="3">
        <v>24.380400000000002</v>
      </c>
      <c r="D15" s="4">
        <v>29.456600000000002</v>
      </c>
      <c r="E15" s="3">
        <v>50.9664</v>
      </c>
      <c r="F15">
        <f t="shared" si="0"/>
        <v>2.4347257648973948E-2</v>
      </c>
    </row>
    <row r="16" spans="1:6" x14ac:dyDescent="0.25">
      <c r="A16" s="5" t="s">
        <v>141</v>
      </c>
      <c r="B16" s="3">
        <v>1588.31</v>
      </c>
      <c r="C16" s="3">
        <v>24.407499999999999</v>
      </c>
      <c r="D16" s="4">
        <v>29.425699999999999</v>
      </c>
      <c r="E16" s="3">
        <v>50.944699999999997</v>
      </c>
      <c r="F16">
        <f t="shared" si="0"/>
        <v>-6.2690433139589337E-3</v>
      </c>
    </row>
    <row r="17" spans="1:6" x14ac:dyDescent="0.25">
      <c r="A17" s="5" t="s">
        <v>140</v>
      </c>
      <c r="B17" s="3">
        <v>1589.81</v>
      </c>
      <c r="C17" s="3">
        <v>24.602</v>
      </c>
      <c r="D17" s="4">
        <v>29.6569</v>
      </c>
      <c r="E17" s="3">
        <v>51.614699999999999</v>
      </c>
      <c r="F17">
        <f t="shared" si="0"/>
        <v>9.444000226656006E-4</v>
      </c>
    </row>
    <row r="18" spans="1:6" x14ac:dyDescent="0.25">
      <c r="A18" s="5" t="s">
        <v>139</v>
      </c>
      <c r="B18" s="3">
        <v>1592.81</v>
      </c>
      <c r="C18" s="3">
        <v>24.613499999999998</v>
      </c>
      <c r="D18" s="4">
        <v>29.615100000000002</v>
      </c>
      <c r="E18" s="3">
        <v>51.5383</v>
      </c>
      <c r="F18">
        <f t="shared" si="0"/>
        <v>1.8870179455406622E-3</v>
      </c>
    </row>
    <row r="19" spans="1:6" x14ac:dyDescent="0.25">
      <c r="A19" s="5" t="s">
        <v>138</v>
      </c>
      <c r="B19" s="3">
        <v>1586.4</v>
      </c>
      <c r="C19" s="3">
        <v>24.716000000000001</v>
      </c>
      <c r="D19" s="4">
        <v>29.6248</v>
      </c>
      <c r="E19" s="3">
        <v>51.489600000000003</v>
      </c>
      <c r="F19">
        <f t="shared" si="0"/>
        <v>-4.0243343524964401E-3</v>
      </c>
    </row>
    <row r="20" spans="1:6" x14ac:dyDescent="0.25">
      <c r="A20" s="5" t="s">
        <v>137</v>
      </c>
      <c r="B20" s="3">
        <v>1581.25</v>
      </c>
      <c r="C20" s="3">
        <v>24.673200000000001</v>
      </c>
      <c r="D20" s="4">
        <v>29.454000000000001</v>
      </c>
      <c r="E20" s="3">
        <v>51.369300000000003</v>
      </c>
      <c r="F20">
        <f t="shared" si="0"/>
        <v>-3.2463439233485192E-3</v>
      </c>
    </row>
    <row r="21" spans="1:6" x14ac:dyDescent="0.25">
      <c r="A21" s="2">
        <v>240364</v>
      </c>
      <c r="B21" s="3">
        <v>1582.7</v>
      </c>
      <c r="C21" s="3">
        <v>24.714600000000001</v>
      </c>
      <c r="D21" s="4">
        <v>29.486899999999999</v>
      </c>
      <c r="E21" s="3">
        <v>51.5398</v>
      </c>
      <c r="F21">
        <f t="shared" si="0"/>
        <v>9.1699604743085883E-4</v>
      </c>
    </row>
    <row r="22" spans="1:6" x14ac:dyDescent="0.25">
      <c r="A22" s="2">
        <v>240392</v>
      </c>
      <c r="B22" s="3">
        <v>1602.54</v>
      </c>
      <c r="C22" s="3">
        <v>24.901800000000001</v>
      </c>
      <c r="D22" s="4">
        <v>29.815100000000001</v>
      </c>
      <c r="E22" s="3">
        <v>51.934199999999997</v>
      </c>
      <c r="F22">
        <f t="shared" si="0"/>
        <v>1.2535540532002223E-2</v>
      </c>
    </row>
    <row r="23" spans="1:6" x14ac:dyDescent="0.25">
      <c r="A23" s="2">
        <v>240423</v>
      </c>
      <c r="B23" s="3">
        <v>1599.81</v>
      </c>
      <c r="C23" s="3">
        <v>24.75</v>
      </c>
      <c r="D23" s="4">
        <v>29.753399999999999</v>
      </c>
      <c r="E23" s="3">
        <v>51.487299999999998</v>
      </c>
      <c r="F23">
        <f t="shared" si="0"/>
        <v>-1.7035456213261562E-3</v>
      </c>
    </row>
    <row r="24" spans="1:6" x14ac:dyDescent="0.25">
      <c r="A24" s="2">
        <v>240453</v>
      </c>
      <c r="B24" s="3">
        <v>1607.92</v>
      </c>
      <c r="C24" s="3">
        <v>24.924199999999999</v>
      </c>
      <c r="D24" s="4">
        <v>29.969000000000001</v>
      </c>
      <c r="E24" s="3">
        <v>52.13</v>
      </c>
      <c r="F24">
        <f t="shared" si="0"/>
        <v>5.069351985548364E-3</v>
      </c>
    </row>
    <row r="25" spans="1:6" x14ac:dyDescent="0.25">
      <c r="A25" s="2">
        <v>240484</v>
      </c>
      <c r="B25" s="3">
        <v>1613.63</v>
      </c>
      <c r="C25" s="3">
        <v>25.077000000000002</v>
      </c>
      <c r="D25" s="4">
        <v>30.1386</v>
      </c>
      <c r="E25" s="3">
        <v>52.3934</v>
      </c>
      <c r="F25">
        <f t="shared" si="0"/>
        <v>3.5511717000846037E-3</v>
      </c>
    </row>
    <row r="26" spans="1:6" x14ac:dyDescent="0.25">
      <c r="A26" s="2">
        <v>240576</v>
      </c>
      <c r="B26" s="3">
        <v>1601.77</v>
      </c>
      <c r="C26" s="3">
        <v>24.921900000000001</v>
      </c>
      <c r="D26" s="4">
        <v>29.853899999999999</v>
      </c>
      <c r="E26" s="3">
        <v>52.127200000000002</v>
      </c>
      <c r="F26">
        <f t="shared" si="0"/>
        <v>-7.3498881404040128E-3</v>
      </c>
    </row>
    <row r="27" spans="1:6" x14ac:dyDescent="0.25">
      <c r="A27" s="2">
        <v>240606</v>
      </c>
      <c r="B27" s="3">
        <v>1594.96</v>
      </c>
      <c r="C27" s="3">
        <v>24.854299999999999</v>
      </c>
      <c r="D27" s="4">
        <v>29.765999999999998</v>
      </c>
      <c r="E27" s="3">
        <v>51.871299999999998</v>
      </c>
      <c r="F27">
        <f t="shared" si="0"/>
        <v>-4.2515467264338481E-3</v>
      </c>
    </row>
    <row r="28" spans="1:6" x14ac:dyDescent="0.25">
      <c r="A28" s="2">
        <v>240637</v>
      </c>
      <c r="B28" s="3">
        <v>1605.11</v>
      </c>
      <c r="C28" s="3">
        <v>24.970099999999999</v>
      </c>
      <c r="D28" s="4">
        <v>29.948</v>
      </c>
      <c r="E28" s="3">
        <v>52.431800000000003</v>
      </c>
      <c r="F28">
        <f t="shared" si="0"/>
        <v>6.3637959572653002E-3</v>
      </c>
    </row>
    <row r="29" spans="1:6" x14ac:dyDescent="0.25">
      <c r="A29" s="2">
        <v>240667</v>
      </c>
      <c r="B29" s="3">
        <v>1613.4</v>
      </c>
      <c r="C29" s="3">
        <v>24.982199999999999</v>
      </c>
      <c r="D29" s="4">
        <v>30.0762</v>
      </c>
      <c r="E29" s="3">
        <v>52.724499999999999</v>
      </c>
      <c r="F29">
        <f t="shared" si="0"/>
        <v>5.1647550635160154E-3</v>
      </c>
    </row>
    <row r="30" spans="1:6" x14ac:dyDescent="0.25">
      <c r="A30" s="5" t="s">
        <v>136</v>
      </c>
      <c r="B30" s="3">
        <v>1615.89</v>
      </c>
      <c r="C30" s="3">
        <v>24.962</v>
      </c>
      <c r="D30" s="4">
        <v>30.145299999999999</v>
      </c>
      <c r="E30" s="3">
        <v>52.872500000000002</v>
      </c>
      <c r="F30">
        <f t="shared" si="0"/>
        <v>1.5433246560059557E-3</v>
      </c>
    </row>
    <row r="31" spans="1:6" x14ac:dyDescent="0.25">
      <c r="A31" s="5" t="s">
        <v>135</v>
      </c>
      <c r="B31" s="3">
        <v>1608.04</v>
      </c>
      <c r="C31" s="3">
        <v>24.883500000000002</v>
      </c>
      <c r="D31" s="4">
        <v>29.9436</v>
      </c>
      <c r="E31" s="3">
        <v>52.366399999999999</v>
      </c>
      <c r="F31">
        <f t="shared" si="0"/>
        <v>-4.8580039482886434E-3</v>
      </c>
    </row>
    <row r="32" spans="1:6" x14ac:dyDescent="0.25">
      <c r="A32" s="5" t="s">
        <v>134</v>
      </c>
      <c r="B32" s="3">
        <v>1587.75</v>
      </c>
      <c r="C32" s="3">
        <v>24.656500000000001</v>
      </c>
      <c r="D32" s="4">
        <v>29.5242</v>
      </c>
      <c r="E32" s="3">
        <v>51.385100000000001</v>
      </c>
      <c r="F32">
        <f t="shared" si="0"/>
        <v>-1.2617845327230644E-2</v>
      </c>
    </row>
    <row r="33" spans="1:6" x14ac:dyDescent="0.25">
      <c r="A33" s="5" t="s">
        <v>133</v>
      </c>
      <c r="B33" s="3">
        <v>1603.14</v>
      </c>
      <c r="C33" s="3">
        <v>24.978899999999999</v>
      </c>
      <c r="D33" s="4">
        <v>29.819500000000001</v>
      </c>
      <c r="E33" s="3">
        <v>52.509799999999998</v>
      </c>
      <c r="F33">
        <f t="shared" si="0"/>
        <v>9.6929617383089903E-3</v>
      </c>
    </row>
    <row r="34" spans="1:6" x14ac:dyDescent="0.25">
      <c r="A34" s="5" t="s">
        <v>132</v>
      </c>
      <c r="B34" s="3">
        <v>1603.45</v>
      </c>
      <c r="C34" s="3">
        <v>24.9969</v>
      </c>
      <c r="D34" s="4">
        <v>29.774100000000001</v>
      </c>
      <c r="E34" s="3">
        <v>52.555100000000003</v>
      </c>
      <c r="F34">
        <f t="shared" si="0"/>
        <v>1.9337051037335816E-4</v>
      </c>
    </row>
    <row r="35" spans="1:6" x14ac:dyDescent="0.25">
      <c r="A35" s="5" t="s">
        <v>131</v>
      </c>
      <c r="B35" s="3">
        <v>1593.89</v>
      </c>
      <c r="C35" s="3">
        <v>24.884799999999998</v>
      </c>
      <c r="D35" s="4">
        <v>29.753299999999999</v>
      </c>
      <c r="E35" s="3">
        <v>52.245699999999999</v>
      </c>
      <c r="F35">
        <f t="shared" si="0"/>
        <v>-5.9621441267267115E-3</v>
      </c>
    </row>
    <row r="36" spans="1:6" x14ac:dyDescent="0.25">
      <c r="A36" s="5" t="s">
        <v>130</v>
      </c>
      <c r="B36" s="3">
        <v>1598.66</v>
      </c>
      <c r="C36" s="3">
        <v>25.067299999999999</v>
      </c>
      <c r="D36" s="4">
        <v>29.863</v>
      </c>
      <c r="E36" s="3">
        <v>53.119799999999998</v>
      </c>
      <c r="F36">
        <f t="shared" si="0"/>
        <v>2.9926782902207692E-3</v>
      </c>
    </row>
    <row r="37" spans="1:6" x14ac:dyDescent="0.25">
      <c r="A37" s="5" t="s">
        <v>129</v>
      </c>
      <c r="B37" s="3">
        <v>1589.33</v>
      </c>
      <c r="C37" s="3">
        <v>24.906300000000002</v>
      </c>
      <c r="D37" s="4">
        <v>29.601800000000001</v>
      </c>
      <c r="E37" s="3">
        <v>52.503999999999998</v>
      </c>
      <c r="F37">
        <f t="shared" si="0"/>
        <v>-5.8361377653786007E-3</v>
      </c>
    </row>
    <row r="38" spans="1:6" x14ac:dyDescent="0.25">
      <c r="A38" s="5" t="s">
        <v>128</v>
      </c>
      <c r="B38" s="3">
        <v>1593.55</v>
      </c>
      <c r="C38" s="3">
        <v>24.932600000000001</v>
      </c>
      <c r="D38" s="4">
        <v>29.721499999999999</v>
      </c>
      <c r="E38" s="3">
        <v>52.500900000000001</v>
      </c>
      <c r="F38">
        <f t="shared" si="0"/>
        <v>2.6552069110883374E-3</v>
      </c>
    </row>
    <row r="39" spans="1:6" x14ac:dyDescent="0.25">
      <c r="A39" s="5" t="s">
        <v>127</v>
      </c>
      <c r="B39" s="3">
        <v>1587.01</v>
      </c>
      <c r="C39" s="3">
        <v>25.0413</v>
      </c>
      <c r="D39" s="4">
        <v>29.680199999999999</v>
      </c>
      <c r="E39" s="3">
        <v>52.659500000000001</v>
      </c>
      <c r="F39">
        <f t="shared" si="0"/>
        <v>-4.1040444291048058E-3</v>
      </c>
    </row>
    <row r="40" spans="1:6" x14ac:dyDescent="0.25">
      <c r="A40" s="2">
        <v>240365</v>
      </c>
      <c r="B40" s="3">
        <v>1582.14</v>
      </c>
      <c r="C40" s="3">
        <v>25.039400000000001</v>
      </c>
      <c r="D40" s="4">
        <v>29.6754</v>
      </c>
      <c r="E40" s="3">
        <v>52.577399999999997</v>
      </c>
      <c r="F40">
        <f t="shared" si="0"/>
        <v>-3.0686637135241058E-3</v>
      </c>
    </row>
    <row r="41" spans="1:6" x14ac:dyDescent="0.25">
      <c r="A41" s="2">
        <v>240393</v>
      </c>
      <c r="B41" s="3">
        <v>1562.84</v>
      </c>
      <c r="C41" s="3">
        <v>24.7013</v>
      </c>
      <c r="D41" s="4">
        <v>29.434699999999999</v>
      </c>
      <c r="E41" s="3">
        <v>51.703400000000002</v>
      </c>
      <c r="F41">
        <f t="shared" si="0"/>
        <v>-1.2198667627390863E-2</v>
      </c>
    </row>
    <row r="42" spans="1:6" x14ac:dyDescent="0.25">
      <c r="A42" s="2">
        <v>240454</v>
      </c>
      <c r="B42" s="3">
        <v>1553.33</v>
      </c>
      <c r="C42" s="3">
        <v>24.5989</v>
      </c>
      <c r="D42" s="4">
        <v>29.3841</v>
      </c>
      <c r="E42" s="3">
        <v>51.009599999999999</v>
      </c>
      <c r="F42">
        <f t="shared" si="0"/>
        <v>-6.0850758874868771E-3</v>
      </c>
    </row>
    <row r="43" spans="1:6" x14ac:dyDescent="0.25">
      <c r="A43" s="2">
        <v>240485</v>
      </c>
      <c r="B43" s="3">
        <v>1568.29</v>
      </c>
      <c r="C43" s="3">
        <v>25.0044</v>
      </c>
      <c r="D43" s="4">
        <v>29.7973</v>
      </c>
      <c r="E43" s="3">
        <v>52.212499999999999</v>
      </c>
      <c r="F43">
        <f t="shared" si="0"/>
        <v>9.6309219547681679E-3</v>
      </c>
    </row>
    <row r="44" spans="1:6" x14ac:dyDescent="0.25">
      <c r="A44" s="2">
        <v>240577</v>
      </c>
      <c r="B44" s="3">
        <v>1559.71</v>
      </c>
      <c r="C44" s="3">
        <v>24.829699999999999</v>
      </c>
      <c r="D44" s="4">
        <v>29.517499999999998</v>
      </c>
      <c r="E44" s="3">
        <v>51.696800000000003</v>
      </c>
      <c r="F44">
        <f t="shared" si="0"/>
        <v>-5.4709269331564489E-3</v>
      </c>
    </row>
    <row r="45" spans="1:6" x14ac:dyDescent="0.25">
      <c r="A45" s="2">
        <v>240607</v>
      </c>
      <c r="B45" s="3">
        <v>1531.04</v>
      </c>
      <c r="C45" s="3">
        <v>24.435600000000001</v>
      </c>
      <c r="D45" s="4">
        <v>28.983799999999999</v>
      </c>
      <c r="E45" s="3">
        <v>50.415599999999998</v>
      </c>
      <c r="F45">
        <f t="shared" si="0"/>
        <v>-1.8381622224644373E-2</v>
      </c>
    </row>
    <row r="46" spans="1:6" x14ac:dyDescent="0.25">
      <c r="A46" s="2">
        <v>240638</v>
      </c>
      <c r="B46" s="3">
        <v>1543.84</v>
      </c>
      <c r="C46" s="3">
        <v>24.642099999999999</v>
      </c>
      <c r="D46" s="4">
        <v>29.2514</v>
      </c>
      <c r="E46" s="3">
        <v>51.050400000000003</v>
      </c>
      <c r="F46">
        <f t="shared" si="0"/>
        <v>8.3603302330441751E-3</v>
      </c>
    </row>
    <row r="47" spans="1:6" x14ac:dyDescent="0.25">
      <c r="A47" s="2">
        <v>240668</v>
      </c>
      <c r="B47" s="3">
        <v>1544.34</v>
      </c>
      <c r="C47" s="3">
        <v>24.5352</v>
      </c>
      <c r="D47" s="4">
        <v>29.1829</v>
      </c>
      <c r="E47" s="3">
        <v>51.163400000000003</v>
      </c>
      <c r="F47">
        <f t="shared" si="0"/>
        <v>3.2386775831692405E-4</v>
      </c>
    </row>
    <row r="48" spans="1:6" x14ac:dyDescent="0.25">
      <c r="A48" s="5" t="s">
        <v>126</v>
      </c>
      <c r="B48" s="3">
        <v>1541.55</v>
      </c>
      <c r="C48" s="3">
        <v>24.627700000000001</v>
      </c>
      <c r="D48" s="4">
        <v>29.237400000000001</v>
      </c>
      <c r="E48" s="3">
        <v>51.211300000000001</v>
      </c>
      <c r="F48">
        <f t="shared" si="0"/>
        <v>-1.8065969928901433E-3</v>
      </c>
    </row>
    <row r="49" spans="1:6" x14ac:dyDescent="0.25">
      <c r="A49" s="5" t="s">
        <v>125</v>
      </c>
      <c r="B49" s="3">
        <v>1515.57</v>
      </c>
      <c r="C49" s="3">
        <v>24.0137</v>
      </c>
      <c r="D49" s="4">
        <v>28.695799999999998</v>
      </c>
      <c r="E49" s="3">
        <v>49.9298</v>
      </c>
      <c r="F49">
        <f t="shared" si="0"/>
        <v>-1.6853167266712089E-2</v>
      </c>
    </row>
    <row r="50" spans="1:6" x14ac:dyDescent="0.25">
      <c r="A50" s="5" t="s">
        <v>124</v>
      </c>
      <c r="B50" s="3">
        <v>1512.84</v>
      </c>
      <c r="C50" s="3">
        <v>23.916399999999999</v>
      </c>
      <c r="D50" s="4">
        <v>28.709399999999999</v>
      </c>
      <c r="E50" s="3">
        <v>49.375399999999999</v>
      </c>
      <c r="F50">
        <f t="shared" si="0"/>
        <v>-1.8013024802549656E-3</v>
      </c>
    </row>
    <row r="51" spans="1:6" x14ac:dyDescent="0.25">
      <c r="A51" s="5" t="s">
        <v>123</v>
      </c>
      <c r="B51" s="3">
        <v>1531.5</v>
      </c>
      <c r="C51" s="3">
        <v>24.420999999999999</v>
      </c>
      <c r="D51" s="4">
        <v>29.165800000000001</v>
      </c>
      <c r="E51" s="3">
        <v>50.418399999999998</v>
      </c>
      <c r="F51">
        <f t="shared" si="0"/>
        <v>1.2334417387165914E-2</v>
      </c>
    </row>
    <row r="52" spans="1:6" x14ac:dyDescent="0.25">
      <c r="A52" s="5" t="s">
        <v>122</v>
      </c>
      <c r="B52" s="3">
        <v>1532.13</v>
      </c>
      <c r="C52" s="3">
        <v>24.2683</v>
      </c>
      <c r="D52" s="4">
        <v>29.218</v>
      </c>
      <c r="E52" s="3">
        <v>50.421199999999999</v>
      </c>
      <c r="F52">
        <f t="shared" si="0"/>
        <v>4.1136141038204969E-4</v>
      </c>
    </row>
    <row r="53" spans="1:6" x14ac:dyDescent="0.25">
      <c r="A53" s="5" t="s">
        <v>121</v>
      </c>
      <c r="B53" s="3">
        <v>1529.96</v>
      </c>
      <c r="C53" s="3">
        <v>24.2728</v>
      </c>
      <c r="D53" s="4">
        <v>29.168700000000001</v>
      </c>
      <c r="E53" s="3">
        <v>50.2331</v>
      </c>
      <c r="F53">
        <f t="shared" si="0"/>
        <v>-1.4163289015945595E-3</v>
      </c>
    </row>
    <row r="54" spans="1:6" x14ac:dyDescent="0.25">
      <c r="A54" s="5" t="s">
        <v>120</v>
      </c>
      <c r="B54" s="3">
        <v>1520.01</v>
      </c>
      <c r="C54" s="3">
        <v>24.099599999999999</v>
      </c>
      <c r="D54" s="4">
        <v>29.019600000000001</v>
      </c>
      <c r="E54" s="3">
        <v>49.406100000000002</v>
      </c>
      <c r="F54">
        <f t="shared" si="0"/>
        <v>-6.5034379983790721E-3</v>
      </c>
    </row>
    <row r="55" spans="1:6" x14ac:dyDescent="0.25">
      <c r="A55" s="5" t="s">
        <v>119</v>
      </c>
      <c r="B55" s="3">
        <v>1514.45</v>
      </c>
      <c r="C55" s="3">
        <v>23.947199999999999</v>
      </c>
      <c r="D55" s="4">
        <v>29.031700000000001</v>
      </c>
      <c r="E55" s="3">
        <v>49.423000000000002</v>
      </c>
      <c r="F55">
        <f t="shared" si="0"/>
        <v>-3.6578706719034384E-3</v>
      </c>
    </row>
    <row r="56" spans="1:6" x14ac:dyDescent="0.25">
      <c r="A56" s="5" t="s">
        <v>118</v>
      </c>
      <c r="B56" s="3">
        <v>1512.8</v>
      </c>
      <c r="C56" s="3">
        <v>23.937000000000001</v>
      </c>
      <c r="D56" s="4">
        <v>28.955300000000001</v>
      </c>
      <c r="E56" s="3">
        <v>49.514800000000001</v>
      </c>
      <c r="F56">
        <f t="shared" si="0"/>
        <v>-1.0895044405560374E-3</v>
      </c>
    </row>
    <row r="57" spans="1:6" x14ac:dyDescent="0.25">
      <c r="A57" s="5" t="s">
        <v>117</v>
      </c>
      <c r="B57" s="3">
        <v>1496.41</v>
      </c>
      <c r="C57" s="3">
        <v>23.588100000000001</v>
      </c>
      <c r="D57" s="4">
        <v>28.682500000000001</v>
      </c>
      <c r="E57" s="3">
        <v>48.560099999999998</v>
      </c>
      <c r="F57">
        <f t="shared" si="0"/>
        <v>-1.0834214701216203E-2</v>
      </c>
    </row>
    <row r="58" spans="1:6" x14ac:dyDescent="0.25">
      <c r="A58" s="5" t="s">
        <v>116</v>
      </c>
      <c r="B58" s="3">
        <v>1495.22</v>
      </c>
      <c r="C58" s="3">
        <v>23.504799999999999</v>
      </c>
      <c r="D58" s="4">
        <v>28.662600000000001</v>
      </c>
      <c r="E58" s="3">
        <v>48.426200000000001</v>
      </c>
      <c r="F58">
        <f t="shared" si="0"/>
        <v>-7.9523659959506723E-4</v>
      </c>
    </row>
    <row r="59" spans="1:6" x14ac:dyDescent="0.25">
      <c r="A59" s="5" t="s">
        <v>115</v>
      </c>
      <c r="B59" s="3">
        <v>1496.51</v>
      </c>
      <c r="C59" s="3">
        <v>23.610600000000002</v>
      </c>
      <c r="D59" s="4">
        <v>28.742899999999999</v>
      </c>
      <c r="E59" s="3">
        <v>48.572899999999997</v>
      </c>
      <c r="F59">
        <f t="shared" si="0"/>
        <v>8.627492944181884E-4</v>
      </c>
    </row>
    <row r="60" spans="1:6" x14ac:dyDescent="0.25">
      <c r="A60" s="2">
        <v>240335</v>
      </c>
      <c r="B60" s="3">
        <v>1525.58</v>
      </c>
      <c r="C60" s="3">
        <v>24.152699999999999</v>
      </c>
      <c r="D60" s="4">
        <v>29.296299999999999</v>
      </c>
      <c r="E60" s="3">
        <v>49.900300000000001</v>
      </c>
      <c r="F60">
        <f t="shared" si="0"/>
        <v>1.9425195955924075E-2</v>
      </c>
    </row>
    <row r="61" spans="1:6" x14ac:dyDescent="0.25">
      <c r="A61" s="2">
        <v>240366</v>
      </c>
      <c r="B61" s="3">
        <v>1532.23</v>
      </c>
      <c r="C61" s="3">
        <v>24.276900000000001</v>
      </c>
      <c r="D61" s="4">
        <v>29.446100000000001</v>
      </c>
      <c r="E61" s="3">
        <v>50.155700000000003</v>
      </c>
      <c r="F61">
        <f t="shared" si="0"/>
        <v>4.3589978893273981E-3</v>
      </c>
    </row>
    <row r="62" spans="1:6" x14ac:dyDescent="0.25">
      <c r="A62" s="2">
        <v>240394</v>
      </c>
      <c r="B62" s="3">
        <v>1536.05</v>
      </c>
      <c r="C62" s="3">
        <v>24.309799999999999</v>
      </c>
      <c r="D62" s="4">
        <v>29.523099999999999</v>
      </c>
      <c r="E62" s="3">
        <v>50.258000000000003</v>
      </c>
      <c r="F62">
        <f t="shared" si="0"/>
        <v>2.4930982946424077E-3</v>
      </c>
    </row>
    <row r="63" spans="1:6" x14ac:dyDescent="0.25">
      <c r="A63" s="2">
        <v>240516</v>
      </c>
      <c r="B63" s="3">
        <v>1549.53</v>
      </c>
      <c r="C63" s="3">
        <v>24.588100000000001</v>
      </c>
      <c r="D63" s="4">
        <v>29.781199999999998</v>
      </c>
      <c r="E63" s="3">
        <v>50.614800000000002</v>
      </c>
      <c r="F63">
        <f t="shared" si="0"/>
        <v>8.7757559975261343E-3</v>
      </c>
    </row>
    <row r="64" spans="1:6" x14ac:dyDescent="0.25">
      <c r="A64" s="2">
        <v>240547</v>
      </c>
      <c r="B64" s="3">
        <v>1544.86</v>
      </c>
      <c r="C64" s="3">
        <v>24.431799999999999</v>
      </c>
      <c r="D64" s="4">
        <v>29.674499999999998</v>
      </c>
      <c r="E64" s="3">
        <v>50.209800000000001</v>
      </c>
      <c r="F64">
        <f t="shared" si="0"/>
        <v>-3.0138170929249987E-3</v>
      </c>
    </row>
    <row r="65" spans="1:6" x14ac:dyDescent="0.25">
      <c r="A65" s="2">
        <v>240578</v>
      </c>
      <c r="B65" s="3">
        <v>1545.11</v>
      </c>
      <c r="C65" s="3">
        <v>24.347899999999999</v>
      </c>
      <c r="D65" s="4">
        <v>29.668600000000001</v>
      </c>
      <c r="E65" s="3">
        <v>50.118200000000002</v>
      </c>
      <c r="F65">
        <f t="shared" si="0"/>
        <v>1.6182696166642933E-4</v>
      </c>
    </row>
    <row r="66" spans="1:6" x14ac:dyDescent="0.25">
      <c r="A66" s="2">
        <v>240608</v>
      </c>
      <c r="B66" s="3">
        <v>1547.83</v>
      </c>
      <c r="C66" s="3">
        <v>24.450199999999999</v>
      </c>
      <c r="D66" s="4">
        <v>29.802600000000002</v>
      </c>
      <c r="E66" s="3">
        <v>50.352600000000002</v>
      </c>
      <c r="F66">
        <f t="shared" si="0"/>
        <v>1.7603924639669846E-3</v>
      </c>
    </row>
    <row r="67" spans="1:6" x14ac:dyDescent="0.25">
      <c r="A67" s="5" t="s">
        <v>114</v>
      </c>
      <c r="B67" s="3">
        <v>1570</v>
      </c>
      <c r="C67" s="3">
        <v>24.736799999999999</v>
      </c>
      <c r="D67" s="4">
        <v>30.359500000000001</v>
      </c>
      <c r="E67" s="3">
        <v>51.108699999999999</v>
      </c>
      <c r="F67">
        <f t="shared" si="0"/>
        <v>1.4323278396206349E-2</v>
      </c>
    </row>
    <row r="68" spans="1:6" x14ac:dyDescent="0.25">
      <c r="A68" s="5" t="s">
        <v>113</v>
      </c>
      <c r="B68" s="3">
        <v>1566.85</v>
      </c>
      <c r="C68" s="3">
        <v>24.6416</v>
      </c>
      <c r="D68" s="4">
        <v>30.198799999999999</v>
      </c>
      <c r="E68" s="3">
        <v>50.866999999999997</v>
      </c>
      <c r="F68">
        <f t="shared" ref="F68:F131" si="1">(B68-B67)/B67</f>
        <v>-2.0063694267516501E-3</v>
      </c>
    </row>
    <row r="69" spans="1:6" x14ac:dyDescent="0.25">
      <c r="A69" s="5" t="s">
        <v>112</v>
      </c>
      <c r="B69" s="3">
        <v>1560.32</v>
      </c>
      <c r="C69" s="3">
        <v>24.523800000000001</v>
      </c>
      <c r="D69" s="4">
        <v>30.0151</v>
      </c>
      <c r="E69" s="3">
        <v>50.555700000000002</v>
      </c>
      <c r="F69">
        <f t="shared" si="1"/>
        <v>-4.1675974088138451E-3</v>
      </c>
    </row>
    <row r="70" spans="1:6" x14ac:dyDescent="0.25">
      <c r="A70" s="5" t="s">
        <v>111</v>
      </c>
      <c r="B70" s="3">
        <v>1569.35</v>
      </c>
      <c r="C70" s="3">
        <v>24.882999999999999</v>
      </c>
      <c r="D70" s="4">
        <v>30.312100000000001</v>
      </c>
      <c r="E70" s="3">
        <v>50.982100000000003</v>
      </c>
      <c r="F70">
        <f t="shared" si="1"/>
        <v>5.7872744052501878E-3</v>
      </c>
    </row>
    <row r="71" spans="1:6" x14ac:dyDescent="0.25">
      <c r="A71" s="5" t="s">
        <v>110</v>
      </c>
      <c r="B71" s="3">
        <v>1552.01</v>
      </c>
      <c r="C71" s="3">
        <v>24.613900000000001</v>
      </c>
      <c r="D71" s="4">
        <v>29.903199999999998</v>
      </c>
      <c r="E71" s="3">
        <v>50.545900000000003</v>
      </c>
      <c r="F71">
        <f t="shared" si="1"/>
        <v>-1.1049160480453639E-2</v>
      </c>
    </row>
    <row r="72" spans="1:6" x14ac:dyDescent="0.25">
      <c r="A72" s="5" t="s">
        <v>109</v>
      </c>
      <c r="B72" s="3">
        <v>1544.84</v>
      </c>
      <c r="C72" s="3">
        <v>24.436199999999999</v>
      </c>
      <c r="D72" s="4">
        <v>29.7776</v>
      </c>
      <c r="E72" s="3">
        <v>50.2455</v>
      </c>
      <c r="F72">
        <f t="shared" si="1"/>
        <v>-4.6198155939717349E-3</v>
      </c>
    </row>
    <row r="73" spans="1:6" x14ac:dyDescent="0.25">
      <c r="A73" s="5" t="s">
        <v>108</v>
      </c>
      <c r="B73" s="3">
        <v>1555.46</v>
      </c>
      <c r="C73" s="3">
        <v>24.6265</v>
      </c>
      <c r="D73" s="4">
        <v>30.032599999999999</v>
      </c>
      <c r="E73" s="3">
        <v>50.716999999999999</v>
      </c>
      <c r="F73">
        <f t="shared" si="1"/>
        <v>6.8744983299242118E-3</v>
      </c>
    </row>
    <row r="74" spans="1:6" x14ac:dyDescent="0.25">
      <c r="A74" s="5" t="s">
        <v>107</v>
      </c>
      <c r="B74" s="3">
        <v>1548.83</v>
      </c>
      <c r="C74" s="3">
        <v>24.615500000000001</v>
      </c>
      <c r="D74" s="4">
        <v>29.823799999999999</v>
      </c>
      <c r="E74" s="3">
        <v>50.427399999999999</v>
      </c>
      <c r="F74">
        <f t="shared" si="1"/>
        <v>-4.2624046905739192E-3</v>
      </c>
    </row>
    <row r="75" spans="1:6" x14ac:dyDescent="0.25">
      <c r="A75" s="5" t="s">
        <v>106</v>
      </c>
      <c r="B75" s="3">
        <v>1531.53</v>
      </c>
      <c r="C75" s="3">
        <v>24.319500000000001</v>
      </c>
      <c r="D75" s="4">
        <v>29.495000000000001</v>
      </c>
      <c r="E75" s="3">
        <v>49.743099999999998</v>
      </c>
      <c r="F75">
        <f t="shared" si="1"/>
        <v>-1.1169721660866562E-2</v>
      </c>
    </row>
    <row r="76" spans="1:6" x14ac:dyDescent="0.25">
      <c r="A76" s="5" t="s">
        <v>105</v>
      </c>
      <c r="B76" s="3">
        <v>1526.74</v>
      </c>
      <c r="C76" s="3">
        <v>24.345500000000001</v>
      </c>
      <c r="D76" s="4">
        <v>29.430299999999999</v>
      </c>
      <c r="E76" s="3">
        <v>49.936399999999999</v>
      </c>
      <c r="F76">
        <f t="shared" si="1"/>
        <v>-3.1275913628854568E-3</v>
      </c>
    </row>
    <row r="77" spans="1:6" x14ac:dyDescent="0.25">
      <c r="A77" s="2">
        <v>240487</v>
      </c>
      <c r="B77" s="3">
        <v>1519.88</v>
      </c>
      <c r="C77" s="3">
        <v>24.150700000000001</v>
      </c>
      <c r="D77" s="4">
        <v>29.274000000000001</v>
      </c>
      <c r="E77" s="3">
        <v>49.564500000000002</v>
      </c>
      <c r="F77">
        <f t="shared" si="1"/>
        <v>-4.4932339494608772E-3</v>
      </c>
    </row>
    <row r="78" spans="1:6" x14ac:dyDescent="0.25">
      <c r="A78" s="2">
        <v>240517</v>
      </c>
      <c r="B78" s="3">
        <v>1498.31</v>
      </c>
      <c r="C78" s="3">
        <v>23.732700000000001</v>
      </c>
      <c r="D78" s="4">
        <v>28.896799999999999</v>
      </c>
      <c r="E78" s="3">
        <v>48.569800000000001</v>
      </c>
      <c r="F78">
        <f t="shared" si="1"/>
        <v>-1.4191909887622815E-2</v>
      </c>
    </row>
    <row r="79" spans="1:6" x14ac:dyDescent="0.25">
      <c r="A79" s="2">
        <v>240548</v>
      </c>
      <c r="B79" s="3">
        <v>1510.51</v>
      </c>
      <c r="C79" s="3">
        <v>23.850300000000001</v>
      </c>
      <c r="D79" s="4">
        <v>29.161100000000001</v>
      </c>
      <c r="E79" s="3">
        <v>48.915500000000002</v>
      </c>
      <c r="F79">
        <f t="shared" si="1"/>
        <v>8.1425072248066457E-3</v>
      </c>
    </row>
    <row r="80" spans="1:6" x14ac:dyDescent="0.25">
      <c r="A80" s="2">
        <v>240640</v>
      </c>
      <c r="B80" s="3">
        <v>1501.3</v>
      </c>
      <c r="C80" s="3">
        <v>23.533200000000001</v>
      </c>
      <c r="D80" s="4">
        <v>29.000900000000001</v>
      </c>
      <c r="E80" s="3">
        <v>48.447499999999998</v>
      </c>
      <c r="F80">
        <f t="shared" si="1"/>
        <v>-6.0972784026587287E-3</v>
      </c>
    </row>
    <row r="81" spans="1:6" x14ac:dyDescent="0.25">
      <c r="A81" s="2">
        <v>240670</v>
      </c>
      <c r="B81" s="3">
        <v>1485.72</v>
      </c>
      <c r="C81" s="3">
        <v>23.188800000000001</v>
      </c>
      <c r="D81" s="4">
        <v>28.698699999999999</v>
      </c>
      <c r="E81" s="3">
        <v>47.690100000000001</v>
      </c>
      <c r="F81">
        <f t="shared" si="1"/>
        <v>-1.0377672683674101E-2</v>
      </c>
    </row>
    <row r="82" spans="1:6" x14ac:dyDescent="0.25">
      <c r="A82" s="5" t="s">
        <v>104</v>
      </c>
      <c r="B82" s="3">
        <v>1495.95</v>
      </c>
      <c r="C82" s="3">
        <v>23.329499999999999</v>
      </c>
      <c r="D82" s="4">
        <v>28.881399999999999</v>
      </c>
      <c r="E82" s="3">
        <v>48.065800000000003</v>
      </c>
      <c r="F82">
        <f t="shared" si="1"/>
        <v>6.8855504401906268E-3</v>
      </c>
    </row>
    <row r="83" spans="1:6" x14ac:dyDescent="0.25">
      <c r="A83" s="5" t="s">
        <v>103</v>
      </c>
      <c r="B83" s="3">
        <v>1497.4</v>
      </c>
      <c r="C83" s="3">
        <v>23.378399999999999</v>
      </c>
      <c r="D83" s="4">
        <v>28.933399999999999</v>
      </c>
      <c r="E83" s="3">
        <v>48.1357</v>
      </c>
      <c r="F83">
        <f t="shared" si="1"/>
        <v>9.6928373274510877E-4</v>
      </c>
    </row>
    <row r="84" spans="1:6" x14ac:dyDescent="0.25">
      <c r="A84" s="5" t="s">
        <v>102</v>
      </c>
      <c r="B84" s="3">
        <v>1512.19</v>
      </c>
      <c r="C84" s="3">
        <v>23.676600000000001</v>
      </c>
      <c r="D84" s="4">
        <v>29.2822</v>
      </c>
      <c r="E84" s="3">
        <v>48.9086</v>
      </c>
      <c r="F84">
        <f t="shared" si="1"/>
        <v>9.8771203419259802E-3</v>
      </c>
    </row>
    <row r="85" spans="1:6" x14ac:dyDescent="0.25">
      <c r="A85" s="5" t="s">
        <v>101</v>
      </c>
      <c r="B85" s="3">
        <v>1510.41</v>
      </c>
      <c r="C85" s="3">
        <v>23.6144</v>
      </c>
      <c r="D85" s="4">
        <v>29.233499999999999</v>
      </c>
      <c r="E85" s="3">
        <v>48.744500000000002</v>
      </c>
      <c r="F85">
        <f t="shared" si="1"/>
        <v>-1.1771007611477214E-3</v>
      </c>
    </row>
    <row r="86" spans="1:6" x14ac:dyDescent="0.25">
      <c r="A86" s="5" t="s">
        <v>100</v>
      </c>
      <c r="B86" s="3">
        <v>1525.96</v>
      </c>
      <c r="C86" s="3">
        <v>23.9574</v>
      </c>
      <c r="D86" s="4">
        <v>29.5488</v>
      </c>
      <c r="E86" s="3">
        <v>49.477800000000002</v>
      </c>
      <c r="F86">
        <f t="shared" si="1"/>
        <v>1.0295217854754639E-2</v>
      </c>
    </row>
    <row r="87" spans="1:6" x14ac:dyDescent="0.25">
      <c r="A87" s="5" t="s">
        <v>99</v>
      </c>
      <c r="B87" s="3">
        <v>1520.11</v>
      </c>
      <c r="C87" s="3">
        <v>23.869399999999999</v>
      </c>
      <c r="D87" s="4">
        <v>29.3459</v>
      </c>
      <c r="E87" s="3">
        <v>49.248800000000003</v>
      </c>
      <c r="F87">
        <f t="shared" si="1"/>
        <v>-3.8336522582506334E-3</v>
      </c>
    </row>
    <row r="88" spans="1:6" x14ac:dyDescent="0.25">
      <c r="A88" s="5" t="s">
        <v>98</v>
      </c>
      <c r="B88" s="3">
        <v>1526.25</v>
      </c>
      <c r="C88" s="3">
        <v>24.081199999999999</v>
      </c>
      <c r="D88" s="4">
        <v>29.508299999999998</v>
      </c>
      <c r="E88" s="3">
        <v>49.487400000000001</v>
      </c>
      <c r="F88">
        <f t="shared" si="1"/>
        <v>4.0391813750321357E-3</v>
      </c>
    </row>
    <row r="89" spans="1:6" x14ac:dyDescent="0.25">
      <c r="A89" s="5" t="s">
        <v>97</v>
      </c>
      <c r="B89" s="3">
        <v>1523.86</v>
      </c>
      <c r="C89" s="3">
        <v>24.013300000000001</v>
      </c>
      <c r="D89" s="4">
        <v>29.494700000000002</v>
      </c>
      <c r="E89" s="3">
        <v>49.358499999999999</v>
      </c>
      <c r="F89">
        <f t="shared" si="1"/>
        <v>-1.5659295659296315E-3</v>
      </c>
    </row>
    <row r="90" spans="1:6" x14ac:dyDescent="0.25">
      <c r="A90" s="5" t="s">
        <v>96</v>
      </c>
      <c r="B90" s="3">
        <v>1508.16</v>
      </c>
      <c r="C90" s="3">
        <v>23.732600000000001</v>
      </c>
      <c r="D90" s="4">
        <v>29.190799999999999</v>
      </c>
      <c r="E90" s="3">
        <v>48.671199999999999</v>
      </c>
      <c r="F90">
        <f t="shared" si="1"/>
        <v>-1.0302783720289147E-2</v>
      </c>
    </row>
    <row r="91" spans="1:6" x14ac:dyDescent="0.25">
      <c r="A91" s="5" t="s">
        <v>95</v>
      </c>
      <c r="B91" s="3">
        <v>1497.98</v>
      </c>
      <c r="C91" s="3">
        <v>23.563300000000002</v>
      </c>
      <c r="D91" s="4">
        <v>28.997599999999998</v>
      </c>
      <c r="E91" s="3">
        <v>48.357399999999998</v>
      </c>
      <c r="F91">
        <f t="shared" si="1"/>
        <v>-6.7499469552302557E-3</v>
      </c>
    </row>
    <row r="92" spans="1:6" x14ac:dyDescent="0.25">
      <c r="A92" s="5" t="s">
        <v>94</v>
      </c>
      <c r="B92" s="3">
        <v>1500.84</v>
      </c>
      <c r="C92" s="3">
        <v>23.595500000000001</v>
      </c>
      <c r="D92" s="4">
        <v>29.042200000000001</v>
      </c>
      <c r="E92" s="3">
        <v>48.507399999999997</v>
      </c>
      <c r="F92">
        <f t="shared" si="1"/>
        <v>1.9092377735349603E-3</v>
      </c>
    </row>
    <row r="93" spans="1:6" x14ac:dyDescent="0.25">
      <c r="A93" s="5" t="s">
        <v>93</v>
      </c>
      <c r="B93" s="3">
        <v>1493.61</v>
      </c>
      <c r="C93" s="3">
        <v>23.5261</v>
      </c>
      <c r="D93" s="4">
        <v>28.963799999999999</v>
      </c>
      <c r="E93" s="3">
        <v>48.373800000000003</v>
      </c>
      <c r="F93">
        <f t="shared" si="1"/>
        <v>-4.8173023107060172E-3</v>
      </c>
    </row>
    <row r="94" spans="1:6" x14ac:dyDescent="0.25">
      <c r="A94" s="5" t="s">
        <v>92</v>
      </c>
      <c r="B94" s="3">
        <v>1496.05</v>
      </c>
      <c r="C94" s="3">
        <v>23.680800000000001</v>
      </c>
      <c r="D94" s="4">
        <v>28.991099999999999</v>
      </c>
      <c r="E94" s="3">
        <v>48.5002</v>
      </c>
      <c r="F94">
        <f t="shared" si="1"/>
        <v>1.6336259130563231E-3</v>
      </c>
    </row>
    <row r="95" spans="1:6" x14ac:dyDescent="0.25">
      <c r="A95" s="2">
        <v>240368</v>
      </c>
      <c r="B95" s="3">
        <v>1476.87</v>
      </c>
      <c r="C95" s="3">
        <v>23.308199999999999</v>
      </c>
      <c r="D95" s="4">
        <v>28.596</v>
      </c>
      <c r="E95" s="3">
        <v>47.870100000000001</v>
      </c>
      <c r="F95">
        <f t="shared" si="1"/>
        <v>-1.2820427124761917E-2</v>
      </c>
    </row>
    <row r="96" spans="1:6" x14ac:dyDescent="0.25">
      <c r="A96" s="2">
        <v>240396</v>
      </c>
      <c r="B96" s="3">
        <v>1482.07</v>
      </c>
      <c r="C96" s="3">
        <v>23.403099999999998</v>
      </c>
      <c r="D96" s="4">
        <v>28.753299999999999</v>
      </c>
      <c r="E96" s="3">
        <v>48.050600000000003</v>
      </c>
      <c r="F96">
        <f t="shared" si="1"/>
        <v>3.5209598678286147E-3</v>
      </c>
    </row>
    <row r="97" spans="1:6" x14ac:dyDescent="0.25">
      <c r="A97" s="2">
        <v>240427</v>
      </c>
      <c r="B97" s="3">
        <v>1490.9</v>
      </c>
      <c r="C97" s="3">
        <v>23.559899999999999</v>
      </c>
      <c r="D97" s="4">
        <v>28.917000000000002</v>
      </c>
      <c r="E97" s="3">
        <v>48.3979</v>
      </c>
      <c r="F97">
        <f t="shared" si="1"/>
        <v>5.9578832308866351E-3</v>
      </c>
    </row>
    <row r="98" spans="1:6" x14ac:dyDescent="0.25">
      <c r="A98" s="2">
        <v>240457</v>
      </c>
      <c r="B98" s="3">
        <v>1507.37</v>
      </c>
      <c r="C98" s="3">
        <v>23.8645</v>
      </c>
      <c r="D98" s="4">
        <v>29.2592</v>
      </c>
      <c r="E98" s="3">
        <v>48.927700000000002</v>
      </c>
      <c r="F98">
        <f t="shared" si="1"/>
        <v>1.1047018579381446E-2</v>
      </c>
    </row>
    <row r="99" spans="1:6" x14ac:dyDescent="0.25">
      <c r="A99" s="2">
        <v>240549</v>
      </c>
      <c r="B99" s="3">
        <v>1508.28</v>
      </c>
      <c r="C99" s="3">
        <v>23.8673</v>
      </c>
      <c r="D99" s="4">
        <v>29.235399999999998</v>
      </c>
      <c r="E99" s="3">
        <v>48.886000000000003</v>
      </c>
      <c r="F99">
        <f t="shared" si="1"/>
        <v>6.037004849506637E-4</v>
      </c>
    </row>
    <row r="100" spans="1:6" x14ac:dyDescent="0.25">
      <c r="A100" s="2">
        <v>240580</v>
      </c>
      <c r="B100" s="3">
        <v>1492.32</v>
      </c>
      <c r="C100" s="3">
        <v>23.622900000000001</v>
      </c>
      <c r="D100" s="4">
        <v>28.8917</v>
      </c>
      <c r="E100" s="3">
        <v>48.452399999999997</v>
      </c>
      <c r="F100">
        <f t="shared" si="1"/>
        <v>-1.0581589625268542E-2</v>
      </c>
    </row>
    <row r="101" spans="1:6" x14ac:dyDescent="0.25">
      <c r="A101" s="2">
        <v>240610</v>
      </c>
      <c r="B101" s="3">
        <v>1504.04</v>
      </c>
      <c r="C101" s="3">
        <v>23.800899999999999</v>
      </c>
      <c r="D101" s="4">
        <v>29.1508</v>
      </c>
      <c r="E101" s="3">
        <v>48.858199999999997</v>
      </c>
      <c r="F101">
        <f t="shared" si="1"/>
        <v>7.8535434759301141E-3</v>
      </c>
    </row>
    <row r="102" spans="1:6" x14ac:dyDescent="0.25">
      <c r="A102" s="2">
        <v>240641</v>
      </c>
      <c r="B102" s="3">
        <v>1514.81</v>
      </c>
      <c r="C102" s="3">
        <v>24.040900000000001</v>
      </c>
      <c r="D102" s="4">
        <v>29.3264</v>
      </c>
      <c r="E102" s="3">
        <v>49.241599999999998</v>
      </c>
      <c r="F102">
        <f t="shared" si="1"/>
        <v>7.1607138108028927E-3</v>
      </c>
    </row>
    <row r="103" spans="1:6" x14ac:dyDescent="0.25">
      <c r="A103" s="2">
        <v>240671</v>
      </c>
      <c r="B103" s="3">
        <v>1508.23</v>
      </c>
      <c r="C103" s="3">
        <v>23.973800000000001</v>
      </c>
      <c r="D103" s="4">
        <v>29.1708</v>
      </c>
      <c r="E103" s="3">
        <v>49.031700000000001</v>
      </c>
      <c r="F103">
        <f t="shared" si="1"/>
        <v>-4.3437790878063437E-3</v>
      </c>
    </row>
    <row r="104" spans="1:6" x14ac:dyDescent="0.25">
      <c r="A104" s="5" t="s">
        <v>91</v>
      </c>
      <c r="B104" s="3">
        <v>1501.89</v>
      </c>
      <c r="C104" s="3">
        <v>23.8552</v>
      </c>
      <c r="D104" s="4">
        <v>29.0183</v>
      </c>
      <c r="E104" s="3">
        <v>48.719700000000003</v>
      </c>
      <c r="F104">
        <f t="shared" si="1"/>
        <v>-4.2036028987620707E-3</v>
      </c>
    </row>
    <row r="105" spans="1:6" x14ac:dyDescent="0.25">
      <c r="A105" s="5" t="s">
        <v>90</v>
      </c>
      <c r="B105" s="3">
        <v>1503.28</v>
      </c>
      <c r="C105" s="3">
        <v>23.901199999999999</v>
      </c>
      <c r="D105" s="4">
        <v>29.0931</v>
      </c>
      <c r="E105" s="3">
        <v>48.982100000000003</v>
      </c>
      <c r="F105">
        <f t="shared" si="1"/>
        <v>9.2550053599123273E-4</v>
      </c>
    </row>
    <row r="106" spans="1:6" x14ac:dyDescent="0.25">
      <c r="A106" s="5" t="s">
        <v>89</v>
      </c>
      <c r="B106" s="3">
        <v>1514.79</v>
      </c>
      <c r="C106" s="3">
        <v>24.1462</v>
      </c>
      <c r="D106" s="4">
        <v>29.425999999999998</v>
      </c>
      <c r="E106" s="3">
        <v>49.522100000000002</v>
      </c>
      <c r="F106">
        <f t="shared" si="1"/>
        <v>7.6565909211856681E-3</v>
      </c>
    </row>
    <row r="107" spans="1:6" x14ac:dyDescent="0.25">
      <c r="A107" s="5" t="s">
        <v>88</v>
      </c>
      <c r="B107" s="3">
        <v>1508.04</v>
      </c>
      <c r="C107" s="3">
        <v>24.047000000000001</v>
      </c>
      <c r="D107" s="4">
        <v>29.246300000000002</v>
      </c>
      <c r="E107" s="3">
        <v>49.1706</v>
      </c>
      <c r="F107">
        <f t="shared" si="1"/>
        <v>-4.4560632166835007E-3</v>
      </c>
    </row>
    <row r="108" spans="1:6" x14ac:dyDescent="0.25">
      <c r="A108" s="5" t="s">
        <v>87</v>
      </c>
      <c r="B108" s="3">
        <v>1491.46</v>
      </c>
      <c r="C108" s="3">
        <v>23.830200000000001</v>
      </c>
      <c r="D108" s="4">
        <v>28.961099999999998</v>
      </c>
      <c r="E108" s="3">
        <v>48.620800000000003</v>
      </c>
      <c r="F108">
        <f t="shared" si="1"/>
        <v>-1.099440333147657E-2</v>
      </c>
    </row>
    <row r="109" spans="1:6" x14ac:dyDescent="0.25">
      <c r="A109" s="5" t="s">
        <v>86</v>
      </c>
      <c r="B109" s="3">
        <v>1504.06</v>
      </c>
      <c r="C109" s="3">
        <v>24.0318</v>
      </c>
      <c r="D109" s="4">
        <v>29.220600000000001</v>
      </c>
      <c r="E109" s="3">
        <v>49.000100000000003</v>
      </c>
      <c r="F109">
        <f t="shared" si="1"/>
        <v>8.448097837018699E-3</v>
      </c>
    </row>
    <row r="110" spans="1:6" x14ac:dyDescent="0.25">
      <c r="A110" s="5" t="s">
        <v>85</v>
      </c>
      <c r="B110" s="3">
        <v>1503.23</v>
      </c>
      <c r="C110" s="3">
        <v>24.048300000000001</v>
      </c>
      <c r="D110" s="4">
        <v>29.166899999999998</v>
      </c>
      <c r="E110" s="3">
        <v>49.031599999999997</v>
      </c>
      <c r="F110">
        <f t="shared" si="1"/>
        <v>-5.5183968724647104E-4</v>
      </c>
    </row>
    <row r="111" spans="1:6" x14ac:dyDescent="0.25">
      <c r="A111" s="5" t="s">
        <v>84</v>
      </c>
      <c r="B111" s="3">
        <v>1518.26</v>
      </c>
      <c r="C111" s="3">
        <v>24.275099999999998</v>
      </c>
      <c r="D111" s="4">
        <v>29.452400000000001</v>
      </c>
      <c r="E111" s="3">
        <v>49.691899999999997</v>
      </c>
      <c r="F111">
        <f t="shared" si="1"/>
        <v>9.9984699613498741E-3</v>
      </c>
    </row>
    <row r="112" spans="1:6" x14ac:dyDescent="0.25">
      <c r="A112" s="5" t="s">
        <v>83</v>
      </c>
      <c r="B112" s="3">
        <v>1519.47</v>
      </c>
      <c r="C112" s="3">
        <v>24.2469</v>
      </c>
      <c r="D112" s="4">
        <v>29.468</v>
      </c>
      <c r="E112" s="3">
        <v>49.6449</v>
      </c>
      <c r="F112">
        <f t="shared" si="1"/>
        <v>7.9696494671534278E-4</v>
      </c>
    </row>
    <row r="113" spans="1:6" x14ac:dyDescent="0.25">
      <c r="A113" s="5" t="s">
        <v>82</v>
      </c>
      <c r="B113" s="3">
        <v>1518.03</v>
      </c>
      <c r="C113" s="3">
        <v>24.261399999999998</v>
      </c>
      <c r="D113" s="4">
        <v>29.433700000000002</v>
      </c>
      <c r="E113" s="3">
        <v>49.694000000000003</v>
      </c>
      <c r="F113">
        <f t="shared" si="1"/>
        <v>-9.4769886868451144E-4</v>
      </c>
    </row>
    <row r="114" spans="1:6" x14ac:dyDescent="0.25">
      <c r="A114" s="5" t="s">
        <v>81</v>
      </c>
      <c r="B114" s="3">
        <v>1511.19</v>
      </c>
      <c r="C114" s="3">
        <v>24.1661</v>
      </c>
      <c r="D114" s="4">
        <v>29.301300000000001</v>
      </c>
      <c r="E114" s="3">
        <v>49.497</v>
      </c>
      <c r="F114">
        <f t="shared" si="1"/>
        <v>-4.5058398055373861E-3</v>
      </c>
    </row>
    <row r="115" spans="1:6" x14ac:dyDescent="0.25">
      <c r="A115" s="5" t="s">
        <v>80</v>
      </c>
      <c r="B115" s="3">
        <v>1504.55</v>
      </c>
      <c r="C115" s="3">
        <v>24.0932</v>
      </c>
      <c r="D115" s="4">
        <v>29.158999999999999</v>
      </c>
      <c r="E115" s="3">
        <v>49.467500000000001</v>
      </c>
      <c r="F115">
        <f t="shared" si="1"/>
        <v>-4.393888260245303E-3</v>
      </c>
    </row>
    <row r="116" spans="1:6" x14ac:dyDescent="0.25">
      <c r="A116" s="2">
        <v>240369</v>
      </c>
      <c r="B116" s="3">
        <v>1491.62</v>
      </c>
      <c r="C116" s="3">
        <v>23.9621</v>
      </c>
      <c r="D116" s="4">
        <v>28.869399999999999</v>
      </c>
      <c r="E116" s="3">
        <v>49.145200000000003</v>
      </c>
      <c r="F116">
        <f t="shared" si="1"/>
        <v>-8.5939317403875334E-3</v>
      </c>
    </row>
    <row r="117" spans="1:6" x14ac:dyDescent="0.25">
      <c r="A117" s="2">
        <v>240397</v>
      </c>
      <c r="B117" s="3">
        <v>1489.59</v>
      </c>
      <c r="C117" s="3">
        <v>23.857800000000001</v>
      </c>
      <c r="D117" s="4">
        <v>28.8782</v>
      </c>
      <c r="E117" s="3">
        <v>48.843200000000003</v>
      </c>
      <c r="F117">
        <f t="shared" si="1"/>
        <v>-1.3609364315308005E-3</v>
      </c>
    </row>
    <row r="118" spans="1:6" x14ac:dyDescent="0.25">
      <c r="A118" s="2">
        <v>240489</v>
      </c>
      <c r="B118" s="3">
        <v>1473.23</v>
      </c>
      <c r="C118" s="3">
        <v>23.5747</v>
      </c>
      <c r="D118" s="4">
        <v>28.512899999999998</v>
      </c>
      <c r="E118" s="3">
        <v>48.162399999999998</v>
      </c>
      <c r="F118">
        <f t="shared" si="1"/>
        <v>-1.0982887908753349E-2</v>
      </c>
    </row>
    <row r="119" spans="1:6" x14ac:dyDescent="0.25">
      <c r="A119" s="2">
        <v>240519</v>
      </c>
      <c r="B119" s="3">
        <v>1483.77</v>
      </c>
      <c r="C119" s="3">
        <v>23.690899999999999</v>
      </c>
      <c r="D119" s="4">
        <v>28.764900000000001</v>
      </c>
      <c r="E119" s="3">
        <v>48.4636</v>
      </c>
      <c r="F119">
        <f t="shared" si="1"/>
        <v>7.1543479293796376E-3</v>
      </c>
    </row>
    <row r="120" spans="1:6" x14ac:dyDescent="0.25">
      <c r="A120" s="2">
        <v>240550</v>
      </c>
      <c r="B120" s="3">
        <v>1470.25</v>
      </c>
      <c r="C120" s="3">
        <v>23.476900000000001</v>
      </c>
      <c r="D120" s="4">
        <v>28.471499999999999</v>
      </c>
      <c r="E120" s="3">
        <v>48.095599999999997</v>
      </c>
      <c r="F120">
        <f t="shared" si="1"/>
        <v>-9.1119243548528281E-3</v>
      </c>
    </row>
    <row r="121" spans="1:6" x14ac:dyDescent="0.25">
      <c r="A121" s="2">
        <v>240581</v>
      </c>
      <c r="B121" s="3">
        <v>1472.57</v>
      </c>
      <c r="C121" s="3">
        <v>23.5611</v>
      </c>
      <c r="D121" s="4">
        <v>28.5411</v>
      </c>
      <c r="E121" s="3">
        <v>48.262</v>
      </c>
      <c r="F121">
        <f t="shared" si="1"/>
        <v>1.5779629314741958E-3</v>
      </c>
    </row>
    <row r="122" spans="1:6" x14ac:dyDescent="0.25">
      <c r="A122" s="2">
        <v>240611</v>
      </c>
      <c r="B122" s="3">
        <v>1484.9</v>
      </c>
      <c r="C122" s="3">
        <v>23.7879</v>
      </c>
      <c r="D122" s="4">
        <v>28.8155</v>
      </c>
      <c r="E122" s="3">
        <v>48.617400000000004</v>
      </c>
      <c r="F122">
        <f t="shared" si="1"/>
        <v>8.3731163883551587E-3</v>
      </c>
    </row>
    <row r="123" spans="1:6" x14ac:dyDescent="0.25">
      <c r="A123" s="5" t="s">
        <v>79</v>
      </c>
      <c r="B123" s="3">
        <v>1490.65</v>
      </c>
      <c r="C123" s="3">
        <v>23.871200000000002</v>
      </c>
      <c r="D123" s="4">
        <v>28.911000000000001</v>
      </c>
      <c r="E123" s="3">
        <v>48.636099999999999</v>
      </c>
      <c r="F123">
        <f t="shared" si="1"/>
        <v>3.872314633982086E-3</v>
      </c>
    </row>
    <row r="124" spans="1:6" x14ac:dyDescent="0.25">
      <c r="A124" s="5" t="s">
        <v>78</v>
      </c>
      <c r="B124" s="3">
        <v>1488.4</v>
      </c>
      <c r="C124" s="3">
        <v>23.872299999999999</v>
      </c>
      <c r="D124" s="4">
        <v>28.819400000000002</v>
      </c>
      <c r="E124" s="3">
        <v>48.768599999999999</v>
      </c>
      <c r="F124">
        <f t="shared" si="1"/>
        <v>-1.5094086472344278E-3</v>
      </c>
    </row>
    <row r="125" spans="1:6" x14ac:dyDescent="0.25">
      <c r="A125" s="5" t="s">
        <v>77</v>
      </c>
      <c r="B125" s="3">
        <v>1486.74</v>
      </c>
      <c r="C125" s="3">
        <v>23.8812</v>
      </c>
      <c r="D125" s="4">
        <v>28.792400000000001</v>
      </c>
      <c r="E125" s="3">
        <v>48.821899999999999</v>
      </c>
      <c r="F125">
        <f t="shared" si="1"/>
        <v>-1.1152915882827747E-3</v>
      </c>
    </row>
    <row r="126" spans="1:6" x14ac:dyDescent="0.25">
      <c r="A126" s="5" t="s">
        <v>76</v>
      </c>
      <c r="B126" s="3">
        <v>1481.26</v>
      </c>
      <c r="C126" s="3">
        <v>23.831800000000001</v>
      </c>
      <c r="D126" s="4">
        <v>28.6997</v>
      </c>
      <c r="E126" s="3">
        <v>48.728900000000003</v>
      </c>
      <c r="F126">
        <f t="shared" si="1"/>
        <v>-3.6859168381828821E-3</v>
      </c>
    </row>
    <row r="127" spans="1:6" x14ac:dyDescent="0.25">
      <c r="A127" s="5" t="s">
        <v>75</v>
      </c>
      <c r="B127" s="3">
        <v>1479.31</v>
      </c>
      <c r="C127" s="3">
        <v>23.747</v>
      </c>
      <c r="D127" s="4">
        <v>28.685300000000002</v>
      </c>
      <c r="E127" s="3">
        <v>48.641399999999997</v>
      </c>
      <c r="F127">
        <f t="shared" si="1"/>
        <v>-1.3164468087979459E-3</v>
      </c>
    </row>
    <row r="128" spans="1:6" x14ac:dyDescent="0.25">
      <c r="A128" s="5" t="s">
        <v>74</v>
      </c>
      <c r="B128" s="3">
        <v>1466.71</v>
      </c>
      <c r="C128" s="3">
        <v>23.5837</v>
      </c>
      <c r="D128" s="4">
        <v>28.5015</v>
      </c>
      <c r="E128" s="3">
        <v>48.156999999999996</v>
      </c>
      <c r="F128">
        <f t="shared" si="1"/>
        <v>-8.5174845029100787E-3</v>
      </c>
    </row>
    <row r="129" spans="1:6" x14ac:dyDescent="0.25">
      <c r="A129" s="5" t="s">
        <v>73</v>
      </c>
      <c r="B129" s="3">
        <v>1447.44</v>
      </c>
      <c r="C129" s="3">
        <v>23.2529</v>
      </c>
      <c r="D129" s="4">
        <v>28.138300000000001</v>
      </c>
      <c r="E129" s="3">
        <v>47.255400000000002</v>
      </c>
      <c r="F129">
        <f t="shared" si="1"/>
        <v>-1.3138248188121702E-2</v>
      </c>
    </row>
    <row r="130" spans="1:6" x14ac:dyDescent="0.25">
      <c r="A130" s="5" t="s">
        <v>72</v>
      </c>
      <c r="B130" s="3">
        <v>1447.84</v>
      </c>
      <c r="C130" s="3">
        <v>23.328499999999998</v>
      </c>
      <c r="D130" s="4">
        <v>28.147400000000001</v>
      </c>
      <c r="E130" s="3">
        <v>47.360999999999997</v>
      </c>
      <c r="F130">
        <f t="shared" si="1"/>
        <v>2.763499696014091E-4</v>
      </c>
    </row>
    <row r="131" spans="1:6" x14ac:dyDescent="0.25">
      <c r="A131" s="5" t="s">
        <v>71</v>
      </c>
      <c r="B131" s="3">
        <v>1444.66</v>
      </c>
      <c r="C131" s="3">
        <v>23.3291</v>
      </c>
      <c r="D131" s="4">
        <v>28.064900000000002</v>
      </c>
      <c r="E131" s="3">
        <v>47.278599999999997</v>
      </c>
      <c r="F131">
        <f t="shared" si="1"/>
        <v>-2.1963752900871895E-3</v>
      </c>
    </row>
    <row r="132" spans="1:6" x14ac:dyDescent="0.25">
      <c r="A132" s="5" t="s">
        <v>70</v>
      </c>
      <c r="B132" s="3">
        <v>1438.08</v>
      </c>
      <c r="C132" s="3">
        <v>23.2376</v>
      </c>
      <c r="D132" s="4">
        <v>27.948699999999999</v>
      </c>
      <c r="E132" s="3">
        <v>47.035400000000003</v>
      </c>
      <c r="F132">
        <f t="shared" ref="F132:F195" si="2">(B132-B131)/B131</f>
        <v>-4.5547049132668958E-3</v>
      </c>
    </row>
    <row r="133" spans="1:6" x14ac:dyDescent="0.25">
      <c r="A133" s="5" t="s">
        <v>69</v>
      </c>
      <c r="B133" s="3">
        <v>1412.55</v>
      </c>
      <c r="C133" s="3">
        <v>22.833100000000002</v>
      </c>
      <c r="D133" s="4">
        <v>27.509799999999998</v>
      </c>
      <c r="E133" s="3">
        <v>45.932600000000001</v>
      </c>
      <c r="F133">
        <f t="shared" si="2"/>
        <v>-1.7752837116154854E-2</v>
      </c>
    </row>
    <row r="134" spans="1:6" x14ac:dyDescent="0.25">
      <c r="A134" s="5" t="s">
        <v>68</v>
      </c>
      <c r="B134" s="3">
        <v>1408.07</v>
      </c>
      <c r="C134" s="3">
        <v>22.7851</v>
      </c>
      <c r="D134" s="4">
        <v>27.4817</v>
      </c>
      <c r="E134" s="3">
        <v>45.847799999999999</v>
      </c>
      <c r="F134">
        <f t="shared" si="2"/>
        <v>-3.1715691479947744E-3</v>
      </c>
    </row>
    <row r="135" spans="1:6" x14ac:dyDescent="0.25">
      <c r="A135" s="5" t="s">
        <v>67</v>
      </c>
      <c r="B135" s="3">
        <v>1417.49</v>
      </c>
      <c r="C135" s="3">
        <v>22.9664</v>
      </c>
      <c r="D135" s="4">
        <v>27.706299999999999</v>
      </c>
      <c r="E135" s="3">
        <v>46.264299999999999</v>
      </c>
      <c r="F135">
        <f t="shared" si="2"/>
        <v>6.690008309246041E-3</v>
      </c>
    </row>
    <row r="136" spans="1:6" x14ac:dyDescent="0.25">
      <c r="A136" s="5" t="s">
        <v>66</v>
      </c>
      <c r="B136" s="3">
        <v>1440.12</v>
      </c>
      <c r="C136" s="3">
        <v>23.339400000000001</v>
      </c>
      <c r="D136" s="4">
        <v>28.206499999999998</v>
      </c>
      <c r="E136" s="3">
        <v>46.960500000000003</v>
      </c>
      <c r="F136">
        <f t="shared" si="2"/>
        <v>1.5964839258125193E-2</v>
      </c>
    </row>
    <row r="137" spans="1:6" x14ac:dyDescent="0.25">
      <c r="A137" s="2">
        <v>240398</v>
      </c>
      <c r="B137" s="3">
        <v>1442.04</v>
      </c>
      <c r="C137" s="3">
        <v>23.334900000000001</v>
      </c>
      <c r="D137" s="4">
        <v>28.170200000000001</v>
      </c>
      <c r="E137" s="3">
        <v>47.095399999999998</v>
      </c>
      <c r="F137">
        <f t="shared" si="2"/>
        <v>1.3332222314807606E-3</v>
      </c>
    </row>
    <row r="138" spans="1:6" x14ac:dyDescent="0.25">
      <c r="A138" s="2">
        <v>240429</v>
      </c>
      <c r="B138" s="3">
        <v>1432.16</v>
      </c>
      <c r="C138" s="3">
        <v>23.177199999999999</v>
      </c>
      <c r="D138" s="4">
        <v>27.973800000000001</v>
      </c>
      <c r="E138" s="3">
        <v>46.778599999999997</v>
      </c>
      <c r="F138">
        <f t="shared" si="2"/>
        <v>-6.8514049540927312E-3</v>
      </c>
    </row>
    <row r="139" spans="1:6" x14ac:dyDescent="0.25">
      <c r="A139" s="2">
        <v>240459</v>
      </c>
      <c r="B139" s="3">
        <v>1436.36</v>
      </c>
      <c r="C139" s="3">
        <v>23.2547</v>
      </c>
      <c r="D139" s="4">
        <v>28.082999999999998</v>
      </c>
      <c r="E139" s="3">
        <v>47.191899999999997</v>
      </c>
      <c r="F139">
        <f t="shared" si="2"/>
        <v>2.9326332253378239E-3</v>
      </c>
    </row>
    <row r="140" spans="1:6" x14ac:dyDescent="0.25">
      <c r="A140" s="2">
        <v>240490</v>
      </c>
      <c r="B140" s="3">
        <v>1430.58</v>
      </c>
      <c r="C140" s="3">
        <v>23.1736</v>
      </c>
      <c r="D140" s="4">
        <v>27.8872</v>
      </c>
      <c r="E140" s="3">
        <v>47.051000000000002</v>
      </c>
      <c r="F140">
        <f t="shared" si="2"/>
        <v>-4.0240608204071219E-3</v>
      </c>
    </row>
    <row r="141" spans="1:6" x14ac:dyDescent="0.25">
      <c r="A141" s="2">
        <v>240520</v>
      </c>
      <c r="B141" s="3">
        <v>1428.79</v>
      </c>
      <c r="C141" s="3">
        <v>23.121500000000001</v>
      </c>
      <c r="D141" s="4">
        <v>27.832799999999999</v>
      </c>
      <c r="E141" s="3">
        <v>47.052500000000002</v>
      </c>
      <c r="F141">
        <f t="shared" si="2"/>
        <v>-1.2512407554977447E-3</v>
      </c>
    </row>
    <row r="142" spans="1:6" x14ac:dyDescent="0.25">
      <c r="A142" s="2">
        <v>240612</v>
      </c>
      <c r="B142" s="3">
        <v>1420.13</v>
      </c>
      <c r="C142" s="3">
        <v>23.049199999999999</v>
      </c>
      <c r="D142" s="4">
        <v>27.750299999999999</v>
      </c>
      <c r="E142" s="3">
        <v>46.712600000000002</v>
      </c>
      <c r="F142">
        <f t="shared" si="2"/>
        <v>-6.0610726558835478E-3</v>
      </c>
    </row>
    <row r="143" spans="1:6" x14ac:dyDescent="0.25">
      <c r="A143" s="2">
        <v>240643</v>
      </c>
      <c r="B143" s="3">
        <v>1408.32</v>
      </c>
      <c r="C143" s="3">
        <v>22.977499999999999</v>
      </c>
      <c r="D143" s="4">
        <v>27.474799999999998</v>
      </c>
      <c r="E143" s="3">
        <v>46.43</v>
      </c>
      <c r="F143">
        <f t="shared" si="2"/>
        <v>-8.3161400716836986E-3</v>
      </c>
    </row>
    <row r="144" spans="1:6" x14ac:dyDescent="0.25">
      <c r="A144" s="5" t="s">
        <v>65</v>
      </c>
      <c r="B144" s="3">
        <v>1404.15</v>
      </c>
      <c r="C144" s="3">
        <v>22.862100000000002</v>
      </c>
      <c r="D144" s="4">
        <v>27.386099999999999</v>
      </c>
      <c r="E144" s="3">
        <v>46.250999999999998</v>
      </c>
      <c r="F144">
        <f t="shared" si="2"/>
        <v>-2.9609747784593312E-3</v>
      </c>
    </row>
    <row r="145" spans="1:6" x14ac:dyDescent="0.25">
      <c r="A145" s="5" t="s">
        <v>64</v>
      </c>
      <c r="B145" s="3">
        <v>1413.92</v>
      </c>
      <c r="C145" s="3">
        <v>23.045999999999999</v>
      </c>
      <c r="D145" s="4">
        <v>27.590399999999999</v>
      </c>
      <c r="E145" s="3">
        <v>46.692900000000002</v>
      </c>
      <c r="F145">
        <f t="shared" si="2"/>
        <v>6.9579460883808578E-3</v>
      </c>
    </row>
    <row r="146" spans="1:6" x14ac:dyDescent="0.25">
      <c r="A146" s="5" t="s">
        <v>63</v>
      </c>
      <c r="B146" s="3">
        <v>1408.74</v>
      </c>
      <c r="C146" s="3">
        <v>23.008900000000001</v>
      </c>
      <c r="D146" s="4">
        <v>27.431999999999999</v>
      </c>
      <c r="E146" s="3">
        <v>46.650700000000001</v>
      </c>
      <c r="F146">
        <f t="shared" si="2"/>
        <v>-3.6635736109539886E-3</v>
      </c>
    </row>
    <row r="147" spans="1:6" x14ac:dyDescent="0.25">
      <c r="A147" s="5" t="s">
        <v>62</v>
      </c>
      <c r="B147" s="3">
        <v>1372.61</v>
      </c>
      <c r="C147" s="3">
        <v>22.529199999999999</v>
      </c>
      <c r="D147" s="4">
        <v>26.775200000000002</v>
      </c>
      <c r="E147" s="3">
        <v>45.363399999999999</v>
      </c>
      <c r="F147">
        <f t="shared" si="2"/>
        <v>-2.5647032099606819E-2</v>
      </c>
    </row>
    <row r="148" spans="1:6" x14ac:dyDescent="0.25">
      <c r="A148" s="5" t="s">
        <v>61</v>
      </c>
      <c r="B148" s="3">
        <v>1379.12</v>
      </c>
      <c r="C148" s="3">
        <v>22.672799999999999</v>
      </c>
      <c r="D148" s="4">
        <v>26.899899999999999</v>
      </c>
      <c r="E148" s="3">
        <v>45.5398</v>
      </c>
      <c r="F148">
        <f t="shared" si="2"/>
        <v>4.7427892846474903E-3</v>
      </c>
    </row>
    <row r="149" spans="1:6" x14ac:dyDescent="0.25">
      <c r="A149" s="5" t="s">
        <v>60</v>
      </c>
      <c r="B149" s="3">
        <v>1372.53</v>
      </c>
      <c r="C149" s="3">
        <v>22.598800000000001</v>
      </c>
      <c r="D149" s="4">
        <v>26.745999999999999</v>
      </c>
      <c r="E149" s="3">
        <v>45.364899999999999</v>
      </c>
      <c r="F149">
        <f t="shared" si="2"/>
        <v>-4.7784094204999699E-3</v>
      </c>
    </row>
    <row r="150" spans="1:6" x14ac:dyDescent="0.25">
      <c r="A150" s="5" t="s">
        <v>59</v>
      </c>
      <c r="B150" s="3">
        <v>1365.61</v>
      </c>
      <c r="C150" s="3">
        <v>22.512799999999999</v>
      </c>
      <c r="D150" s="4">
        <v>26.6296</v>
      </c>
      <c r="E150" s="3">
        <v>44.993499999999997</v>
      </c>
      <c r="F150">
        <f t="shared" si="2"/>
        <v>-5.0417841504375666E-3</v>
      </c>
    </row>
    <row r="151" spans="1:6" x14ac:dyDescent="0.25">
      <c r="A151" s="5" t="s">
        <v>58</v>
      </c>
      <c r="B151" s="3">
        <v>1301.06</v>
      </c>
      <c r="C151" s="3">
        <v>21.671900000000001</v>
      </c>
      <c r="D151" s="4">
        <v>25.420400000000001</v>
      </c>
      <c r="E151" s="3">
        <v>43.162100000000002</v>
      </c>
      <c r="F151">
        <f t="shared" si="2"/>
        <v>-4.7268253747409554E-2</v>
      </c>
    </row>
    <row r="152" spans="1:6" x14ac:dyDescent="0.25">
      <c r="A152" s="5" t="s">
        <v>57</v>
      </c>
      <c r="B152" s="3">
        <v>1323.88</v>
      </c>
      <c r="C152" s="3">
        <v>21.960699999999999</v>
      </c>
      <c r="D152" s="4">
        <v>25.838100000000001</v>
      </c>
      <c r="E152" s="3">
        <v>43.927199999999999</v>
      </c>
      <c r="F152">
        <f t="shared" si="2"/>
        <v>1.7539544678954209E-2</v>
      </c>
    </row>
    <row r="153" spans="1:6" x14ac:dyDescent="0.25">
      <c r="A153" s="5" t="s">
        <v>56</v>
      </c>
      <c r="B153" s="3">
        <v>1320.08</v>
      </c>
      <c r="C153" s="3">
        <v>21.9939</v>
      </c>
      <c r="D153" s="4">
        <v>25.826699999999999</v>
      </c>
      <c r="E153" s="3">
        <v>43.922499999999999</v>
      </c>
      <c r="F153">
        <f t="shared" si="2"/>
        <v>-2.8703507870805373E-3</v>
      </c>
    </row>
    <row r="154" spans="1:6" x14ac:dyDescent="0.25">
      <c r="A154" s="5" t="s">
        <v>55</v>
      </c>
      <c r="B154" s="3">
        <v>1358.03</v>
      </c>
      <c r="C154" s="3">
        <v>22.5227</v>
      </c>
      <c r="D154" s="4">
        <v>26.590499999999999</v>
      </c>
      <c r="E154" s="3">
        <v>44.912500000000001</v>
      </c>
      <c r="F154">
        <f t="shared" si="2"/>
        <v>2.8748257681352682E-2</v>
      </c>
    </row>
    <row r="155" spans="1:6" x14ac:dyDescent="0.25">
      <c r="A155" s="5" t="s">
        <v>54</v>
      </c>
      <c r="B155" s="3">
        <v>1365.94</v>
      </c>
      <c r="C155" s="3">
        <v>22.604700000000001</v>
      </c>
      <c r="D155" s="4">
        <v>26.7014</v>
      </c>
      <c r="E155" s="3">
        <v>44.903199999999998</v>
      </c>
      <c r="F155">
        <f t="shared" si="2"/>
        <v>5.8246135946923719E-3</v>
      </c>
    </row>
    <row r="156" spans="1:6" x14ac:dyDescent="0.25">
      <c r="A156" s="5" t="s">
        <v>53</v>
      </c>
      <c r="B156" s="3">
        <v>1382.41</v>
      </c>
      <c r="C156" s="3">
        <v>22.782</v>
      </c>
      <c r="D156" s="4">
        <v>26.8919</v>
      </c>
      <c r="E156" s="3">
        <v>45.375399999999999</v>
      </c>
      <c r="F156">
        <f t="shared" si="2"/>
        <v>1.2057630642634395E-2</v>
      </c>
    </row>
    <row r="157" spans="1:6" x14ac:dyDescent="0.25">
      <c r="A157" s="2">
        <v>240340</v>
      </c>
      <c r="B157" s="3">
        <v>1362.39</v>
      </c>
      <c r="C157" s="3">
        <v>22.542899999999999</v>
      </c>
      <c r="D157" s="4">
        <v>26.548500000000001</v>
      </c>
      <c r="E157" s="3">
        <v>44.974299999999999</v>
      </c>
      <c r="F157">
        <f t="shared" si="2"/>
        <v>-1.448195542566965E-2</v>
      </c>
    </row>
    <row r="158" spans="1:6" x14ac:dyDescent="0.25">
      <c r="A158" s="2">
        <v>240371</v>
      </c>
      <c r="B158" s="3">
        <v>1372.45</v>
      </c>
      <c r="C158" s="3">
        <v>22.7285</v>
      </c>
      <c r="D158" s="4">
        <v>26.7944</v>
      </c>
      <c r="E158" s="3">
        <v>45.427599999999998</v>
      </c>
      <c r="F158">
        <f t="shared" si="2"/>
        <v>7.3840823846328474E-3</v>
      </c>
    </row>
    <row r="159" spans="1:6" x14ac:dyDescent="0.25">
      <c r="A159" s="2">
        <v>240399</v>
      </c>
      <c r="B159" s="3">
        <v>1383.48</v>
      </c>
      <c r="C159" s="3">
        <v>22.966200000000001</v>
      </c>
      <c r="D159" s="4">
        <v>27.013999999999999</v>
      </c>
      <c r="E159" s="3">
        <v>45.956299999999999</v>
      </c>
      <c r="F159">
        <f t="shared" si="2"/>
        <v>8.0367226492768212E-3</v>
      </c>
    </row>
    <row r="160" spans="1:6" x14ac:dyDescent="0.25">
      <c r="A160" s="2">
        <v>240430</v>
      </c>
      <c r="B160" s="3">
        <v>1370.75</v>
      </c>
      <c r="C160" s="3">
        <v>22.763100000000001</v>
      </c>
      <c r="D160" s="4">
        <v>26.782599999999999</v>
      </c>
      <c r="E160" s="3">
        <v>45.494700000000002</v>
      </c>
      <c r="F160">
        <f t="shared" si="2"/>
        <v>-9.2014340648220554E-3</v>
      </c>
    </row>
    <row r="161" spans="1:6" x14ac:dyDescent="0.25">
      <c r="A161" s="2">
        <v>240521</v>
      </c>
      <c r="B161" s="3">
        <v>1371.4</v>
      </c>
      <c r="C161" s="3">
        <v>22.7685</v>
      </c>
      <c r="D161" s="4">
        <v>26.793199999999999</v>
      </c>
      <c r="E161" s="3">
        <v>45.538499999999999</v>
      </c>
      <c r="F161">
        <f t="shared" si="2"/>
        <v>4.7419296005842855E-4</v>
      </c>
    </row>
    <row r="162" spans="1:6" x14ac:dyDescent="0.25">
      <c r="A162" s="2">
        <v>240552</v>
      </c>
      <c r="B162" s="3">
        <v>1379.32</v>
      </c>
      <c r="C162" s="3">
        <v>22.896999999999998</v>
      </c>
      <c r="D162" s="4">
        <v>26.963000000000001</v>
      </c>
      <c r="E162" s="3">
        <v>45.800199999999997</v>
      </c>
      <c r="F162">
        <f t="shared" si="2"/>
        <v>5.7751203150064497E-3</v>
      </c>
    </row>
    <row r="163" spans="1:6" x14ac:dyDescent="0.25">
      <c r="A163" s="2">
        <v>240583</v>
      </c>
      <c r="B163" s="3">
        <v>1396.29</v>
      </c>
      <c r="C163" s="3">
        <v>23.167899999999999</v>
      </c>
      <c r="D163" s="4">
        <v>27.303100000000001</v>
      </c>
      <c r="E163" s="3">
        <v>46.182499999999997</v>
      </c>
      <c r="F163">
        <f t="shared" si="2"/>
        <v>1.2303163877852876E-2</v>
      </c>
    </row>
    <row r="164" spans="1:6" x14ac:dyDescent="0.25">
      <c r="A164" s="2">
        <v>240613</v>
      </c>
      <c r="B164" s="3">
        <v>1396.16</v>
      </c>
      <c r="C164" s="3">
        <v>23.1496</v>
      </c>
      <c r="D164" s="4">
        <v>27.3155</v>
      </c>
      <c r="E164" s="3">
        <v>46.1252</v>
      </c>
      <c r="F164">
        <f t="shared" si="2"/>
        <v>-9.3103868107543403E-5</v>
      </c>
    </row>
    <row r="165" spans="1:6" x14ac:dyDescent="0.25">
      <c r="A165" s="2">
        <v>240644</v>
      </c>
      <c r="B165" s="3">
        <v>1381.72</v>
      </c>
      <c r="C165" s="3">
        <v>22.895499999999998</v>
      </c>
      <c r="D165" s="4">
        <v>27.003</v>
      </c>
      <c r="E165" s="3">
        <v>45.606999999999999</v>
      </c>
      <c r="F165">
        <f t="shared" si="2"/>
        <v>-1.0342654137061693E-2</v>
      </c>
    </row>
    <row r="166" spans="1:6" x14ac:dyDescent="0.25">
      <c r="A166" s="5" t="s">
        <v>52</v>
      </c>
      <c r="B166" s="3">
        <v>1377.15</v>
      </c>
      <c r="C166" s="3">
        <v>22.774799999999999</v>
      </c>
      <c r="D166" s="4">
        <v>26.912299999999998</v>
      </c>
      <c r="E166" s="3">
        <v>45.394199999999998</v>
      </c>
      <c r="F166">
        <f t="shared" si="2"/>
        <v>-3.3074718466837971E-3</v>
      </c>
    </row>
    <row r="167" spans="1:6" x14ac:dyDescent="0.25">
      <c r="A167" s="5" t="s">
        <v>51</v>
      </c>
      <c r="B167" s="3">
        <v>1370.65</v>
      </c>
      <c r="C167" s="3">
        <v>22.681000000000001</v>
      </c>
      <c r="D167" s="4">
        <v>26.781300000000002</v>
      </c>
      <c r="E167" s="3">
        <v>45.150799999999997</v>
      </c>
      <c r="F167">
        <f t="shared" si="2"/>
        <v>-4.7198925316777399E-3</v>
      </c>
    </row>
    <row r="168" spans="1:6" x14ac:dyDescent="0.25">
      <c r="A168" s="5" t="s">
        <v>50</v>
      </c>
      <c r="B168" s="3">
        <v>1381.8</v>
      </c>
      <c r="C168" s="3">
        <v>22.898900000000001</v>
      </c>
      <c r="D168" s="4">
        <v>26.991800000000001</v>
      </c>
      <c r="E168" s="3">
        <v>45.554600000000001</v>
      </c>
      <c r="F168">
        <f t="shared" si="2"/>
        <v>8.1348265421514344E-3</v>
      </c>
    </row>
    <row r="169" spans="1:6" x14ac:dyDescent="0.25">
      <c r="A169" s="5" t="s">
        <v>49</v>
      </c>
      <c r="B169" s="3">
        <v>1389.7</v>
      </c>
      <c r="C169" s="3">
        <v>22.9587</v>
      </c>
      <c r="D169" s="4">
        <v>27.107199999999999</v>
      </c>
      <c r="E169" s="3">
        <v>45.645299999999999</v>
      </c>
      <c r="F169">
        <f t="shared" si="2"/>
        <v>5.7171804892170294E-3</v>
      </c>
    </row>
    <row r="170" spans="1:6" x14ac:dyDescent="0.25">
      <c r="A170" s="5" t="s">
        <v>48</v>
      </c>
      <c r="B170" s="3">
        <v>1390.32</v>
      </c>
      <c r="C170" s="3">
        <v>23.0304</v>
      </c>
      <c r="D170" s="4">
        <v>27.116499999999998</v>
      </c>
      <c r="E170" s="3">
        <v>45.714700000000001</v>
      </c>
      <c r="F170">
        <f t="shared" si="2"/>
        <v>4.4613945455845925E-4</v>
      </c>
    </row>
    <row r="171" spans="1:6" x14ac:dyDescent="0.25">
      <c r="A171" s="5" t="s">
        <v>47</v>
      </c>
      <c r="B171" s="3">
        <v>1392.73</v>
      </c>
      <c r="C171" s="3">
        <v>22.300799999999999</v>
      </c>
      <c r="D171" s="4">
        <v>27.19</v>
      </c>
      <c r="E171" s="3">
        <v>45.893000000000001</v>
      </c>
      <c r="F171">
        <f t="shared" si="2"/>
        <v>1.7334138903274657E-3</v>
      </c>
    </row>
    <row r="172" spans="1:6" x14ac:dyDescent="0.25">
      <c r="A172" s="5" t="s">
        <v>46</v>
      </c>
      <c r="B172" s="3">
        <v>1379.32</v>
      </c>
      <c r="C172" s="3">
        <v>22.105599999999999</v>
      </c>
      <c r="D172" s="4">
        <v>26.922499999999999</v>
      </c>
      <c r="E172" s="3">
        <v>45.573</v>
      </c>
      <c r="F172">
        <f t="shared" si="2"/>
        <v>-9.6285712234245556E-3</v>
      </c>
    </row>
    <row r="173" spans="1:6" x14ac:dyDescent="0.25">
      <c r="A173" s="5" t="s">
        <v>45</v>
      </c>
      <c r="B173" s="3">
        <v>1375.17</v>
      </c>
      <c r="C173" s="3">
        <v>22.017399999999999</v>
      </c>
      <c r="D173" s="4">
        <v>26.804400000000001</v>
      </c>
      <c r="E173" s="3">
        <v>45.316099999999999</v>
      </c>
      <c r="F173">
        <f t="shared" si="2"/>
        <v>-3.0087289388973288E-3</v>
      </c>
    </row>
    <row r="174" spans="1:6" x14ac:dyDescent="0.25">
      <c r="A174" s="5" t="s">
        <v>44</v>
      </c>
      <c r="B174" s="3">
        <v>1372.35</v>
      </c>
      <c r="C174" s="3">
        <v>21.959299999999999</v>
      </c>
      <c r="D174" s="4">
        <v>26.748699999999999</v>
      </c>
      <c r="E174" s="3">
        <v>45.135399999999997</v>
      </c>
      <c r="F174">
        <f t="shared" si="2"/>
        <v>-2.0506555553132804E-3</v>
      </c>
    </row>
    <row r="175" spans="1:6" x14ac:dyDescent="0.25">
      <c r="A175" s="5" t="s">
        <v>43</v>
      </c>
      <c r="B175" s="3">
        <v>1376.83</v>
      </c>
      <c r="C175" s="3">
        <v>22.045200000000001</v>
      </c>
      <c r="D175" s="4">
        <v>26.823899999999998</v>
      </c>
      <c r="E175" s="3">
        <v>45.419600000000003</v>
      </c>
      <c r="F175">
        <f t="shared" si="2"/>
        <v>3.2644733486355657E-3</v>
      </c>
    </row>
    <row r="176" spans="1:6" x14ac:dyDescent="0.25">
      <c r="A176" s="5" t="s">
        <v>42</v>
      </c>
      <c r="B176" s="3">
        <v>1352.13</v>
      </c>
      <c r="C176" s="3">
        <v>21.625800000000002</v>
      </c>
      <c r="D176" s="4">
        <v>26.312200000000001</v>
      </c>
      <c r="E176" s="3">
        <v>44.579099999999997</v>
      </c>
      <c r="F176">
        <f t="shared" si="2"/>
        <v>-1.7939760173732285E-2</v>
      </c>
    </row>
    <row r="177" spans="1:6" x14ac:dyDescent="0.25">
      <c r="A177" s="5" t="s">
        <v>41</v>
      </c>
      <c r="B177" s="3">
        <v>1348.84</v>
      </c>
      <c r="C177" s="3">
        <v>21.573499999999999</v>
      </c>
      <c r="D177" s="4">
        <v>26.224699999999999</v>
      </c>
      <c r="E177" s="3">
        <v>44.511800000000001</v>
      </c>
      <c r="F177">
        <f t="shared" si="2"/>
        <v>-2.4331979913175439E-3</v>
      </c>
    </row>
    <row r="178" spans="1:6" x14ac:dyDescent="0.25">
      <c r="A178" s="5" t="s">
        <v>40</v>
      </c>
      <c r="B178" s="3">
        <v>1349</v>
      </c>
      <c r="C178" s="3">
        <v>21.554300000000001</v>
      </c>
      <c r="D178" s="4">
        <v>26.241099999999999</v>
      </c>
      <c r="E178" s="3">
        <v>44.515000000000001</v>
      </c>
      <c r="F178">
        <f t="shared" si="2"/>
        <v>1.1862044423362435E-4</v>
      </c>
    </row>
    <row r="179" spans="1:6" x14ac:dyDescent="0.25">
      <c r="A179" s="2">
        <v>240341</v>
      </c>
      <c r="B179" s="3">
        <v>1345.15</v>
      </c>
      <c r="C179" s="3">
        <v>21.609100000000002</v>
      </c>
      <c r="D179" s="4">
        <v>26.213899999999999</v>
      </c>
      <c r="E179" s="3">
        <v>44.459299999999999</v>
      </c>
      <c r="F179">
        <f t="shared" si="2"/>
        <v>-2.8539659006670934E-3</v>
      </c>
    </row>
    <row r="180" spans="1:6" x14ac:dyDescent="0.25">
      <c r="A180" s="2">
        <v>240372</v>
      </c>
      <c r="B180" s="3">
        <v>1346.35</v>
      </c>
      <c r="C180" s="3">
        <v>21.639900000000001</v>
      </c>
      <c r="D180" s="4">
        <v>26.3139</v>
      </c>
      <c r="E180" s="3">
        <v>44.582900000000002</v>
      </c>
      <c r="F180">
        <f t="shared" si="2"/>
        <v>8.9209381853311385E-4</v>
      </c>
    </row>
    <row r="181" spans="1:6" x14ac:dyDescent="0.25">
      <c r="A181" s="2">
        <v>240461</v>
      </c>
      <c r="B181" s="3">
        <v>1363.17</v>
      </c>
      <c r="C181" s="3">
        <v>21.8581</v>
      </c>
      <c r="D181" s="4">
        <v>26.537299999999998</v>
      </c>
      <c r="E181" s="3">
        <v>44.972900000000003</v>
      </c>
      <c r="F181">
        <f t="shared" si="2"/>
        <v>1.2493036728933907E-2</v>
      </c>
    </row>
    <row r="182" spans="1:6" x14ac:dyDescent="0.25">
      <c r="A182" s="2">
        <v>240492</v>
      </c>
      <c r="B182" s="3">
        <v>1370.69</v>
      </c>
      <c r="C182" s="3">
        <v>21.952500000000001</v>
      </c>
      <c r="D182" s="4">
        <v>26.731400000000001</v>
      </c>
      <c r="E182" s="3">
        <v>45.441699999999997</v>
      </c>
      <c r="F182">
        <f t="shared" si="2"/>
        <v>5.5165533279047966E-3</v>
      </c>
    </row>
    <row r="183" spans="1:6" x14ac:dyDescent="0.25">
      <c r="A183" s="2">
        <v>240522</v>
      </c>
      <c r="B183" s="3">
        <v>1393.66</v>
      </c>
      <c r="C183" s="3">
        <v>22.262799999999999</v>
      </c>
      <c r="D183" s="4">
        <v>27.194099999999999</v>
      </c>
      <c r="E183" s="3">
        <v>46.146700000000003</v>
      </c>
      <c r="F183">
        <f t="shared" si="2"/>
        <v>1.6757983205538837E-2</v>
      </c>
    </row>
    <row r="184" spans="1:6" x14ac:dyDescent="0.25">
      <c r="A184" s="2">
        <v>240553</v>
      </c>
      <c r="B184" s="3">
        <v>1392.15</v>
      </c>
      <c r="C184" s="3">
        <v>22.2697</v>
      </c>
      <c r="D184" s="4">
        <v>27.246300000000002</v>
      </c>
      <c r="E184" s="3">
        <v>46.079599999999999</v>
      </c>
      <c r="F184">
        <f t="shared" si="2"/>
        <v>-1.0834780362498678E-3</v>
      </c>
    </row>
    <row r="185" spans="1:6" x14ac:dyDescent="0.25">
      <c r="A185" s="2">
        <v>240584</v>
      </c>
      <c r="B185" s="3">
        <v>1411.33</v>
      </c>
      <c r="C185" s="3">
        <v>22.6281</v>
      </c>
      <c r="D185" s="4">
        <v>27.597200000000001</v>
      </c>
      <c r="E185" s="3">
        <v>46.7027</v>
      </c>
      <c r="F185">
        <f t="shared" si="2"/>
        <v>1.377725101461756E-2</v>
      </c>
    </row>
    <row r="186" spans="1:6" x14ac:dyDescent="0.25">
      <c r="A186" s="2">
        <v>240675</v>
      </c>
      <c r="B186" s="3">
        <v>1412.49</v>
      </c>
      <c r="C186" s="3">
        <v>22.590800000000002</v>
      </c>
      <c r="D186" s="4">
        <v>27.621600000000001</v>
      </c>
      <c r="E186" s="3">
        <v>46.659799999999997</v>
      </c>
      <c r="F186">
        <f t="shared" si="2"/>
        <v>8.2191974945624473E-4</v>
      </c>
    </row>
    <row r="187" spans="1:6" x14ac:dyDescent="0.25">
      <c r="A187" s="5" t="s">
        <v>39</v>
      </c>
      <c r="B187" s="3">
        <v>1406.69</v>
      </c>
      <c r="C187" s="3">
        <v>22.5685</v>
      </c>
      <c r="D187" s="4">
        <v>27.580400000000001</v>
      </c>
      <c r="E187" s="3">
        <v>46.605699999999999</v>
      </c>
      <c r="F187">
        <f t="shared" si="2"/>
        <v>-4.1062237608761511E-3</v>
      </c>
    </row>
    <row r="188" spans="1:6" x14ac:dyDescent="0.25">
      <c r="A188" s="5" t="s">
        <v>38</v>
      </c>
      <c r="B188" s="3">
        <v>1425.32</v>
      </c>
      <c r="C188" s="3">
        <v>22.7149</v>
      </c>
      <c r="D188" s="4">
        <v>27.823599999999999</v>
      </c>
      <c r="E188" s="3">
        <v>47.181399999999996</v>
      </c>
      <c r="F188">
        <f t="shared" si="2"/>
        <v>1.3243856144566237E-2</v>
      </c>
    </row>
    <row r="189" spans="1:6" x14ac:dyDescent="0.25">
      <c r="A189" s="5" t="s">
        <v>37</v>
      </c>
      <c r="B189" s="3">
        <v>1418.38</v>
      </c>
      <c r="C189" s="3">
        <v>22.634599999999999</v>
      </c>
      <c r="D189" s="4">
        <v>27.7256</v>
      </c>
      <c r="E189" s="3">
        <v>46.979500000000002</v>
      </c>
      <c r="F189">
        <f t="shared" si="2"/>
        <v>-4.8690820307017565E-3</v>
      </c>
    </row>
    <row r="190" spans="1:6" x14ac:dyDescent="0.25">
      <c r="A190" s="5" t="s">
        <v>36</v>
      </c>
      <c r="B190" s="3">
        <v>1416.91</v>
      </c>
      <c r="C190" s="3">
        <v>22.666699999999999</v>
      </c>
      <c r="D190" s="4">
        <v>27.639299999999999</v>
      </c>
      <c r="E190" s="3">
        <v>46.897300000000001</v>
      </c>
      <c r="F190">
        <f t="shared" si="2"/>
        <v>-1.0363936321719335E-3</v>
      </c>
    </row>
    <row r="191" spans="1:6" x14ac:dyDescent="0.25">
      <c r="A191" s="5" t="s">
        <v>35</v>
      </c>
      <c r="B191" s="3">
        <v>1418.63</v>
      </c>
      <c r="C191" s="3">
        <v>22.7029</v>
      </c>
      <c r="D191" s="4">
        <v>27.6496</v>
      </c>
      <c r="E191" s="3">
        <v>46.924399999999999</v>
      </c>
      <c r="F191">
        <f t="shared" si="2"/>
        <v>1.2139091403123891E-3</v>
      </c>
    </row>
    <row r="192" spans="1:6" x14ac:dyDescent="0.25">
      <c r="A192" s="5" t="s">
        <v>34</v>
      </c>
      <c r="B192" s="3">
        <v>1415.8</v>
      </c>
      <c r="C192" s="3">
        <v>22.635899999999999</v>
      </c>
      <c r="D192" s="4">
        <v>27.6416</v>
      </c>
      <c r="E192" s="3">
        <v>46.725099999999998</v>
      </c>
      <c r="F192">
        <f t="shared" si="2"/>
        <v>-1.9948823865279562E-3</v>
      </c>
    </row>
    <row r="193" spans="1:6" x14ac:dyDescent="0.25">
      <c r="A193" s="5" t="s">
        <v>33</v>
      </c>
      <c r="B193" s="3">
        <v>1416.14</v>
      </c>
      <c r="C193" s="3">
        <v>22.589400000000001</v>
      </c>
      <c r="D193" s="4">
        <v>27.641100000000002</v>
      </c>
      <c r="E193" s="3">
        <v>46.645000000000003</v>
      </c>
      <c r="F193">
        <f t="shared" si="2"/>
        <v>2.4014691340595108E-4</v>
      </c>
    </row>
    <row r="194" spans="1:6" x14ac:dyDescent="0.25">
      <c r="A194" s="5" t="s">
        <v>32</v>
      </c>
      <c r="B194" s="3">
        <v>1424.16</v>
      </c>
      <c r="C194" s="3">
        <v>22.6555</v>
      </c>
      <c r="D194" s="4">
        <v>27.752800000000001</v>
      </c>
      <c r="E194" s="3">
        <v>46.881799999999998</v>
      </c>
      <c r="F194">
        <f t="shared" si="2"/>
        <v>5.6632818789102641E-3</v>
      </c>
    </row>
    <row r="195" spans="1:6" x14ac:dyDescent="0.25">
      <c r="A195" s="5" t="s">
        <v>31</v>
      </c>
      <c r="B195" s="3">
        <v>1424.05</v>
      </c>
      <c r="C195" s="3">
        <v>22.636399999999998</v>
      </c>
      <c r="D195" s="4">
        <v>27.765499999999999</v>
      </c>
      <c r="E195" s="3">
        <v>46.834499999999998</v>
      </c>
      <c r="F195">
        <f t="shared" si="2"/>
        <v>-7.7238512526771791E-5</v>
      </c>
    </row>
    <row r="196" spans="1:6" x14ac:dyDescent="0.25">
      <c r="A196" s="5" t="s">
        <v>30</v>
      </c>
      <c r="B196" s="3">
        <v>1409.26</v>
      </c>
      <c r="C196" s="3">
        <v>22.492799999999999</v>
      </c>
      <c r="D196" s="4">
        <v>27.500599999999999</v>
      </c>
      <c r="E196" s="3">
        <v>46.466900000000003</v>
      </c>
      <c r="F196">
        <f t="shared" ref="F196:F238" si="3">(B196-B195)/B195</f>
        <v>-1.0385871282609434E-2</v>
      </c>
    </row>
    <row r="197" spans="1:6" x14ac:dyDescent="0.25">
      <c r="A197" s="5" t="s">
        <v>29</v>
      </c>
      <c r="B197" s="3">
        <v>1390.04</v>
      </c>
      <c r="C197" s="3">
        <v>22.364100000000001</v>
      </c>
      <c r="D197" s="4">
        <v>27.1267</v>
      </c>
      <c r="E197" s="3">
        <v>45.907600000000002</v>
      </c>
      <c r="F197">
        <f t="shared" si="3"/>
        <v>-1.3638363396392452E-2</v>
      </c>
    </row>
    <row r="198" spans="1:6" x14ac:dyDescent="0.25">
      <c r="A198" s="2">
        <v>240373</v>
      </c>
      <c r="B198" s="3">
        <v>1413.34</v>
      </c>
      <c r="C198" s="3">
        <v>22.6188</v>
      </c>
      <c r="D198" s="4">
        <v>27.6264</v>
      </c>
      <c r="E198" s="3">
        <v>46.548200000000001</v>
      </c>
      <c r="F198">
        <f t="shared" si="3"/>
        <v>1.6762107565249887E-2</v>
      </c>
    </row>
    <row r="199" spans="1:6" x14ac:dyDescent="0.25">
      <c r="A199" s="2">
        <v>240401</v>
      </c>
      <c r="B199" s="3">
        <v>1412.62</v>
      </c>
      <c r="C199" s="3">
        <v>22.621500000000001</v>
      </c>
      <c r="D199" s="4">
        <v>27.575700000000001</v>
      </c>
      <c r="E199" s="3">
        <v>46.518500000000003</v>
      </c>
      <c r="F199">
        <f t="shared" si="3"/>
        <v>-5.0943155928511699E-4</v>
      </c>
    </row>
    <row r="200" spans="1:6" x14ac:dyDescent="0.25">
      <c r="A200" s="2">
        <v>240432</v>
      </c>
      <c r="B200" s="3">
        <v>1423.42</v>
      </c>
      <c r="C200" s="3">
        <v>22.742699999999999</v>
      </c>
      <c r="D200" s="4">
        <v>27.7197</v>
      </c>
      <c r="E200" s="3">
        <v>46.849299999999999</v>
      </c>
      <c r="F200">
        <f t="shared" si="3"/>
        <v>7.6453681811104067E-3</v>
      </c>
    </row>
    <row r="201" spans="1:6" x14ac:dyDescent="0.25">
      <c r="A201" s="2">
        <v>240462</v>
      </c>
      <c r="B201" s="3">
        <v>1413.16</v>
      </c>
      <c r="C201" s="3">
        <v>22.5747</v>
      </c>
      <c r="D201" s="4">
        <v>27.508600000000001</v>
      </c>
      <c r="E201" s="3">
        <v>46.439900000000002</v>
      </c>
      <c r="F201">
        <f t="shared" si="3"/>
        <v>-7.207992019221305E-3</v>
      </c>
    </row>
    <row r="202" spans="1:6" x14ac:dyDescent="0.25">
      <c r="A202" s="2">
        <v>240493</v>
      </c>
      <c r="B202" s="3">
        <v>1414.54</v>
      </c>
      <c r="C202" s="3">
        <v>22.540700000000001</v>
      </c>
      <c r="D202" s="4">
        <v>27.553000000000001</v>
      </c>
      <c r="E202" s="3">
        <v>46.576900000000002</v>
      </c>
      <c r="F202">
        <f t="shared" si="3"/>
        <v>9.7653485804854491E-4</v>
      </c>
    </row>
    <row r="203" spans="1:6" x14ac:dyDescent="0.25">
      <c r="A203" s="2">
        <v>240585</v>
      </c>
      <c r="B203" s="3">
        <v>1402.57</v>
      </c>
      <c r="C203" s="3">
        <v>22.4192</v>
      </c>
      <c r="D203" s="4">
        <v>27.3658</v>
      </c>
      <c r="E203" s="3">
        <v>46.310499999999998</v>
      </c>
      <c r="F203">
        <f t="shared" si="3"/>
        <v>-8.4621148924738984E-3</v>
      </c>
    </row>
    <row r="204" spans="1:6" x14ac:dyDescent="0.25">
      <c r="A204" s="2">
        <v>240646</v>
      </c>
      <c r="B204" s="3">
        <v>1390.15</v>
      </c>
      <c r="C204" s="3">
        <v>22.352799999999998</v>
      </c>
      <c r="D204" s="4">
        <v>27.1586</v>
      </c>
      <c r="E204" s="3">
        <v>46.054200000000002</v>
      </c>
      <c r="F204">
        <f t="shared" si="3"/>
        <v>-8.8551730038428349E-3</v>
      </c>
    </row>
    <row r="205" spans="1:6" x14ac:dyDescent="0.25">
      <c r="A205" s="2">
        <v>240676</v>
      </c>
      <c r="B205" s="3">
        <v>1384.29</v>
      </c>
      <c r="C205" s="3">
        <v>22.351099999999999</v>
      </c>
      <c r="D205" s="4">
        <v>26.967600000000001</v>
      </c>
      <c r="E205" s="3">
        <v>45.9679</v>
      </c>
      <c r="F205">
        <f t="shared" si="3"/>
        <v>-4.2153724418229161E-3</v>
      </c>
    </row>
    <row r="206" spans="1:6" x14ac:dyDescent="0.25">
      <c r="A206" s="5" t="s">
        <v>28</v>
      </c>
      <c r="B206" s="3">
        <v>1382.46</v>
      </c>
      <c r="C206" s="3">
        <v>22.3444</v>
      </c>
      <c r="D206" s="4">
        <v>26.957100000000001</v>
      </c>
      <c r="E206" s="3">
        <v>46.091700000000003</v>
      </c>
      <c r="F206">
        <f t="shared" si="3"/>
        <v>-1.3219773313394789E-3</v>
      </c>
    </row>
    <row r="207" spans="1:6" x14ac:dyDescent="0.25">
      <c r="A207" s="5" t="s">
        <v>27</v>
      </c>
      <c r="B207" s="3">
        <v>1388.62</v>
      </c>
      <c r="C207" s="3">
        <v>22.429600000000001</v>
      </c>
      <c r="D207" s="4">
        <v>27.073699999999999</v>
      </c>
      <c r="E207" s="3">
        <v>46.261099999999999</v>
      </c>
      <c r="F207">
        <f t="shared" si="3"/>
        <v>4.4558251233307684E-3</v>
      </c>
    </row>
    <row r="208" spans="1:6" x14ac:dyDescent="0.25">
      <c r="A208" s="5" t="s">
        <v>26</v>
      </c>
      <c r="B208" s="3">
        <v>1390.17</v>
      </c>
      <c r="C208" s="3">
        <v>22.5792</v>
      </c>
      <c r="D208" s="4">
        <v>27.128799999999998</v>
      </c>
      <c r="E208" s="3">
        <v>46.521900000000002</v>
      </c>
      <c r="F208">
        <f t="shared" si="3"/>
        <v>1.116216099436982E-3</v>
      </c>
    </row>
    <row r="209" spans="1:6" x14ac:dyDescent="0.25">
      <c r="A209" s="5" t="s">
        <v>25</v>
      </c>
      <c r="B209" s="3">
        <v>1376.82</v>
      </c>
      <c r="C209" s="3">
        <v>22.453099999999999</v>
      </c>
      <c r="D209" s="4">
        <v>26.889600000000002</v>
      </c>
      <c r="E209" s="3">
        <v>46.234200000000001</v>
      </c>
      <c r="F209">
        <f t="shared" si="3"/>
        <v>-9.6031420617623282E-3</v>
      </c>
    </row>
    <row r="210" spans="1:6" x14ac:dyDescent="0.25">
      <c r="A210" s="5" t="s">
        <v>24</v>
      </c>
      <c r="B210" s="3">
        <v>1384.97</v>
      </c>
      <c r="C210" s="3">
        <v>22.627700000000001</v>
      </c>
      <c r="D210" s="4">
        <v>27.104500000000002</v>
      </c>
      <c r="E210" s="3">
        <v>46.622199999999999</v>
      </c>
      <c r="F210">
        <f t="shared" si="3"/>
        <v>5.9194375444866368E-3</v>
      </c>
    </row>
    <row r="211" spans="1:6" x14ac:dyDescent="0.25">
      <c r="A211" s="5" t="s">
        <v>23</v>
      </c>
      <c r="B211" s="3">
        <v>1393.84</v>
      </c>
      <c r="C211" s="3">
        <v>22.800599999999999</v>
      </c>
      <c r="D211" s="4">
        <v>27.2744</v>
      </c>
      <c r="E211" s="3">
        <v>46.845599999999997</v>
      </c>
      <c r="F211">
        <f t="shared" si="3"/>
        <v>6.4044708549642884E-3</v>
      </c>
    </row>
    <row r="212" spans="1:6" x14ac:dyDescent="0.25">
      <c r="A212" s="5" t="s">
        <v>22</v>
      </c>
      <c r="B212" s="3">
        <v>1394.22</v>
      </c>
      <c r="C212" s="3">
        <v>22.756</v>
      </c>
      <c r="D212" s="4">
        <v>27.237500000000001</v>
      </c>
      <c r="E212" s="3">
        <v>46.572499999999998</v>
      </c>
      <c r="F212">
        <f t="shared" si="3"/>
        <v>2.7262813522363336E-4</v>
      </c>
    </row>
    <row r="213" spans="1:6" x14ac:dyDescent="0.25">
      <c r="A213" s="5" t="s">
        <v>21</v>
      </c>
      <c r="B213" s="3">
        <v>1384.92</v>
      </c>
      <c r="C213" s="3">
        <v>22.621200000000002</v>
      </c>
      <c r="D213" s="4">
        <v>27.029499999999999</v>
      </c>
      <c r="E213" s="3">
        <v>46.174599999999998</v>
      </c>
      <c r="F213">
        <f t="shared" si="3"/>
        <v>-6.6703963506476414E-3</v>
      </c>
    </row>
    <row r="214" spans="1:6" x14ac:dyDescent="0.25">
      <c r="A214" s="5" t="s">
        <v>20</v>
      </c>
      <c r="B214" s="3">
        <v>1381.46</v>
      </c>
      <c r="C214" s="3">
        <v>22.645</v>
      </c>
      <c r="D214" s="4">
        <v>27.012599999999999</v>
      </c>
      <c r="E214" s="3">
        <v>46.050400000000003</v>
      </c>
      <c r="F214">
        <f t="shared" si="3"/>
        <v>-2.4983392542529794E-3</v>
      </c>
    </row>
    <row r="215" spans="1:6" x14ac:dyDescent="0.25">
      <c r="A215" s="5" t="s">
        <v>19</v>
      </c>
      <c r="B215" s="3">
        <v>1365.81</v>
      </c>
      <c r="C215" s="3">
        <v>22.331700000000001</v>
      </c>
      <c r="D215" s="4">
        <v>26.674800000000001</v>
      </c>
      <c r="E215" s="3">
        <v>45.440300000000001</v>
      </c>
      <c r="F215">
        <f t="shared" si="3"/>
        <v>-1.132859438565003E-2</v>
      </c>
    </row>
    <row r="216" spans="1:6" x14ac:dyDescent="0.25">
      <c r="A216" s="5" t="s">
        <v>18</v>
      </c>
      <c r="B216" s="3">
        <v>1363.13</v>
      </c>
      <c r="C216" s="3">
        <v>22.315000000000001</v>
      </c>
      <c r="D216" s="4">
        <v>26.6191</v>
      </c>
      <c r="E216" s="3">
        <v>45.3369</v>
      </c>
      <c r="F216">
        <f t="shared" si="3"/>
        <v>-1.9622055776424511E-3</v>
      </c>
    </row>
    <row r="217" spans="1:6" x14ac:dyDescent="0.25">
      <c r="A217" s="5" t="s">
        <v>17</v>
      </c>
      <c r="B217" s="3">
        <v>1359.7</v>
      </c>
      <c r="C217" s="3">
        <v>22.343</v>
      </c>
      <c r="D217" s="4">
        <v>26.5779</v>
      </c>
      <c r="E217" s="3">
        <v>45.561500000000002</v>
      </c>
      <c r="F217">
        <f t="shared" si="3"/>
        <v>-2.516267707408731E-3</v>
      </c>
    </row>
    <row r="218" spans="1:6" x14ac:dyDescent="0.25">
      <c r="A218" s="2">
        <v>240343</v>
      </c>
      <c r="B218" s="3">
        <v>1357.01</v>
      </c>
      <c r="C218" s="3">
        <v>22.345800000000001</v>
      </c>
      <c r="D218" s="4">
        <v>26.624300000000002</v>
      </c>
      <c r="E218" s="3">
        <v>45.623899999999999</v>
      </c>
      <c r="F218">
        <f t="shared" si="3"/>
        <v>-1.9783775832904718E-3</v>
      </c>
    </row>
    <row r="219" spans="1:6" x14ac:dyDescent="0.25">
      <c r="A219" s="2">
        <v>240374</v>
      </c>
      <c r="B219" s="3">
        <v>1339.45</v>
      </c>
      <c r="C219" s="3">
        <v>22.0731</v>
      </c>
      <c r="D219" s="4">
        <v>26.2837</v>
      </c>
      <c r="E219" s="3">
        <v>45.112400000000001</v>
      </c>
      <c r="F219">
        <f t="shared" si="3"/>
        <v>-1.294021414727964E-2</v>
      </c>
    </row>
    <row r="220" spans="1:6" x14ac:dyDescent="0.25">
      <c r="A220" s="2">
        <v>240402</v>
      </c>
      <c r="B220" s="3">
        <v>1340.62</v>
      </c>
      <c r="C220" s="3">
        <v>22.072600000000001</v>
      </c>
      <c r="D220" s="4">
        <v>26.478999999999999</v>
      </c>
      <c r="E220" s="3">
        <v>44.918599999999998</v>
      </c>
      <c r="F220">
        <f t="shared" si="3"/>
        <v>8.7349285154342856E-4</v>
      </c>
    </row>
    <row r="221" spans="1:6" x14ac:dyDescent="0.25">
      <c r="A221" s="2">
        <v>240433</v>
      </c>
      <c r="B221" s="3">
        <v>1333.57</v>
      </c>
      <c r="C221" s="3">
        <v>22.008199999999999</v>
      </c>
      <c r="D221" s="4">
        <v>26.354800000000001</v>
      </c>
      <c r="E221" s="3">
        <v>44.687899999999999</v>
      </c>
      <c r="F221">
        <f t="shared" si="3"/>
        <v>-5.2587608718353863E-3</v>
      </c>
    </row>
    <row r="222" spans="1:6" x14ac:dyDescent="0.25">
      <c r="A222" s="2">
        <v>240555</v>
      </c>
      <c r="B222" s="3">
        <v>1306.98</v>
      </c>
      <c r="C222" s="3">
        <v>21.5764</v>
      </c>
      <c r="D222" s="4">
        <v>25.854600000000001</v>
      </c>
      <c r="E222" s="3">
        <v>43.9499</v>
      </c>
      <c r="F222">
        <f t="shared" si="3"/>
        <v>-1.9938960834451826E-2</v>
      </c>
    </row>
    <row r="223" spans="1:6" x14ac:dyDescent="0.25">
      <c r="A223" s="2">
        <v>240586</v>
      </c>
      <c r="B223" s="3">
        <v>1297.82</v>
      </c>
      <c r="C223" s="3">
        <v>21.535399999999999</v>
      </c>
      <c r="D223" s="4">
        <v>25.7485</v>
      </c>
      <c r="E223" s="3">
        <v>43.825400000000002</v>
      </c>
      <c r="F223">
        <f t="shared" si="3"/>
        <v>-7.0085234663117123E-3</v>
      </c>
    </row>
    <row r="224" spans="1:6" x14ac:dyDescent="0.25">
      <c r="A224" s="2">
        <v>240647</v>
      </c>
      <c r="B224" s="3">
        <v>1280.92</v>
      </c>
      <c r="C224" s="3">
        <v>21.3249</v>
      </c>
      <c r="D224" s="4">
        <v>25.4892</v>
      </c>
      <c r="E224" s="3">
        <v>43.204099999999997</v>
      </c>
      <c r="F224">
        <f t="shared" si="3"/>
        <v>-1.3021836618329093E-2</v>
      </c>
    </row>
    <row r="225" spans="1:6" x14ac:dyDescent="0.25">
      <c r="A225" s="5" t="s">
        <v>16</v>
      </c>
      <c r="B225" s="3">
        <v>1267.6099999999999</v>
      </c>
      <c r="C225" s="3">
        <v>21.2562</v>
      </c>
      <c r="D225" s="4">
        <v>25.294799999999999</v>
      </c>
      <c r="E225" s="3">
        <v>43.077599999999997</v>
      </c>
      <c r="F225">
        <f t="shared" si="3"/>
        <v>-1.0390968991037825E-2</v>
      </c>
    </row>
    <row r="226" spans="1:6" x14ac:dyDescent="0.25">
      <c r="A226" s="5" t="s">
        <v>15</v>
      </c>
      <c r="B226" s="3">
        <v>1300.51</v>
      </c>
      <c r="C226" s="3">
        <v>21.761700000000001</v>
      </c>
      <c r="D226" s="4">
        <v>26.078700000000001</v>
      </c>
      <c r="E226" s="3">
        <v>43.981000000000002</v>
      </c>
      <c r="F226">
        <f t="shared" si="3"/>
        <v>2.5954355046110471E-2</v>
      </c>
    </row>
    <row r="227" spans="1:6" x14ac:dyDescent="0.25">
      <c r="A227" s="5" t="s">
        <v>14</v>
      </c>
      <c r="B227" s="3">
        <v>1299.1199999999999</v>
      </c>
      <c r="C227" s="3">
        <v>21.895700000000001</v>
      </c>
      <c r="D227" s="4">
        <v>26.114599999999999</v>
      </c>
      <c r="E227" s="3">
        <v>44.369599999999998</v>
      </c>
      <c r="F227">
        <f t="shared" si="3"/>
        <v>-1.0688114662710014E-3</v>
      </c>
    </row>
    <row r="228" spans="1:6" x14ac:dyDescent="0.25">
      <c r="A228" s="5" t="s">
        <v>13</v>
      </c>
      <c r="B228" s="3">
        <v>1310.3399999999999</v>
      </c>
      <c r="C228" s="3">
        <v>22.054600000000001</v>
      </c>
      <c r="D228" s="4">
        <v>26.303000000000001</v>
      </c>
      <c r="E228" s="3">
        <v>44.686199999999999</v>
      </c>
      <c r="F228">
        <f t="shared" si="3"/>
        <v>8.636615555145043E-3</v>
      </c>
    </row>
    <row r="229" spans="1:6" x14ac:dyDescent="0.25">
      <c r="A229" s="5" t="s">
        <v>12</v>
      </c>
      <c r="B229" s="3">
        <v>1284.92</v>
      </c>
      <c r="C229" s="3">
        <v>21.7441</v>
      </c>
      <c r="D229" s="4">
        <v>25.779800000000002</v>
      </c>
      <c r="E229" s="3">
        <v>43.944600000000001</v>
      </c>
      <c r="F229">
        <f t="shared" si="3"/>
        <v>-1.9399545156218879E-2</v>
      </c>
    </row>
    <row r="230" spans="1:6" x14ac:dyDescent="0.25">
      <c r="A230" s="5" t="s">
        <v>11</v>
      </c>
      <c r="B230" s="3">
        <v>1264.44</v>
      </c>
      <c r="C230" s="3">
        <v>21.730899999999998</v>
      </c>
      <c r="D230" s="4">
        <v>25.323799999999999</v>
      </c>
      <c r="E230" s="3">
        <v>43.670099999999998</v>
      </c>
      <c r="F230">
        <f t="shared" si="3"/>
        <v>-1.5938735485477709E-2</v>
      </c>
    </row>
    <row r="231" spans="1:6" x14ac:dyDescent="0.25">
      <c r="A231" s="5" t="s">
        <v>10</v>
      </c>
      <c r="B231" s="3">
        <v>1261.6600000000001</v>
      </c>
      <c r="C231" s="3">
        <v>21.673200000000001</v>
      </c>
      <c r="D231" s="4">
        <v>25.253900000000002</v>
      </c>
      <c r="E231" s="3">
        <v>43.752899999999997</v>
      </c>
      <c r="F231">
        <f t="shared" si="3"/>
        <v>-2.1986017525544689E-3</v>
      </c>
    </row>
    <row r="232" spans="1:6" x14ac:dyDescent="0.25">
      <c r="A232" s="5" t="s">
        <v>9</v>
      </c>
      <c r="B232" s="3">
        <v>1274.5</v>
      </c>
      <c r="C232" s="3">
        <v>21.932600000000001</v>
      </c>
      <c r="D232" s="4">
        <v>25.496600000000001</v>
      </c>
      <c r="E232" s="3">
        <v>44.16</v>
      </c>
      <c r="F232">
        <f t="shared" si="3"/>
        <v>1.0177068306833788E-2</v>
      </c>
    </row>
    <row r="233" spans="1:6" x14ac:dyDescent="0.25">
      <c r="A233" s="5" t="s">
        <v>8</v>
      </c>
      <c r="B233" s="3">
        <v>1284.1500000000001</v>
      </c>
      <c r="C233" s="3">
        <v>21.9605</v>
      </c>
      <c r="D233" s="4">
        <v>25.6099</v>
      </c>
      <c r="E233" s="3">
        <v>44.460099999999997</v>
      </c>
      <c r="F233">
        <f t="shared" si="3"/>
        <v>7.5715967045901066E-3</v>
      </c>
    </row>
    <row r="234" spans="1:6" x14ac:dyDescent="0.25">
      <c r="A234" s="5" t="s">
        <v>7</v>
      </c>
      <c r="B234" s="3">
        <v>1282.93</v>
      </c>
      <c r="C234" s="3">
        <v>22.043399999999998</v>
      </c>
      <c r="D234" s="4">
        <v>25.622800000000002</v>
      </c>
      <c r="E234" s="3">
        <v>44.586799999999997</v>
      </c>
      <c r="F234">
        <f t="shared" si="3"/>
        <v>-9.5004477670056241E-4</v>
      </c>
    </row>
    <row r="235" spans="1:6" x14ac:dyDescent="0.25">
      <c r="A235" s="5" t="s">
        <v>6</v>
      </c>
      <c r="B235" s="3">
        <v>1285.8699999999999</v>
      </c>
      <c r="C235" s="3">
        <v>22.250599999999999</v>
      </c>
      <c r="D235" s="4">
        <v>25.7348</v>
      </c>
      <c r="E235" s="3">
        <v>44.967599999999997</v>
      </c>
      <c r="F235">
        <f t="shared" si="3"/>
        <v>2.2916293172658112E-3</v>
      </c>
    </row>
    <row r="236" spans="1:6" x14ac:dyDescent="0.25">
      <c r="A236" s="5" t="s">
        <v>5</v>
      </c>
      <c r="B236" s="3">
        <v>1283.78</v>
      </c>
      <c r="C236" s="3">
        <v>22.3444</v>
      </c>
      <c r="D236" s="4">
        <v>25.717700000000001</v>
      </c>
      <c r="E236" s="3">
        <v>45.035899999999998</v>
      </c>
      <c r="F236">
        <f t="shared" si="3"/>
        <v>-1.6253587065565868E-3</v>
      </c>
    </row>
    <row r="237" spans="1:6" x14ac:dyDescent="0.25">
      <c r="A237" s="5" t="s">
        <v>4</v>
      </c>
      <c r="B237" s="3">
        <v>1288.02</v>
      </c>
      <c r="C237" s="3">
        <v>22.528099999999998</v>
      </c>
      <c r="D237" s="4">
        <v>25.780200000000001</v>
      </c>
      <c r="E237" s="3">
        <v>45.409199999999998</v>
      </c>
      <c r="F237">
        <f t="shared" si="3"/>
        <v>3.3027465765162328E-3</v>
      </c>
    </row>
    <row r="238" spans="1:6" x14ac:dyDescent="0.25">
      <c r="A238" s="2">
        <v>240787</v>
      </c>
      <c r="B238" s="3">
        <v>1263.4100000000001</v>
      </c>
      <c r="C238" s="3">
        <v>22.116800000000001</v>
      </c>
      <c r="D238" s="4">
        <v>25.2058</v>
      </c>
      <c r="E238" s="3">
        <v>44.240699999999997</v>
      </c>
      <c r="F238">
        <f t="shared" si="3"/>
        <v>-1.9106846166984909E-2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8"/>
  <sheetViews>
    <sheetView tabSelected="1" zoomScaleNormal="100" workbookViewId="0">
      <selection activeCell="O31" sqref="O31"/>
    </sheetView>
  </sheetViews>
  <sheetFormatPr defaultRowHeight="15" x14ac:dyDescent="0.25"/>
  <cols>
    <col min="1" max="1" width="11.28515625" style="6" bestFit="1" customWidth="1"/>
    <col min="2" max="2" width="8.85546875" style="6" bestFit="1" customWidth="1"/>
    <col min="6" max="6" width="9.7109375" customWidth="1"/>
    <col min="8" max="8" width="12.7109375" bestFit="1" customWidth="1"/>
    <col min="10" max="10" width="8.85546875" customWidth="1"/>
    <col min="11" max="11" width="10" customWidth="1"/>
    <col min="12" max="12" width="17.42578125" bestFit="1" customWidth="1"/>
    <col min="13" max="13" width="11" customWidth="1"/>
    <col min="20" max="20" width="10.7109375" bestFit="1" customWidth="1"/>
  </cols>
  <sheetData>
    <row r="1" spans="1:23" x14ac:dyDescent="0.25">
      <c r="A1" s="1" t="s">
        <v>151</v>
      </c>
      <c r="B1" s="1" t="s">
        <v>0</v>
      </c>
      <c r="C1" s="1" t="s">
        <v>152</v>
      </c>
      <c r="E1" s="1" t="s">
        <v>153</v>
      </c>
      <c r="F1" s="16">
        <f>AVERAGE(C3:C238)</f>
        <v>-6.2354149104193826E-4</v>
      </c>
      <c r="G1" s="32">
        <f>F1*252</f>
        <v>-0.15713245574256843</v>
      </c>
      <c r="O1" t="s">
        <v>167</v>
      </c>
    </row>
    <row r="2" spans="1:23" ht="15.75" thickBot="1" x14ac:dyDescent="0.3">
      <c r="A2" s="2">
        <v>240483</v>
      </c>
      <c r="B2" s="3">
        <v>1477.58</v>
      </c>
      <c r="E2" s="1" t="s">
        <v>154</v>
      </c>
      <c r="F2" s="16">
        <f>_xlfn.STDEV.S(C3:C238)</f>
        <v>8.9237844980505649E-3</v>
      </c>
      <c r="G2" s="32">
        <f>F2*SQRT(252)</f>
        <v>0.14166068721225092</v>
      </c>
    </row>
    <row r="3" spans="1:23" x14ac:dyDescent="0.25">
      <c r="A3" s="2">
        <v>240513</v>
      </c>
      <c r="B3" s="3">
        <v>1500.75</v>
      </c>
      <c r="C3" s="7">
        <f>(B3-B2)/B2</f>
        <v>1.568104603473252E-2</v>
      </c>
      <c r="E3" s="1" t="s">
        <v>158</v>
      </c>
      <c r="F3" s="12">
        <f>COUNT(C3:C238)</f>
        <v>236</v>
      </c>
      <c r="O3" s="26" t="s">
        <v>168</v>
      </c>
      <c r="P3" s="26"/>
    </row>
    <row r="4" spans="1:23" x14ac:dyDescent="0.25">
      <c r="A4" s="2">
        <v>240544</v>
      </c>
      <c r="B4" s="3">
        <v>1521.62</v>
      </c>
      <c r="C4" s="7">
        <f t="shared" ref="C4:C67" si="0">(B4-B3)/B3</f>
        <v>1.3906380143261629E-2</v>
      </c>
      <c r="O4" s="23" t="s">
        <v>169</v>
      </c>
      <c r="P4" s="23">
        <v>0.98648282117778119</v>
      </c>
    </row>
    <row r="5" spans="1:23" x14ac:dyDescent="0.25">
      <c r="A5" s="2">
        <v>240575</v>
      </c>
      <c r="B5" s="3">
        <v>1529.42</v>
      </c>
      <c r="C5" s="7">
        <f t="shared" si="0"/>
        <v>5.126115587334671E-3</v>
      </c>
      <c r="E5" s="9" t="s">
        <v>155</v>
      </c>
      <c r="F5" s="10" t="s">
        <v>157</v>
      </c>
      <c r="G5" s="10" t="s">
        <v>156</v>
      </c>
      <c r="H5" s="10" t="s">
        <v>160</v>
      </c>
      <c r="I5" s="10" t="s">
        <v>159</v>
      </c>
      <c r="J5" s="9" t="s">
        <v>161</v>
      </c>
      <c r="K5" s="18" t="s">
        <v>163</v>
      </c>
      <c r="L5" s="9" t="s">
        <v>164</v>
      </c>
      <c r="M5" s="30" t="s">
        <v>191</v>
      </c>
      <c r="N5" s="9" t="s">
        <v>192</v>
      </c>
      <c r="O5" s="23" t="s">
        <v>170</v>
      </c>
      <c r="P5" s="23">
        <v>0.97314835647887421</v>
      </c>
    </row>
    <row r="6" spans="1:23" x14ac:dyDescent="0.25">
      <c r="A6" s="2">
        <v>240666</v>
      </c>
      <c r="B6" s="3">
        <v>1531.21</v>
      </c>
      <c r="C6" s="7">
        <f t="shared" si="0"/>
        <v>1.1703783133475197E-3</v>
      </c>
      <c r="E6" s="11">
        <v>1</v>
      </c>
      <c r="F6" s="34">
        <f>$F$1-E6*$F$2</f>
        <v>-9.5473259890925029E-3</v>
      </c>
      <c r="G6" s="13">
        <f>$F$1+E6*$F$2</f>
        <v>8.3002430070086269E-3</v>
      </c>
      <c r="H6" s="8">
        <f>COUNTIF($C$3:$C$238,"&lt;="&amp;F6)</f>
        <v>33</v>
      </c>
      <c r="I6" s="15">
        <f>COUNTIF($C$3:$C$238,"&gt;="&amp;G6)</f>
        <v>32</v>
      </c>
      <c r="J6" s="8">
        <f>H6+I6</f>
        <v>65</v>
      </c>
      <c r="K6" s="19">
        <f>J6/$F$3</f>
        <v>0.27542372881355931</v>
      </c>
      <c r="L6" s="14">
        <v>31.73</v>
      </c>
      <c r="M6" s="31"/>
      <c r="N6" s="27"/>
      <c r="O6" s="23" t="s">
        <v>171</v>
      </c>
      <c r="P6" s="23">
        <v>0.96419780863849891</v>
      </c>
      <c r="S6" t="s">
        <v>193</v>
      </c>
      <c r="T6">
        <f>P17</f>
        <v>-2.0511595223317554</v>
      </c>
    </row>
    <row r="7" spans="1:23" x14ac:dyDescent="0.25">
      <c r="A7" s="5" t="s">
        <v>150</v>
      </c>
      <c r="B7" s="3">
        <v>1534.97</v>
      </c>
      <c r="C7" s="7">
        <f t="shared" si="0"/>
        <v>2.4555743496972923E-3</v>
      </c>
      <c r="E7" s="11">
        <v>2</v>
      </c>
      <c r="F7" s="34">
        <f t="shared" ref="F7:F10" si="1">$F$1-E7*$F$2</f>
        <v>-1.8471110487143068E-2</v>
      </c>
      <c r="G7" s="13">
        <f t="shared" ref="G7:G11" si="2">$F$1+E7*$F$2</f>
        <v>1.7224027505059192E-2</v>
      </c>
      <c r="H7" s="8">
        <f t="shared" ref="H7:H11" si="3">COUNTIF($C$3:$C$238,"&lt;="&amp;F7)</f>
        <v>5</v>
      </c>
      <c r="I7" s="15">
        <f t="shared" ref="I7:I10" si="4">COUNTIF($C$3:$C$238,"&gt;="&amp;G7)</f>
        <v>5</v>
      </c>
      <c r="J7" s="8">
        <f t="shared" ref="J7:J11" si="5">H7+I7</f>
        <v>10</v>
      </c>
      <c r="K7" s="19">
        <f t="shared" ref="K7:K11" si="6">J7/$F$3</f>
        <v>4.2372881355932202E-2</v>
      </c>
      <c r="L7" s="14">
        <v>4.55</v>
      </c>
      <c r="M7" s="31"/>
      <c r="N7" s="27"/>
      <c r="O7" s="23" t="s">
        <v>172</v>
      </c>
      <c r="P7" s="23">
        <v>0.34013590007999112</v>
      </c>
    </row>
    <row r="8" spans="1:23" ht="21.75" thickBot="1" x14ac:dyDescent="0.4">
      <c r="A8" s="5" t="s">
        <v>149</v>
      </c>
      <c r="B8" s="3">
        <v>1523.24</v>
      </c>
      <c r="C8" s="7">
        <f t="shared" si="0"/>
        <v>-7.6418431630585733E-3</v>
      </c>
      <c r="E8" s="11">
        <v>3</v>
      </c>
      <c r="F8" s="34">
        <f t="shared" si="1"/>
        <v>-2.7394894985193635E-2</v>
      </c>
      <c r="G8" s="13">
        <f t="shared" si="2"/>
        <v>2.6147812003109758E-2</v>
      </c>
      <c r="H8" s="8">
        <f t="shared" si="3"/>
        <v>1</v>
      </c>
      <c r="I8" s="15">
        <f t="shared" si="4"/>
        <v>1</v>
      </c>
      <c r="J8" s="8">
        <f t="shared" si="5"/>
        <v>2</v>
      </c>
      <c r="K8" s="19">
        <f t="shared" si="6"/>
        <v>8.4745762711864406E-3</v>
      </c>
      <c r="L8" s="14">
        <v>0.27</v>
      </c>
      <c r="M8" s="31"/>
      <c r="N8" s="27"/>
      <c r="O8" s="24" t="s">
        <v>173</v>
      </c>
      <c r="P8" s="24">
        <v>5</v>
      </c>
      <c r="S8" s="35" t="s">
        <v>194</v>
      </c>
      <c r="T8" s="36">
        <f>EXP(T6)</f>
        <v>0.12858571910030497</v>
      </c>
      <c r="V8" s="37" t="s">
        <v>196</v>
      </c>
    </row>
    <row r="9" spans="1:23" ht="21" x14ac:dyDescent="0.35">
      <c r="A9" s="5" t="s">
        <v>148</v>
      </c>
      <c r="B9" s="3">
        <v>1523.38</v>
      </c>
      <c r="C9" s="7">
        <f t="shared" si="0"/>
        <v>9.1909351120046765E-5</v>
      </c>
      <c r="E9" s="11">
        <v>4</v>
      </c>
      <c r="F9" s="34">
        <f t="shared" si="1"/>
        <v>-3.6318679483244201E-2</v>
      </c>
      <c r="G9" s="13">
        <f t="shared" si="2"/>
        <v>3.5071596501160318E-2</v>
      </c>
      <c r="H9" s="8">
        <f t="shared" si="3"/>
        <v>1</v>
      </c>
      <c r="I9" s="15">
        <f t="shared" si="4"/>
        <v>0</v>
      </c>
      <c r="J9" s="8">
        <f t="shared" si="5"/>
        <v>1</v>
      </c>
      <c r="K9" s="20">
        <f t="shared" si="6"/>
        <v>4.2372881355932203E-3</v>
      </c>
      <c r="L9" s="17">
        <v>0.01</v>
      </c>
      <c r="M9" s="31"/>
      <c r="N9" s="28"/>
      <c r="S9" s="35" t="s">
        <v>195</v>
      </c>
      <c r="T9" s="36">
        <f>-P18</f>
        <v>2.7903918148705498</v>
      </c>
    </row>
    <row r="10" spans="1:23" ht="15.75" thickBot="1" x14ac:dyDescent="0.3">
      <c r="A10" s="5" t="s">
        <v>147</v>
      </c>
      <c r="B10" s="3">
        <v>1517.74</v>
      </c>
      <c r="C10" s="7">
        <f t="shared" si="0"/>
        <v>-3.7022935840040566E-3</v>
      </c>
      <c r="E10" s="11">
        <v>5</v>
      </c>
      <c r="F10" s="34">
        <f t="shared" si="1"/>
        <v>-4.5242463981294764E-2</v>
      </c>
      <c r="G10" s="13">
        <f t="shared" si="2"/>
        <v>4.3995380999210881E-2</v>
      </c>
      <c r="H10" s="8">
        <f t="shared" si="3"/>
        <v>1</v>
      </c>
      <c r="I10" s="15">
        <f t="shared" si="4"/>
        <v>0</v>
      </c>
      <c r="J10" s="8">
        <f t="shared" si="5"/>
        <v>1</v>
      </c>
      <c r="K10" s="20">
        <f t="shared" si="6"/>
        <v>4.2372881355932203E-3</v>
      </c>
      <c r="L10" s="17">
        <v>0</v>
      </c>
      <c r="M10" s="31"/>
      <c r="N10" s="28"/>
      <c r="O10" t="s">
        <v>174</v>
      </c>
    </row>
    <row r="11" spans="1:23" x14ac:dyDescent="0.25">
      <c r="A11" s="5" t="s">
        <v>146</v>
      </c>
      <c r="B11" s="3">
        <v>1535.37</v>
      </c>
      <c r="C11" s="7">
        <f t="shared" si="0"/>
        <v>1.161595530196205E-2</v>
      </c>
      <c r="E11" s="11">
        <v>6</v>
      </c>
      <c r="F11" s="34">
        <f>$F$1-E11*$F$2</f>
        <v>-5.4166248479345334E-2</v>
      </c>
      <c r="G11" s="13">
        <f t="shared" si="2"/>
        <v>5.2919165497261451E-2</v>
      </c>
      <c r="H11" s="8">
        <f t="shared" si="3"/>
        <v>0</v>
      </c>
      <c r="I11" s="15">
        <f>COUNTIF($C$3:$C$238,"&gt;="&amp;G11)</f>
        <v>0</v>
      </c>
      <c r="J11" s="8">
        <f t="shared" si="5"/>
        <v>0</v>
      </c>
      <c r="K11" s="20">
        <f t="shared" si="6"/>
        <v>0</v>
      </c>
      <c r="L11" s="17">
        <v>0</v>
      </c>
      <c r="M11" s="31"/>
      <c r="N11" s="28"/>
      <c r="O11" s="25"/>
      <c r="P11" s="25" t="s">
        <v>178</v>
      </c>
      <c r="Q11" s="25" t="s">
        <v>179</v>
      </c>
      <c r="R11" s="25" t="s">
        <v>180</v>
      </c>
      <c r="S11" s="25" t="s">
        <v>181</v>
      </c>
      <c r="T11" s="25" t="s">
        <v>182</v>
      </c>
    </row>
    <row r="12" spans="1:23" x14ac:dyDescent="0.25">
      <c r="A12" s="5" t="s">
        <v>145</v>
      </c>
      <c r="B12" s="3">
        <v>1535.09</v>
      </c>
      <c r="C12" s="7">
        <f t="shared" si="0"/>
        <v>-1.8236646541222815E-4</v>
      </c>
      <c r="M12" s="29"/>
      <c r="O12" s="23" t="s">
        <v>175</v>
      </c>
      <c r="P12" s="23">
        <v>1</v>
      </c>
      <c r="Q12" s="23">
        <v>12.578660058422011</v>
      </c>
      <c r="R12" s="23">
        <v>12.578660058422011</v>
      </c>
      <c r="S12" s="23">
        <v>108.72500475211986</v>
      </c>
      <c r="T12" s="23">
        <v>1.8826969506394113E-3</v>
      </c>
    </row>
    <row r="13" spans="1:23" x14ac:dyDescent="0.25">
      <c r="A13" s="5" t="s">
        <v>144</v>
      </c>
      <c r="B13" s="3">
        <v>1537.36</v>
      </c>
      <c r="C13" s="7">
        <f t="shared" si="0"/>
        <v>1.4787406601567217E-3</v>
      </c>
      <c r="E13" s="9" t="s">
        <v>155</v>
      </c>
      <c r="F13" s="9" t="s">
        <v>162</v>
      </c>
      <c r="G13" s="9" t="s">
        <v>165</v>
      </c>
      <c r="H13" s="9" t="s">
        <v>166</v>
      </c>
      <c r="M13" s="29"/>
      <c r="O13" s="23" t="s">
        <v>176</v>
      </c>
      <c r="P13" s="23">
        <v>3</v>
      </c>
      <c r="Q13" s="23">
        <v>0.34707729156967715</v>
      </c>
      <c r="R13" s="23">
        <v>0.11569243052322571</v>
      </c>
      <c r="S13" s="23"/>
      <c r="T13" s="23"/>
    </row>
    <row r="14" spans="1:23" ht="15.75" thickBot="1" x14ac:dyDescent="0.3">
      <c r="A14" s="5" t="s">
        <v>143</v>
      </c>
      <c r="B14" s="3">
        <v>1560.34</v>
      </c>
      <c r="C14" s="7">
        <f t="shared" si="0"/>
        <v>1.4947702555029413E-2</v>
      </c>
      <c r="E14" s="8">
        <v>1</v>
      </c>
      <c r="F14" s="33">
        <f>K6/2</f>
        <v>0.13771186440677965</v>
      </c>
      <c r="G14" s="13">
        <f>LN(E14)</f>
        <v>0</v>
      </c>
      <c r="H14" s="13">
        <f>LN(F14)</f>
        <v>-1.9825917156899182</v>
      </c>
      <c r="J14" s="7"/>
      <c r="M14" s="29"/>
      <c r="O14" s="24" t="s">
        <v>158</v>
      </c>
      <c r="P14" s="24">
        <v>4</v>
      </c>
      <c r="Q14" s="24">
        <v>12.925737349991689</v>
      </c>
      <c r="R14" s="24"/>
      <c r="S14" s="24"/>
      <c r="T14" s="24"/>
    </row>
    <row r="15" spans="1:23" ht="15.75" thickBot="1" x14ac:dyDescent="0.3">
      <c r="A15" s="5" t="s">
        <v>142</v>
      </c>
      <c r="B15" s="3">
        <v>1598.33</v>
      </c>
      <c r="C15" s="7">
        <f t="shared" si="0"/>
        <v>2.4347257648973948E-2</v>
      </c>
      <c r="E15" s="8">
        <v>2</v>
      </c>
      <c r="F15" s="33">
        <f t="shared" ref="F15:F19" si="7">K7/2</f>
        <v>2.1186440677966101E-2</v>
      </c>
      <c r="G15" s="13">
        <f t="shared" ref="G15:G19" si="8">LN(E15)</f>
        <v>0.69314718055994529</v>
      </c>
      <c r="H15" s="13">
        <f t="shared" ref="H15:H19" si="9">LN(F15)</f>
        <v>-3.8543938925915096</v>
      </c>
      <c r="J15" s="7"/>
      <c r="M15" s="29"/>
    </row>
    <row r="16" spans="1:23" x14ac:dyDescent="0.25">
      <c r="A16" s="5" t="s">
        <v>141</v>
      </c>
      <c r="B16" s="3">
        <v>1588.31</v>
      </c>
      <c r="C16" s="7">
        <f t="shared" si="0"/>
        <v>-6.2690433139589337E-3</v>
      </c>
      <c r="E16" s="8">
        <v>3</v>
      </c>
      <c r="F16" s="33">
        <f t="shared" si="7"/>
        <v>4.2372881355932203E-3</v>
      </c>
      <c r="G16" s="13">
        <f t="shared" si="8"/>
        <v>1.0986122886681098</v>
      </c>
      <c r="H16" s="13">
        <f t="shared" si="9"/>
        <v>-5.4638318050256105</v>
      </c>
      <c r="J16" s="7"/>
      <c r="M16" s="29"/>
      <c r="O16" s="25"/>
      <c r="P16" s="25" t="s">
        <v>183</v>
      </c>
      <c r="Q16" s="25" t="s">
        <v>172</v>
      </c>
      <c r="R16" s="25" t="s">
        <v>184</v>
      </c>
      <c r="S16" s="25" t="s">
        <v>185</v>
      </c>
      <c r="T16" s="25" t="s">
        <v>186</v>
      </c>
      <c r="U16" s="25" t="s">
        <v>187</v>
      </c>
      <c r="V16" s="25" t="s">
        <v>188</v>
      </c>
      <c r="W16" s="25" t="s">
        <v>189</v>
      </c>
    </row>
    <row r="17" spans="1:23" x14ac:dyDescent="0.25">
      <c r="A17" s="5" t="s">
        <v>140</v>
      </c>
      <c r="B17" s="3">
        <v>1589.81</v>
      </c>
      <c r="C17" s="7">
        <f t="shared" si="0"/>
        <v>9.444000226656006E-4</v>
      </c>
      <c r="E17" s="8">
        <v>4</v>
      </c>
      <c r="F17" s="33">
        <f t="shared" si="7"/>
        <v>2.1186440677966102E-3</v>
      </c>
      <c r="G17" s="13">
        <f t="shared" si="8"/>
        <v>1.3862943611198906</v>
      </c>
      <c r="H17" s="13">
        <f t="shared" si="9"/>
        <v>-6.156978985585555</v>
      </c>
      <c r="J17" s="7"/>
      <c r="M17" s="29"/>
      <c r="O17" s="23" t="s">
        <v>177</v>
      </c>
      <c r="P17" s="23">
        <v>-2.0511595223317554</v>
      </c>
      <c r="Q17" s="23">
        <v>0.29798469369083297</v>
      </c>
      <c r="R17" s="23">
        <v>-6.8834392026185336</v>
      </c>
      <c r="S17" s="23">
        <v>6.2806344567875065E-3</v>
      </c>
      <c r="T17" s="23">
        <v>-2.9994798097992446</v>
      </c>
      <c r="U17" s="23">
        <v>-1.1028392348642662</v>
      </c>
      <c r="V17" s="23">
        <v>-2.9994798097992446</v>
      </c>
      <c r="W17" s="23">
        <v>-1.1028392348642662</v>
      </c>
    </row>
    <row r="18" spans="1:23" ht="15.75" thickBot="1" x14ac:dyDescent="0.3">
      <c r="A18" s="5" t="s">
        <v>139</v>
      </c>
      <c r="B18" s="3">
        <v>1592.81</v>
      </c>
      <c r="C18" s="7">
        <f t="shared" si="0"/>
        <v>1.8870179455406622E-3</v>
      </c>
      <c r="E18" s="8">
        <v>5</v>
      </c>
      <c r="F18" s="33">
        <f t="shared" si="7"/>
        <v>2.1186440677966102E-3</v>
      </c>
      <c r="G18" s="13">
        <f t="shared" si="8"/>
        <v>1.6094379124341003</v>
      </c>
      <c r="H18" s="13">
        <f t="shared" si="9"/>
        <v>-6.156978985585555</v>
      </c>
      <c r="J18" s="7"/>
      <c r="M18" s="29"/>
      <c r="O18" s="24" t="s">
        <v>190</v>
      </c>
      <c r="P18" s="24">
        <v>-2.7903918148705498</v>
      </c>
      <c r="Q18" s="24">
        <v>0.26760884995743844</v>
      </c>
      <c r="R18" s="24">
        <v>-10.427128308029964</v>
      </c>
      <c r="S18" s="24">
        <v>1.8826969506394113E-3</v>
      </c>
      <c r="T18" s="24">
        <v>-3.6420426106788222</v>
      </c>
      <c r="U18" s="24">
        <v>-1.9387410190622774</v>
      </c>
      <c r="V18" s="24">
        <v>-3.6420426106788222</v>
      </c>
      <c r="W18" s="24">
        <v>-1.9387410190622774</v>
      </c>
    </row>
    <row r="19" spans="1:23" x14ac:dyDescent="0.25">
      <c r="A19" s="5" t="s">
        <v>138</v>
      </c>
      <c r="B19" s="3">
        <v>1586.4</v>
      </c>
      <c r="C19" s="7">
        <f t="shared" si="0"/>
        <v>-4.0243343524964401E-3</v>
      </c>
      <c r="E19" s="21">
        <v>6</v>
      </c>
      <c r="F19" s="20">
        <f t="shared" si="7"/>
        <v>0</v>
      </c>
      <c r="G19" s="22">
        <f t="shared" si="8"/>
        <v>1.791759469228055</v>
      </c>
      <c r="H19" s="22" t="e">
        <f t="shared" si="9"/>
        <v>#NUM!</v>
      </c>
      <c r="M19" s="29"/>
    </row>
    <row r="20" spans="1:23" x14ac:dyDescent="0.25">
      <c r="A20" s="5" t="s">
        <v>137</v>
      </c>
      <c r="B20" s="3">
        <v>1581.25</v>
      </c>
      <c r="C20" s="7">
        <f t="shared" si="0"/>
        <v>-3.2463439233485192E-3</v>
      </c>
    </row>
    <row r="21" spans="1:23" x14ac:dyDescent="0.25">
      <c r="A21" s="2">
        <v>240364</v>
      </c>
      <c r="B21" s="3">
        <v>1582.7</v>
      </c>
      <c r="C21" s="7">
        <f t="shared" si="0"/>
        <v>9.1699604743085883E-4</v>
      </c>
    </row>
    <row r="22" spans="1:23" x14ac:dyDescent="0.25">
      <c r="A22" s="2">
        <v>240392</v>
      </c>
      <c r="B22" s="3">
        <v>1602.54</v>
      </c>
      <c r="C22" s="7">
        <f t="shared" si="0"/>
        <v>1.2535540532002223E-2</v>
      </c>
    </row>
    <row r="23" spans="1:23" x14ac:dyDescent="0.25">
      <c r="A23" s="2">
        <v>240423</v>
      </c>
      <c r="B23" s="3">
        <v>1599.81</v>
      </c>
      <c r="C23" s="7">
        <f t="shared" si="0"/>
        <v>-1.7035456213261562E-3</v>
      </c>
    </row>
    <row r="24" spans="1:23" x14ac:dyDescent="0.25">
      <c r="A24" s="2">
        <v>240453</v>
      </c>
      <c r="B24" s="3">
        <v>1607.92</v>
      </c>
      <c r="C24" s="7">
        <f t="shared" si="0"/>
        <v>5.069351985548364E-3</v>
      </c>
    </row>
    <row r="25" spans="1:23" x14ac:dyDescent="0.25">
      <c r="A25" s="2">
        <v>240484</v>
      </c>
      <c r="B25" s="3">
        <v>1613.63</v>
      </c>
      <c r="C25" s="7">
        <f t="shared" si="0"/>
        <v>3.5511717000846037E-3</v>
      </c>
    </row>
    <row r="26" spans="1:23" x14ac:dyDescent="0.25">
      <c r="A26" s="2">
        <v>240576</v>
      </c>
      <c r="B26" s="3">
        <v>1601.77</v>
      </c>
      <c r="C26" s="7">
        <f t="shared" si="0"/>
        <v>-7.3498881404040128E-3</v>
      </c>
    </row>
    <row r="27" spans="1:23" x14ac:dyDescent="0.25">
      <c r="A27" s="2">
        <v>240606</v>
      </c>
      <c r="B27" s="3">
        <v>1594.96</v>
      </c>
      <c r="C27" s="7">
        <f t="shared" si="0"/>
        <v>-4.2515467264338481E-3</v>
      </c>
    </row>
    <row r="28" spans="1:23" x14ac:dyDescent="0.25">
      <c r="A28" s="2">
        <v>240637</v>
      </c>
      <c r="B28" s="3">
        <v>1605.11</v>
      </c>
      <c r="C28" s="7">
        <f t="shared" si="0"/>
        <v>6.3637959572653002E-3</v>
      </c>
    </row>
    <row r="29" spans="1:23" x14ac:dyDescent="0.25">
      <c r="A29" s="2">
        <v>240667</v>
      </c>
      <c r="B29" s="3">
        <v>1613.4</v>
      </c>
      <c r="C29" s="7">
        <f t="shared" si="0"/>
        <v>5.1647550635160154E-3</v>
      </c>
    </row>
    <row r="30" spans="1:23" x14ac:dyDescent="0.25">
      <c r="A30" s="5" t="s">
        <v>136</v>
      </c>
      <c r="B30" s="3">
        <v>1615.89</v>
      </c>
      <c r="C30" s="7">
        <f t="shared" si="0"/>
        <v>1.5433246560059557E-3</v>
      </c>
    </row>
    <row r="31" spans="1:23" x14ac:dyDescent="0.25">
      <c r="A31" s="5" t="s">
        <v>135</v>
      </c>
      <c r="B31" s="3">
        <v>1608.04</v>
      </c>
      <c r="C31" s="7">
        <f t="shared" si="0"/>
        <v>-4.8580039482886434E-3</v>
      </c>
    </row>
    <row r="32" spans="1:23" x14ac:dyDescent="0.25">
      <c r="A32" s="5" t="s">
        <v>134</v>
      </c>
      <c r="B32" s="3">
        <v>1587.75</v>
      </c>
      <c r="C32" s="7">
        <f t="shared" si="0"/>
        <v>-1.2617845327230644E-2</v>
      </c>
    </row>
    <row r="33" spans="1:3" x14ac:dyDescent="0.25">
      <c r="A33" s="5" t="s">
        <v>133</v>
      </c>
      <c r="B33" s="3">
        <v>1603.14</v>
      </c>
      <c r="C33" s="7">
        <f t="shared" si="0"/>
        <v>9.6929617383089903E-3</v>
      </c>
    </row>
    <row r="34" spans="1:3" x14ac:dyDescent="0.25">
      <c r="A34" s="5" t="s">
        <v>132</v>
      </c>
      <c r="B34" s="3">
        <v>1603.45</v>
      </c>
      <c r="C34" s="7">
        <f t="shared" si="0"/>
        <v>1.9337051037335816E-4</v>
      </c>
    </row>
    <row r="35" spans="1:3" x14ac:dyDescent="0.25">
      <c r="A35" s="5" t="s">
        <v>131</v>
      </c>
      <c r="B35" s="3">
        <v>1593.89</v>
      </c>
      <c r="C35" s="7">
        <f t="shared" si="0"/>
        <v>-5.9621441267267115E-3</v>
      </c>
    </row>
    <row r="36" spans="1:3" x14ac:dyDescent="0.25">
      <c r="A36" s="5" t="s">
        <v>130</v>
      </c>
      <c r="B36" s="3">
        <v>1598.66</v>
      </c>
      <c r="C36" s="7">
        <f t="shared" si="0"/>
        <v>2.9926782902207692E-3</v>
      </c>
    </row>
    <row r="37" spans="1:3" x14ac:dyDescent="0.25">
      <c r="A37" s="5" t="s">
        <v>129</v>
      </c>
      <c r="B37" s="3">
        <v>1589.33</v>
      </c>
      <c r="C37" s="7">
        <f t="shared" si="0"/>
        <v>-5.8361377653786007E-3</v>
      </c>
    </row>
    <row r="38" spans="1:3" x14ac:dyDescent="0.25">
      <c r="A38" s="5" t="s">
        <v>128</v>
      </c>
      <c r="B38" s="3">
        <v>1593.55</v>
      </c>
      <c r="C38" s="7">
        <f t="shared" si="0"/>
        <v>2.6552069110883374E-3</v>
      </c>
    </row>
    <row r="39" spans="1:3" x14ac:dyDescent="0.25">
      <c r="A39" s="5" t="s">
        <v>127</v>
      </c>
      <c r="B39" s="3">
        <v>1587.01</v>
      </c>
      <c r="C39" s="7">
        <f t="shared" si="0"/>
        <v>-4.1040444291048058E-3</v>
      </c>
    </row>
    <row r="40" spans="1:3" x14ac:dyDescent="0.25">
      <c r="A40" s="2">
        <v>240365</v>
      </c>
      <c r="B40" s="3">
        <v>1582.14</v>
      </c>
      <c r="C40" s="7">
        <f t="shared" si="0"/>
        <v>-3.0686637135241058E-3</v>
      </c>
    </row>
    <row r="41" spans="1:3" x14ac:dyDescent="0.25">
      <c r="A41" s="2">
        <v>240393</v>
      </c>
      <c r="B41" s="3">
        <v>1562.84</v>
      </c>
      <c r="C41" s="7">
        <f t="shared" si="0"/>
        <v>-1.2198667627390863E-2</v>
      </c>
    </row>
    <row r="42" spans="1:3" x14ac:dyDescent="0.25">
      <c r="A42" s="2">
        <v>240454</v>
      </c>
      <c r="B42" s="3">
        <v>1553.33</v>
      </c>
      <c r="C42" s="7">
        <f t="shared" si="0"/>
        <v>-6.0850758874868771E-3</v>
      </c>
    </row>
    <row r="43" spans="1:3" x14ac:dyDescent="0.25">
      <c r="A43" s="2">
        <v>240485</v>
      </c>
      <c r="B43" s="3">
        <v>1568.29</v>
      </c>
      <c r="C43" s="7">
        <f t="shared" si="0"/>
        <v>9.6309219547681679E-3</v>
      </c>
    </row>
    <row r="44" spans="1:3" x14ac:dyDescent="0.25">
      <c r="A44" s="2">
        <v>240577</v>
      </c>
      <c r="B44" s="3">
        <v>1559.71</v>
      </c>
      <c r="C44" s="7">
        <f t="shared" si="0"/>
        <v>-5.4709269331564489E-3</v>
      </c>
    </row>
    <row r="45" spans="1:3" x14ac:dyDescent="0.25">
      <c r="A45" s="2">
        <v>240607</v>
      </c>
      <c r="B45" s="3">
        <v>1531.04</v>
      </c>
      <c r="C45" s="7">
        <f t="shared" si="0"/>
        <v>-1.8381622224644373E-2</v>
      </c>
    </row>
    <row r="46" spans="1:3" x14ac:dyDescent="0.25">
      <c r="A46" s="2">
        <v>240638</v>
      </c>
      <c r="B46" s="3">
        <v>1543.84</v>
      </c>
      <c r="C46" s="7">
        <f t="shared" si="0"/>
        <v>8.3603302330441751E-3</v>
      </c>
    </row>
    <row r="47" spans="1:3" x14ac:dyDescent="0.25">
      <c r="A47" s="2">
        <v>240668</v>
      </c>
      <c r="B47" s="3">
        <v>1544.34</v>
      </c>
      <c r="C47" s="7">
        <f t="shared" si="0"/>
        <v>3.2386775831692405E-4</v>
      </c>
    </row>
    <row r="48" spans="1:3" x14ac:dyDescent="0.25">
      <c r="A48" s="5" t="s">
        <v>126</v>
      </c>
      <c r="B48" s="3">
        <v>1541.55</v>
      </c>
      <c r="C48" s="7">
        <f t="shared" si="0"/>
        <v>-1.8065969928901433E-3</v>
      </c>
    </row>
    <row r="49" spans="1:3" x14ac:dyDescent="0.25">
      <c r="A49" s="5" t="s">
        <v>125</v>
      </c>
      <c r="B49" s="3">
        <v>1515.57</v>
      </c>
      <c r="C49" s="7">
        <f t="shared" si="0"/>
        <v>-1.6853167266712089E-2</v>
      </c>
    </row>
    <row r="50" spans="1:3" x14ac:dyDescent="0.25">
      <c r="A50" s="5" t="s">
        <v>124</v>
      </c>
      <c r="B50" s="3">
        <v>1512.84</v>
      </c>
      <c r="C50" s="7">
        <f t="shared" si="0"/>
        <v>-1.8013024802549656E-3</v>
      </c>
    </row>
    <row r="51" spans="1:3" x14ac:dyDescent="0.25">
      <c r="A51" s="5" t="s">
        <v>123</v>
      </c>
      <c r="B51" s="3">
        <v>1531.5</v>
      </c>
      <c r="C51" s="7">
        <f t="shared" si="0"/>
        <v>1.2334417387165914E-2</v>
      </c>
    </row>
    <row r="52" spans="1:3" x14ac:dyDescent="0.25">
      <c r="A52" s="5" t="s">
        <v>122</v>
      </c>
      <c r="B52" s="3">
        <v>1532.13</v>
      </c>
      <c r="C52" s="7">
        <f t="shared" si="0"/>
        <v>4.1136141038204969E-4</v>
      </c>
    </row>
    <row r="53" spans="1:3" x14ac:dyDescent="0.25">
      <c r="A53" s="5" t="s">
        <v>121</v>
      </c>
      <c r="B53" s="3">
        <v>1529.96</v>
      </c>
      <c r="C53" s="7">
        <f t="shared" si="0"/>
        <v>-1.4163289015945595E-3</v>
      </c>
    </row>
    <row r="54" spans="1:3" x14ac:dyDescent="0.25">
      <c r="A54" s="5" t="s">
        <v>120</v>
      </c>
      <c r="B54" s="3">
        <v>1520.01</v>
      </c>
      <c r="C54" s="7">
        <f t="shared" si="0"/>
        <v>-6.5034379983790721E-3</v>
      </c>
    </row>
    <row r="55" spans="1:3" x14ac:dyDescent="0.25">
      <c r="A55" s="5" t="s">
        <v>119</v>
      </c>
      <c r="B55" s="3">
        <v>1514.45</v>
      </c>
      <c r="C55" s="7">
        <f t="shared" si="0"/>
        <v>-3.6578706719034384E-3</v>
      </c>
    </row>
    <row r="56" spans="1:3" x14ac:dyDescent="0.25">
      <c r="A56" s="5" t="s">
        <v>118</v>
      </c>
      <c r="B56" s="3">
        <v>1512.8</v>
      </c>
      <c r="C56" s="7">
        <f t="shared" si="0"/>
        <v>-1.0895044405560374E-3</v>
      </c>
    </row>
    <row r="57" spans="1:3" x14ac:dyDescent="0.25">
      <c r="A57" s="5" t="s">
        <v>117</v>
      </c>
      <c r="B57" s="3">
        <v>1496.41</v>
      </c>
      <c r="C57" s="7">
        <f t="shared" si="0"/>
        <v>-1.0834214701216203E-2</v>
      </c>
    </row>
    <row r="58" spans="1:3" x14ac:dyDescent="0.25">
      <c r="A58" s="5" t="s">
        <v>116</v>
      </c>
      <c r="B58" s="3">
        <v>1495.22</v>
      </c>
      <c r="C58" s="7">
        <f t="shared" si="0"/>
        <v>-7.9523659959506723E-4</v>
      </c>
    </row>
    <row r="59" spans="1:3" x14ac:dyDescent="0.25">
      <c r="A59" s="5" t="s">
        <v>115</v>
      </c>
      <c r="B59" s="3">
        <v>1496.51</v>
      </c>
      <c r="C59" s="7">
        <f t="shared" si="0"/>
        <v>8.627492944181884E-4</v>
      </c>
    </row>
    <row r="60" spans="1:3" x14ac:dyDescent="0.25">
      <c r="A60" s="2">
        <v>240335</v>
      </c>
      <c r="B60" s="3">
        <v>1525.58</v>
      </c>
      <c r="C60" s="7">
        <f t="shared" si="0"/>
        <v>1.9425195955924075E-2</v>
      </c>
    </row>
    <row r="61" spans="1:3" x14ac:dyDescent="0.25">
      <c r="A61" s="2">
        <v>240366</v>
      </c>
      <c r="B61" s="3">
        <v>1532.23</v>
      </c>
      <c r="C61" s="7">
        <f t="shared" si="0"/>
        <v>4.3589978893273981E-3</v>
      </c>
    </row>
    <row r="62" spans="1:3" x14ac:dyDescent="0.25">
      <c r="A62" s="2">
        <v>240394</v>
      </c>
      <c r="B62" s="3">
        <v>1536.05</v>
      </c>
      <c r="C62" s="7">
        <f t="shared" si="0"/>
        <v>2.4930982946424077E-3</v>
      </c>
    </row>
    <row r="63" spans="1:3" x14ac:dyDescent="0.25">
      <c r="A63" s="2">
        <v>240516</v>
      </c>
      <c r="B63" s="3">
        <v>1549.53</v>
      </c>
      <c r="C63" s="7">
        <f t="shared" si="0"/>
        <v>8.7757559975261343E-3</v>
      </c>
    </row>
    <row r="64" spans="1:3" x14ac:dyDescent="0.25">
      <c r="A64" s="2">
        <v>240547</v>
      </c>
      <c r="B64" s="3">
        <v>1544.86</v>
      </c>
      <c r="C64" s="7">
        <f t="shared" si="0"/>
        <v>-3.0138170929249987E-3</v>
      </c>
    </row>
    <row r="65" spans="1:3" x14ac:dyDescent="0.25">
      <c r="A65" s="2">
        <v>240578</v>
      </c>
      <c r="B65" s="3">
        <v>1545.11</v>
      </c>
      <c r="C65" s="7">
        <f t="shared" si="0"/>
        <v>1.6182696166642933E-4</v>
      </c>
    </row>
    <row r="66" spans="1:3" x14ac:dyDescent="0.25">
      <c r="A66" s="2">
        <v>240608</v>
      </c>
      <c r="B66" s="3">
        <v>1547.83</v>
      </c>
      <c r="C66" s="7">
        <f t="shared" si="0"/>
        <v>1.7603924639669846E-3</v>
      </c>
    </row>
    <row r="67" spans="1:3" x14ac:dyDescent="0.25">
      <c r="A67" s="5" t="s">
        <v>114</v>
      </c>
      <c r="B67" s="3">
        <v>1570</v>
      </c>
      <c r="C67" s="7">
        <f t="shared" si="0"/>
        <v>1.4323278396206349E-2</v>
      </c>
    </row>
    <row r="68" spans="1:3" x14ac:dyDescent="0.25">
      <c r="A68" s="5" t="s">
        <v>113</v>
      </c>
      <c r="B68" s="3">
        <v>1566.85</v>
      </c>
      <c r="C68" s="7">
        <f t="shared" ref="C68:C131" si="10">(B68-B67)/B67</f>
        <v>-2.0063694267516501E-3</v>
      </c>
    </row>
    <row r="69" spans="1:3" x14ac:dyDescent="0.25">
      <c r="A69" s="5" t="s">
        <v>112</v>
      </c>
      <c r="B69" s="3">
        <v>1560.32</v>
      </c>
      <c r="C69" s="7">
        <f t="shared" si="10"/>
        <v>-4.1675974088138451E-3</v>
      </c>
    </row>
    <row r="70" spans="1:3" x14ac:dyDescent="0.25">
      <c r="A70" s="5" t="s">
        <v>111</v>
      </c>
      <c r="B70" s="3">
        <v>1569.35</v>
      </c>
      <c r="C70" s="7">
        <f t="shared" si="10"/>
        <v>5.7872744052501878E-3</v>
      </c>
    </row>
    <row r="71" spans="1:3" x14ac:dyDescent="0.25">
      <c r="A71" s="5" t="s">
        <v>110</v>
      </c>
      <c r="B71" s="3">
        <v>1552.01</v>
      </c>
      <c r="C71" s="7">
        <f t="shared" si="10"/>
        <v>-1.1049160480453639E-2</v>
      </c>
    </row>
    <row r="72" spans="1:3" x14ac:dyDescent="0.25">
      <c r="A72" s="5" t="s">
        <v>109</v>
      </c>
      <c r="B72" s="3">
        <v>1544.84</v>
      </c>
      <c r="C72" s="7">
        <f t="shared" si="10"/>
        <v>-4.6198155939717349E-3</v>
      </c>
    </row>
    <row r="73" spans="1:3" x14ac:dyDescent="0.25">
      <c r="A73" s="5" t="s">
        <v>108</v>
      </c>
      <c r="B73" s="3">
        <v>1555.46</v>
      </c>
      <c r="C73" s="7">
        <f t="shared" si="10"/>
        <v>6.8744983299242118E-3</v>
      </c>
    </row>
    <row r="74" spans="1:3" x14ac:dyDescent="0.25">
      <c r="A74" s="5" t="s">
        <v>107</v>
      </c>
      <c r="B74" s="3">
        <v>1548.83</v>
      </c>
      <c r="C74" s="7">
        <f t="shared" si="10"/>
        <v>-4.2624046905739192E-3</v>
      </c>
    </row>
    <row r="75" spans="1:3" x14ac:dyDescent="0.25">
      <c r="A75" s="5" t="s">
        <v>106</v>
      </c>
      <c r="B75" s="3">
        <v>1531.53</v>
      </c>
      <c r="C75" s="7">
        <f t="shared" si="10"/>
        <v>-1.1169721660866562E-2</v>
      </c>
    </row>
    <row r="76" spans="1:3" x14ac:dyDescent="0.25">
      <c r="A76" s="5" t="s">
        <v>105</v>
      </c>
      <c r="B76" s="3">
        <v>1526.74</v>
      </c>
      <c r="C76" s="7">
        <f t="shared" si="10"/>
        <v>-3.1275913628854568E-3</v>
      </c>
    </row>
    <row r="77" spans="1:3" x14ac:dyDescent="0.25">
      <c r="A77" s="2">
        <v>240487</v>
      </c>
      <c r="B77" s="3">
        <v>1519.88</v>
      </c>
      <c r="C77" s="7">
        <f t="shared" si="10"/>
        <v>-4.4932339494608772E-3</v>
      </c>
    </row>
    <row r="78" spans="1:3" x14ac:dyDescent="0.25">
      <c r="A78" s="2">
        <v>240517</v>
      </c>
      <c r="B78" s="3">
        <v>1498.31</v>
      </c>
      <c r="C78" s="7">
        <f t="shared" si="10"/>
        <v>-1.4191909887622815E-2</v>
      </c>
    </row>
    <row r="79" spans="1:3" x14ac:dyDescent="0.25">
      <c r="A79" s="2">
        <v>240548</v>
      </c>
      <c r="B79" s="3">
        <v>1510.51</v>
      </c>
      <c r="C79" s="7">
        <f t="shared" si="10"/>
        <v>8.1425072248066457E-3</v>
      </c>
    </row>
    <row r="80" spans="1:3" x14ac:dyDescent="0.25">
      <c r="A80" s="2">
        <v>240640</v>
      </c>
      <c r="B80" s="3">
        <v>1501.3</v>
      </c>
      <c r="C80" s="7">
        <f t="shared" si="10"/>
        <v>-6.0972784026587287E-3</v>
      </c>
    </row>
    <row r="81" spans="1:3" x14ac:dyDescent="0.25">
      <c r="A81" s="2">
        <v>240670</v>
      </c>
      <c r="B81" s="3">
        <v>1485.72</v>
      </c>
      <c r="C81" s="7">
        <f t="shared" si="10"/>
        <v>-1.0377672683674101E-2</v>
      </c>
    </row>
    <row r="82" spans="1:3" x14ac:dyDescent="0.25">
      <c r="A82" s="5" t="s">
        <v>104</v>
      </c>
      <c r="B82" s="3">
        <v>1495.95</v>
      </c>
      <c r="C82" s="7">
        <f t="shared" si="10"/>
        <v>6.8855504401906268E-3</v>
      </c>
    </row>
    <row r="83" spans="1:3" x14ac:dyDescent="0.25">
      <c r="A83" s="5" t="s">
        <v>103</v>
      </c>
      <c r="B83" s="3">
        <v>1497.4</v>
      </c>
      <c r="C83" s="7">
        <f t="shared" si="10"/>
        <v>9.6928373274510877E-4</v>
      </c>
    </row>
    <row r="84" spans="1:3" x14ac:dyDescent="0.25">
      <c r="A84" s="5" t="s">
        <v>102</v>
      </c>
      <c r="B84" s="3">
        <v>1512.19</v>
      </c>
      <c r="C84" s="7">
        <f t="shared" si="10"/>
        <v>9.8771203419259802E-3</v>
      </c>
    </row>
    <row r="85" spans="1:3" x14ac:dyDescent="0.25">
      <c r="A85" s="5" t="s">
        <v>101</v>
      </c>
      <c r="B85" s="3">
        <v>1510.41</v>
      </c>
      <c r="C85" s="7">
        <f t="shared" si="10"/>
        <v>-1.1771007611477214E-3</v>
      </c>
    </row>
    <row r="86" spans="1:3" x14ac:dyDescent="0.25">
      <c r="A86" s="5" t="s">
        <v>100</v>
      </c>
      <c r="B86" s="3">
        <v>1525.96</v>
      </c>
      <c r="C86" s="7">
        <f t="shared" si="10"/>
        <v>1.0295217854754639E-2</v>
      </c>
    </row>
    <row r="87" spans="1:3" x14ac:dyDescent="0.25">
      <c r="A87" s="5" t="s">
        <v>99</v>
      </c>
      <c r="B87" s="3">
        <v>1520.11</v>
      </c>
      <c r="C87" s="7">
        <f t="shared" si="10"/>
        <v>-3.8336522582506334E-3</v>
      </c>
    </row>
    <row r="88" spans="1:3" x14ac:dyDescent="0.25">
      <c r="A88" s="5" t="s">
        <v>98</v>
      </c>
      <c r="B88" s="3">
        <v>1526.25</v>
      </c>
      <c r="C88" s="7">
        <f t="shared" si="10"/>
        <v>4.0391813750321357E-3</v>
      </c>
    </row>
    <row r="89" spans="1:3" x14ac:dyDescent="0.25">
      <c r="A89" s="5" t="s">
        <v>97</v>
      </c>
      <c r="B89" s="3">
        <v>1523.86</v>
      </c>
      <c r="C89" s="7">
        <f t="shared" si="10"/>
        <v>-1.5659295659296315E-3</v>
      </c>
    </row>
    <row r="90" spans="1:3" x14ac:dyDescent="0.25">
      <c r="A90" s="5" t="s">
        <v>96</v>
      </c>
      <c r="B90" s="3">
        <v>1508.16</v>
      </c>
      <c r="C90" s="7">
        <f t="shared" si="10"/>
        <v>-1.0302783720289147E-2</v>
      </c>
    </row>
    <row r="91" spans="1:3" x14ac:dyDescent="0.25">
      <c r="A91" s="5" t="s">
        <v>95</v>
      </c>
      <c r="B91" s="3">
        <v>1497.98</v>
      </c>
      <c r="C91" s="7">
        <f t="shared" si="10"/>
        <v>-6.7499469552302557E-3</v>
      </c>
    </row>
    <row r="92" spans="1:3" x14ac:dyDescent="0.25">
      <c r="A92" s="5" t="s">
        <v>94</v>
      </c>
      <c r="B92" s="3">
        <v>1500.84</v>
      </c>
      <c r="C92" s="7">
        <f t="shared" si="10"/>
        <v>1.9092377735349603E-3</v>
      </c>
    </row>
    <row r="93" spans="1:3" x14ac:dyDescent="0.25">
      <c r="A93" s="5" t="s">
        <v>93</v>
      </c>
      <c r="B93" s="3">
        <v>1493.61</v>
      </c>
      <c r="C93" s="7">
        <f t="shared" si="10"/>
        <v>-4.8173023107060172E-3</v>
      </c>
    </row>
    <row r="94" spans="1:3" x14ac:dyDescent="0.25">
      <c r="A94" s="5" t="s">
        <v>92</v>
      </c>
      <c r="B94" s="3">
        <v>1496.05</v>
      </c>
      <c r="C94" s="7">
        <f t="shared" si="10"/>
        <v>1.6336259130563231E-3</v>
      </c>
    </row>
    <row r="95" spans="1:3" x14ac:dyDescent="0.25">
      <c r="A95" s="2">
        <v>240368</v>
      </c>
      <c r="B95" s="3">
        <v>1476.87</v>
      </c>
      <c r="C95" s="7">
        <f t="shared" si="10"/>
        <v>-1.2820427124761917E-2</v>
      </c>
    </row>
    <row r="96" spans="1:3" x14ac:dyDescent="0.25">
      <c r="A96" s="2">
        <v>240396</v>
      </c>
      <c r="B96" s="3">
        <v>1482.07</v>
      </c>
      <c r="C96" s="7">
        <f t="shared" si="10"/>
        <v>3.5209598678286147E-3</v>
      </c>
    </row>
    <row r="97" spans="1:3" x14ac:dyDescent="0.25">
      <c r="A97" s="2">
        <v>240427</v>
      </c>
      <c r="B97" s="3">
        <v>1490.9</v>
      </c>
      <c r="C97" s="7">
        <f t="shared" si="10"/>
        <v>5.9578832308866351E-3</v>
      </c>
    </row>
    <row r="98" spans="1:3" x14ac:dyDescent="0.25">
      <c r="A98" s="2">
        <v>240457</v>
      </c>
      <c r="B98" s="3">
        <v>1507.37</v>
      </c>
      <c r="C98" s="7">
        <f t="shared" si="10"/>
        <v>1.1047018579381446E-2</v>
      </c>
    </row>
    <row r="99" spans="1:3" x14ac:dyDescent="0.25">
      <c r="A99" s="2">
        <v>240549</v>
      </c>
      <c r="B99" s="3">
        <v>1508.28</v>
      </c>
      <c r="C99" s="7">
        <f t="shared" si="10"/>
        <v>6.037004849506637E-4</v>
      </c>
    </row>
    <row r="100" spans="1:3" x14ac:dyDescent="0.25">
      <c r="A100" s="2">
        <v>240580</v>
      </c>
      <c r="B100" s="3">
        <v>1492.32</v>
      </c>
      <c r="C100" s="7">
        <f t="shared" si="10"/>
        <v>-1.0581589625268542E-2</v>
      </c>
    </row>
    <row r="101" spans="1:3" x14ac:dyDescent="0.25">
      <c r="A101" s="2">
        <v>240610</v>
      </c>
      <c r="B101" s="3">
        <v>1504.04</v>
      </c>
      <c r="C101" s="7">
        <f t="shared" si="10"/>
        <v>7.8535434759301141E-3</v>
      </c>
    </row>
    <row r="102" spans="1:3" x14ac:dyDescent="0.25">
      <c r="A102" s="2">
        <v>240641</v>
      </c>
      <c r="B102" s="3">
        <v>1514.81</v>
      </c>
      <c r="C102" s="7">
        <f t="shared" si="10"/>
        <v>7.1607138108028927E-3</v>
      </c>
    </row>
    <row r="103" spans="1:3" x14ac:dyDescent="0.25">
      <c r="A103" s="2">
        <v>240671</v>
      </c>
      <c r="B103" s="3">
        <v>1508.23</v>
      </c>
      <c r="C103" s="7">
        <f t="shared" si="10"/>
        <v>-4.3437790878063437E-3</v>
      </c>
    </row>
    <row r="104" spans="1:3" x14ac:dyDescent="0.25">
      <c r="A104" s="5" t="s">
        <v>91</v>
      </c>
      <c r="B104" s="3">
        <v>1501.89</v>
      </c>
      <c r="C104" s="7">
        <f t="shared" si="10"/>
        <v>-4.2036028987620707E-3</v>
      </c>
    </row>
    <row r="105" spans="1:3" x14ac:dyDescent="0.25">
      <c r="A105" s="5" t="s">
        <v>90</v>
      </c>
      <c r="B105" s="3">
        <v>1503.28</v>
      </c>
      <c r="C105" s="7">
        <f t="shared" si="10"/>
        <v>9.2550053599123273E-4</v>
      </c>
    </row>
    <row r="106" spans="1:3" x14ac:dyDescent="0.25">
      <c r="A106" s="5" t="s">
        <v>89</v>
      </c>
      <c r="B106" s="3">
        <v>1514.79</v>
      </c>
      <c r="C106" s="7">
        <f t="shared" si="10"/>
        <v>7.6565909211856681E-3</v>
      </c>
    </row>
    <row r="107" spans="1:3" x14ac:dyDescent="0.25">
      <c r="A107" s="5" t="s">
        <v>88</v>
      </c>
      <c r="B107" s="3">
        <v>1508.04</v>
      </c>
      <c r="C107" s="7">
        <f t="shared" si="10"/>
        <v>-4.4560632166835007E-3</v>
      </c>
    </row>
    <row r="108" spans="1:3" x14ac:dyDescent="0.25">
      <c r="A108" s="5" t="s">
        <v>87</v>
      </c>
      <c r="B108" s="3">
        <v>1491.46</v>
      </c>
      <c r="C108" s="7">
        <f t="shared" si="10"/>
        <v>-1.099440333147657E-2</v>
      </c>
    </row>
    <row r="109" spans="1:3" x14ac:dyDescent="0.25">
      <c r="A109" s="5" t="s">
        <v>86</v>
      </c>
      <c r="B109" s="3">
        <v>1504.06</v>
      </c>
      <c r="C109" s="7">
        <f t="shared" si="10"/>
        <v>8.448097837018699E-3</v>
      </c>
    </row>
    <row r="110" spans="1:3" x14ac:dyDescent="0.25">
      <c r="A110" s="5" t="s">
        <v>85</v>
      </c>
      <c r="B110" s="3">
        <v>1503.23</v>
      </c>
      <c r="C110" s="7">
        <f t="shared" si="10"/>
        <v>-5.5183968724647104E-4</v>
      </c>
    </row>
    <row r="111" spans="1:3" x14ac:dyDescent="0.25">
      <c r="A111" s="5" t="s">
        <v>84</v>
      </c>
      <c r="B111" s="3">
        <v>1518.26</v>
      </c>
      <c r="C111" s="7">
        <f t="shared" si="10"/>
        <v>9.9984699613498741E-3</v>
      </c>
    </row>
    <row r="112" spans="1:3" x14ac:dyDescent="0.25">
      <c r="A112" s="5" t="s">
        <v>83</v>
      </c>
      <c r="B112" s="3">
        <v>1519.47</v>
      </c>
      <c r="C112" s="7">
        <f t="shared" si="10"/>
        <v>7.9696494671534278E-4</v>
      </c>
    </row>
    <row r="113" spans="1:3" x14ac:dyDescent="0.25">
      <c r="A113" s="5" t="s">
        <v>82</v>
      </c>
      <c r="B113" s="3">
        <v>1518.03</v>
      </c>
      <c r="C113" s="7">
        <f t="shared" si="10"/>
        <v>-9.4769886868451144E-4</v>
      </c>
    </row>
    <row r="114" spans="1:3" x14ac:dyDescent="0.25">
      <c r="A114" s="5" t="s">
        <v>81</v>
      </c>
      <c r="B114" s="3">
        <v>1511.19</v>
      </c>
      <c r="C114" s="7">
        <f t="shared" si="10"/>
        <v>-4.5058398055373861E-3</v>
      </c>
    </row>
    <row r="115" spans="1:3" x14ac:dyDescent="0.25">
      <c r="A115" s="5" t="s">
        <v>80</v>
      </c>
      <c r="B115" s="3">
        <v>1504.55</v>
      </c>
      <c r="C115" s="7">
        <f t="shared" si="10"/>
        <v>-4.393888260245303E-3</v>
      </c>
    </row>
    <row r="116" spans="1:3" x14ac:dyDescent="0.25">
      <c r="A116" s="2">
        <v>240369</v>
      </c>
      <c r="B116" s="3">
        <v>1491.62</v>
      </c>
      <c r="C116" s="7">
        <f t="shared" si="10"/>
        <v>-8.5939317403875334E-3</v>
      </c>
    </row>
    <row r="117" spans="1:3" x14ac:dyDescent="0.25">
      <c r="A117" s="2">
        <v>240397</v>
      </c>
      <c r="B117" s="3">
        <v>1489.59</v>
      </c>
      <c r="C117" s="7">
        <f t="shared" si="10"/>
        <v>-1.3609364315308005E-3</v>
      </c>
    </row>
    <row r="118" spans="1:3" x14ac:dyDescent="0.25">
      <c r="A118" s="2">
        <v>240489</v>
      </c>
      <c r="B118" s="3">
        <v>1473.23</v>
      </c>
      <c r="C118" s="7">
        <f t="shared" si="10"/>
        <v>-1.0982887908753349E-2</v>
      </c>
    </row>
    <row r="119" spans="1:3" x14ac:dyDescent="0.25">
      <c r="A119" s="2">
        <v>240519</v>
      </c>
      <c r="B119" s="3">
        <v>1483.77</v>
      </c>
      <c r="C119" s="7">
        <f t="shared" si="10"/>
        <v>7.1543479293796376E-3</v>
      </c>
    </row>
    <row r="120" spans="1:3" x14ac:dyDescent="0.25">
      <c r="A120" s="2">
        <v>240550</v>
      </c>
      <c r="B120" s="3">
        <v>1470.25</v>
      </c>
      <c r="C120" s="7">
        <f t="shared" si="10"/>
        <v>-9.1119243548528281E-3</v>
      </c>
    </row>
    <row r="121" spans="1:3" x14ac:dyDescent="0.25">
      <c r="A121" s="2">
        <v>240581</v>
      </c>
      <c r="B121" s="3">
        <v>1472.57</v>
      </c>
      <c r="C121" s="7">
        <f t="shared" si="10"/>
        <v>1.5779629314741958E-3</v>
      </c>
    </row>
    <row r="122" spans="1:3" x14ac:dyDescent="0.25">
      <c r="A122" s="2">
        <v>240611</v>
      </c>
      <c r="B122" s="3">
        <v>1484.9</v>
      </c>
      <c r="C122" s="7">
        <f t="shared" si="10"/>
        <v>8.3731163883551587E-3</v>
      </c>
    </row>
    <row r="123" spans="1:3" x14ac:dyDescent="0.25">
      <c r="A123" s="5" t="s">
        <v>79</v>
      </c>
      <c r="B123" s="3">
        <v>1490.65</v>
      </c>
      <c r="C123" s="7">
        <f t="shared" si="10"/>
        <v>3.872314633982086E-3</v>
      </c>
    </row>
    <row r="124" spans="1:3" x14ac:dyDescent="0.25">
      <c r="A124" s="5" t="s">
        <v>78</v>
      </c>
      <c r="B124" s="3">
        <v>1488.4</v>
      </c>
      <c r="C124" s="7">
        <f t="shared" si="10"/>
        <v>-1.5094086472344278E-3</v>
      </c>
    </row>
    <row r="125" spans="1:3" x14ac:dyDescent="0.25">
      <c r="A125" s="5" t="s">
        <v>77</v>
      </c>
      <c r="B125" s="3">
        <v>1486.74</v>
      </c>
      <c r="C125" s="7">
        <f t="shared" si="10"/>
        <v>-1.1152915882827747E-3</v>
      </c>
    </row>
    <row r="126" spans="1:3" x14ac:dyDescent="0.25">
      <c r="A126" s="5" t="s">
        <v>76</v>
      </c>
      <c r="B126" s="3">
        <v>1481.26</v>
      </c>
      <c r="C126" s="7">
        <f t="shared" si="10"/>
        <v>-3.6859168381828821E-3</v>
      </c>
    </row>
    <row r="127" spans="1:3" x14ac:dyDescent="0.25">
      <c r="A127" s="5" t="s">
        <v>75</v>
      </c>
      <c r="B127" s="3">
        <v>1479.31</v>
      </c>
      <c r="C127" s="7">
        <f t="shared" si="10"/>
        <v>-1.3164468087979459E-3</v>
      </c>
    </row>
    <row r="128" spans="1:3" x14ac:dyDescent="0.25">
      <c r="A128" s="5" t="s">
        <v>74</v>
      </c>
      <c r="B128" s="3">
        <v>1466.71</v>
      </c>
      <c r="C128" s="7">
        <f t="shared" si="10"/>
        <v>-8.5174845029100787E-3</v>
      </c>
    </row>
    <row r="129" spans="1:3" x14ac:dyDescent="0.25">
      <c r="A129" s="5" t="s">
        <v>73</v>
      </c>
      <c r="B129" s="3">
        <v>1447.44</v>
      </c>
      <c r="C129" s="7">
        <f t="shared" si="10"/>
        <v>-1.3138248188121702E-2</v>
      </c>
    </row>
    <row r="130" spans="1:3" x14ac:dyDescent="0.25">
      <c r="A130" s="5" t="s">
        <v>72</v>
      </c>
      <c r="B130" s="3">
        <v>1447.84</v>
      </c>
      <c r="C130" s="7">
        <f t="shared" si="10"/>
        <v>2.763499696014091E-4</v>
      </c>
    </row>
    <row r="131" spans="1:3" x14ac:dyDescent="0.25">
      <c r="A131" s="5" t="s">
        <v>71</v>
      </c>
      <c r="B131" s="3">
        <v>1444.66</v>
      </c>
      <c r="C131" s="7">
        <f t="shared" si="10"/>
        <v>-2.1963752900871895E-3</v>
      </c>
    </row>
    <row r="132" spans="1:3" x14ac:dyDescent="0.25">
      <c r="A132" s="5" t="s">
        <v>70</v>
      </c>
      <c r="B132" s="3">
        <v>1438.08</v>
      </c>
      <c r="C132" s="7">
        <f t="shared" ref="C132:C195" si="11">(B132-B131)/B131</f>
        <v>-4.5547049132668958E-3</v>
      </c>
    </row>
    <row r="133" spans="1:3" x14ac:dyDescent="0.25">
      <c r="A133" s="5" t="s">
        <v>69</v>
      </c>
      <c r="B133" s="3">
        <v>1412.55</v>
      </c>
      <c r="C133" s="7">
        <f t="shared" si="11"/>
        <v>-1.7752837116154854E-2</v>
      </c>
    </row>
    <row r="134" spans="1:3" x14ac:dyDescent="0.25">
      <c r="A134" s="5" t="s">
        <v>68</v>
      </c>
      <c r="B134" s="3">
        <v>1408.07</v>
      </c>
      <c r="C134" s="7">
        <f t="shared" si="11"/>
        <v>-3.1715691479947744E-3</v>
      </c>
    </row>
    <row r="135" spans="1:3" x14ac:dyDescent="0.25">
      <c r="A135" s="5" t="s">
        <v>67</v>
      </c>
      <c r="B135" s="3">
        <v>1417.49</v>
      </c>
      <c r="C135" s="7">
        <f t="shared" si="11"/>
        <v>6.690008309246041E-3</v>
      </c>
    </row>
    <row r="136" spans="1:3" x14ac:dyDescent="0.25">
      <c r="A136" s="5" t="s">
        <v>66</v>
      </c>
      <c r="B136" s="3">
        <v>1440.12</v>
      </c>
      <c r="C136" s="7">
        <f t="shared" si="11"/>
        <v>1.5964839258125193E-2</v>
      </c>
    </row>
    <row r="137" spans="1:3" x14ac:dyDescent="0.25">
      <c r="A137" s="2">
        <v>240398</v>
      </c>
      <c r="B137" s="3">
        <v>1442.04</v>
      </c>
      <c r="C137" s="7">
        <f t="shared" si="11"/>
        <v>1.3332222314807606E-3</v>
      </c>
    </row>
    <row r="138" spans="1:3" x14ac:dyDescent="0.25">
      <c r="A138" s="2">
        <v>240429</v>
      </c>
      <c r="B138" s="3">
        <v>1432.16</v>
      </c>
      <c r="C138" s="7">
        <f t="shared" si="11"/>
        <v>-6.8514049540927312E-3</v>
      </c>
    </row>
    <row r="139" spans="1:3" x14ac:dyDescent="0.25">
      <c r="A139" s="2">
        <v>240459</v>
      </c>
      <c r="B139" s="3">
        <v>1436.36</v>
      </c>
      <c r="C139" s="7">
        <f t="shared" si="11"/>
        <v>2.9326332253378239E-3</v>
      </c>
    </row>
    <row r="140" spans="1:3" x14ac:dyDescent="0.25">
      <c r="A140" s="2">
        <v>240490</v>
      </c>
      <c r="B140" s="3">
        <v>1430.58</v>
      </c>
      <c r="C140" s="7">
        <f t="shared" si="11"/>
        <v>-4.0240608204071219E-3</v>
      </c>
    </row>
    <row r="141" spans="1:3" x14ac:dyDescent="0.25">
      <c r="A141" s="2">
        <v>240520</v>
      </c>
      <c r="B141" s="3">
        <v>1428.79</v>
      </c>
      <c r="C141" s="7">
        <f t="shared" si="11"/>
        <v>-1.2512407554977447E-3</v>
      </c>
    </row>
    <row r="142" spans="1:3" x14ac:dyDescent="0.25">
      <c r="A142" s="2">
        <v>240612</v>
      </c>
      <c r="B142" s="3">
        <v>1420.13</v>
      </c>
      <c r="C142" s="7">
        <f t="shared" si="11"/>
        <v>-6.0610726558835478E-3</v>
      </c>
    </row>
    <row r="143" spans="1:3" x14ac:dyDescent="0.25">
      <c r="A143" s="2">
        <v>240643</v>
      </c>
      <c r="B143" s="3">
        <v>1408.32</v>
      </c>
      <c r="C143" s="7">
        <f t="shared" si="11"/>
        <v>-8.3161400716836986E-3</v>
      </c>
    </row>
    <row r="144" spans="1:3" x14ac:dyDescent="0.25">
      <c r="A144" s="5" t="s">
        <v>65</v>
      </c>
      <c r="B144" s="3">
        <v>1404.15</v>
      </c>
      <c r="C144" s="7">
        <f t="shared" si="11"/>
        <v>-2.9609747784593312E-3</v>
      </c>
    </row>
    <row r="145" spans="1:3" x14ac:dyDescent="0.25">
      <c r="A145" s="5" t="s">
        <v>64</v>
      </c>
      <c r="B145" s="3">
        <v>1413.92</v>
      </c>
      <c r="C145" s="7">
        <f t="shared" si="11"/>
        <v>6.9579460883808578E-3</v>
      </c>
    </row>
    <row r="146" spans="1:3" x14ac:dyDescent="0.25">
      <c r="A146" s="5" t="s">
        <v>63</v>
      </c>
      <c r="B146" s="3">
        <v>1408.74</v>
      </c>
      <c r="C146" s="7">
        <f t="shared" si="11"/>
        <v>-3.6635736109539886E-3</v>
      </c>
    </row>
    <row r="147" spans="1:3" x14ac:dyDescent="0.25">
      <c r="A147" s="5" t="s">
        <v>62</v>
      </c>
      <c r="B147" s="3">
        <v>1372.61</v>
      </c>
      <c r="C147" s="7">
        <f t="shared" si="11"/>
        <v>-2.5647032099606819E-2</v>
      </c>
    </row>
    <row r="148" spans="1:3" x14ac:dyDescent="0.25">
      <c r="A148" s="5" t="s">
        <v>61</v>
      </c>
      <c r="B148" s="3">
        <v>1379.12</v>
      </c>
      <c r="C148" s="7">
        <f t="shared" si="11"/>
        <v>4.7427892846474903E-3</v>
      </c>
    </row>
    <row r="149" spans="1:3" x14ac:dyDescent="0.25">
      <c r="A149" s="5" t="s">
        <v>60</v>
      </c>
      <c r="B149" s="3">
        <v>1372.53</v>
      </c>
      <c r="C149" s="7">
        <f t="shared" si="11"/>
        <v>-4.7784094204999699E-3</v>
      </c>
    </row>
    <row r="150" spans="1:3" x14ac:dyDescent="0.25">
      <c r="A150" s="5" t="s">
        <v>59</v>
      </c>
      <c r="B150" s="3">
        <v>1365.61</v>
      </c>
      <c r="C150" s="7">
        <f t="shared" si="11"/>
        <v>-5.0417841504375666E-3</v>
      </c>
    </row>
    <row r="151" spans="1:3" x14ac:dyDescent="0.25">
      <c r="A151" s="5" t="s">
        <v>58</v>
      </c>
      <c r="B151" s="3">
        <v>1301.06</v>
      </c>
      <c r="C151" s="7">
        <f t="shared" si="11"/>
        <v>-4.7268253747409554E-2</v>
      </c>
    </row>
    <row r="152" spans="1:3" x14ac:dyDescent="0.25">
      <c r="A152" s="5" t="s">
        <v>57</v>
      </c>
      <c r="B152" s="3">
        <v>1323.88</v>
      </c>
      <c r="C152" s="7">
        <f t="shared" si="11"/>
        <v>1.7539544678954209E-2</v>
      </c>
    </row>
    <row r="153" spans="1:3" x14ac:dyDescent="0.25">
      <c r="A153" s="5" t="s">
        <v>56</v>
      </c>
      <c r="B153" s="3">
        <v>1320.08</v>
      </c>
      <c r="C153" s="7">
        <f t="shared" si="11"/>
        <v>-2.8703507870805373E-3</v>
      </c>
    </row>
    <row r="154" spans="1:3" x14ac:dyDescent="0.25">
      <c r="A154" s="5" t="s">
        <v>55</v>
      </c>
      <c r="B154" s="3">
        <v>1358.03</v>
      </c>
      <c r="C154" s="7">
        <f t="shared" si="11"/>
        <v>2.8748257681352682E-2</v>
      </c>
    </row>
    <row r="155" spans="1:3" x14ac:dyDescent="0.25">
      <c r="A155" s="5" t="s">
        <v>54</v>
      </c>
      <c r="B155" s="3">
        <v>1365.94</v>
      </c>
      <c r="C155" s="7">
        <f t="shared" si="11"/>
        <v>5.8246135946923719E-3</v>
      </c>
    </row>
    <row r="156" spans="1:3" x14ac:dyDescent="0.25">
      <c r="A156" s="5" t="s">
        <v>53</v>
      </c>
      <c r="B156" s="3">
        <v>1382.41</v>
      </c>
      <c r="C156" s="7">
        <f t="shared" si="11"/>
        <v>1.2057630642634395E-2</v>
      </c>
    </row>
    <row r="157" spans="1:3" x14ac:dyDescent="0.25">
      <c r="A157" s="2">
        <v>240340</v>
      </c>
      <c r="B157" s="3">
        <v>1362.39</v>
      </c>
      <c r="C157" s="7">
        <f t="shared" si="11"/>
        <v>-1.448195542566965E-2</v>
      </c>
    </row>
    <row r="158" spans="1:3" x14ac:dyDescent="0.25">
      <c r="A158" s="2">
        <v>240371</v>
      </c>
      <c r="B158" s="3">
        <v>1372.45</v>
      </c>
      <c r="C158" s="7">
        <f t="shared" si="11"/>
        <v>7.3840823846328474E-3</v>
      </c>
    </row>
    <row r="159" spans="1:3" x14ac:dyDescent="0.25">
      <c r="A159" s="2">
        <v>240399</v>
      </c>
      <c r="B159" s="3">
        <v>1383.48</v>
      </c>
      <c r="C159" s="7">
        <f t="shared" si="11"/>
        <v>8.0367226492768212E-3</v>
      </c>
    </row>
    <row r="160" spans="1:3" x14ac:dyDescent="0.25">
      <c r="A160" s="2">
        <v>240430</v>
      </c>
      <c r="B160" s="3">
        <v>1370.75</v>
      </c>
      <c r="C160" s="7">
        <f t="shared" si="11"/>
        <v>-9.2014340648220554E-3</v>
      </c>
    </row>
    <row r="161" spans="1:3" x14ac:dyDescent="0.25">
      <c r="A161" s="2">
        <v>240521</v>
      </c>
      <c r="B161" s="3">
        <v>1371.4</v>
      </c>
      <c r="C161" s="7">
        <f t="shared" si="11"/>
        <v>4.7419296005842855E-4</v>
      </c>
    </row>
    <row r="162" spans="1:3" x14ac:dyDescent="0.25">
      <c r="A162" s="2">
        <v>240552</v>
      </c>
      <c r="B162" s="3">
        <v>1379.32</v>
      </c>
      <c r="C162" s="7">
        <f t="shared" si="11"/>
        <v>5.7751203150064497E-3</v>
      </c>
    </row>
    <row r="163" spans="1:3" x14ac:dyDescent="0.25">
      <c r="A163" s="2">
        <v>240583</v>
      </c>
      <c r="B163" s="3">
        <v>1396.29</v>
      </c>
      <c r="C163" s="7">
        <f t="shared" si="11"/>
        <v>1.2303163877852876E-2</v>
      </c>
    </row>
    <row r="164" spans="1:3" x14ac:dyDescent="0.25">
      <c r="A164" s="2">
        <v>240613</v>
      </c>
      <c r="B164" s="3">
        <v>1396.16</v>
      </c>
      <c r="C164" s="7">
        <f t="shared" si="11"/>
        <v>-9.3103868107543403E-5</v>
      </c>
    </row>
    <row r="165" spans="1:3" x14ac:dyDescent="0.25">
      <c r="A165" s="2">
        <v>240644</v>
      </c>
      <c r="B165" s="3">
        <v>1381.72</v>
      </c>
      <c r="C165" s="7">
        <f t="shared" si="11"/>
        <v>-1.0342654137061693E-2</v>
      </c>
    </row>
    <row r="166" spans="1:3" x14ac:dyDescent="0.25">
      <c r="A166" s="5" t="s">
        <v>52</v>
      </c>
      <c r="B166" s="3">
        <v>1377.15</v>
      </c>
      <c r="C166" s="7">
        <f t="shared" si="11"/>
        <v>-3.3074718466837971E-3</v>
      </c>
    </row>
    <row r="167" spans="1:3" x14ac:dyDescent="0.25">
      <c r="A167" s="5" t="s">
        <v>51</v>
      </c>
      <c r="B167" s="3">
        <v>1370.65</v>
      </c>
      <c r="C167" s="7">
        <f t="shared" si="11"/>
        <v>-4.7198925316777399E-3</v>
      </c>
    </row>
    <row r="168" spans="1:3" x14ac:dyDescent="0.25">
      <c r="A168" s="5" t="s">
        <v>50</v>
      </c>
      <c r="B168" s="3">
        <v>1381.8</v>
      </c>
      <c r="C168" s="7">
        <f t="shared" si="11"/>
        <v>8.1348265421514344E-3</v>
      </c>
    </row>
    <row r="169" spans="1:3" x14ac:dyDescent="0.25">
      <c r="A169" s="5" t="s">
        <v>49</v>
      </c>
      <c r="B169" s="3">
        <v>1389.7</v>
      </c>
      <c r="C169" s="7">
        <f t="shared" si="11"/>
        <v>5.7171804892170294E-3</v>
      </c>
    </row>
    <row r="170" spans="1:3" x14ac:dyDescent="0.25">
      <c r="A170" s="5" t="s">
        <v>48</v>
      </c>
      <c r="B170" s="3">
        <v>1390.32</v>
      </c>
      <c r="C170" s="7">
        <f t="shared" si="11"/>
        <v>4.4613945455845925E-4</v>
      </c>
    </row>
    <row r="171" spans="1:3" x14ac:dyDescent="0.25">
      <c r="A171" s="5" t="s">
        <v>47</v>
      </c>
      <c r="B171" s="3">
        <v>1392.73</v>
      </c>
      <c r="C171" s="7">
        <f t="shared" si="11"/>
        <v>1.7334138903274657E-3</v>
      </c>
    </row>
    <row r="172" spans="1:3" x14ac:dyDescent="0.25">
      <c r="A172" s="5" t="s">
        <v>46</v>
      </c>
      <c r="B172" s="3">
        <v>1379.32</v>
      </c>
      <c r="C172" s="7">
        <f t="shared" si="11"/>
        <v>-9.6285712234245556E-3</v>
      </c>
    </row>
    <row r="173" spans="1:3" x14ac:dyDescent="0.25">
      <c r="A173" s="5" t="s">
        <v>45</v>
      </c>
      <c r="B173" s="3">
        <v>1375.17</v>
      </c>
      <c r="C173" s="7">
        <f t="shared" si="11"/>
        <v>-3.0087289388973288E-3</v>
      </c>
    </row>
    <row r="174" spans="1:3" x14ac:dyDescent="0.25">
      <c r="A174" s="5" t="s">
        <v>44</v>
      </c>
      <c r="B174" s="3">
        <v>1372.35</v>
      </c>
      <c r="C174" s="7">
        <f t="shared" si="11"/>
        <v>-2.0506555553132804E-3</v>
      </c>
    </row>
    <row r="175" spans="1:3" x14ac:dyDescent="0.25">
      <c r="A175" s="5" t="s">
        <v>43</v>
      </c>
      <c r="B175" s="3">
        <v>1376.83</v>
      </c>
      <c r="C175" s="7">
        <f t="shared" si="11"/>
        <v>3.2644733486355657E-3</v>
      </c>
    </row>
    <row r="176" spans="1:3" x14ac:dyDescent="0.25">
      <c r="A176" s="5" t="s">
        <v>42</v>
      </c>
      <c r="B176" s="3">
        <v>1352.13</v>
      </c>
      <c r="C176" s="7">
        <f t="shared" si="11"/>
        <v>-1.7939760173732285E-2</v>
      </c>
    </row>
    <row r="177" spans="1:3" x14ac:dyDescent="0.25">
      <c r="A177" s="5" t="s">
        <v>41</v>
      </c>
      <c r="B177" s="3">
        <v>1348.84</v>
      </c>
      <c r="C177" s="7">
        <f t="shared" si="11"/>
        <v>-2.4331979913175439E-3</v>
      </c>
    </row>
    <row r="178" spans="1:3" x14ac:dyDescent="0.25">
      <c r="A178" s="5" t="s">
        <v>40</v>
      </c>
      <c r="B178" s="3">
        <v>1349</v>
      </c>
      <c r="C178" s="7">
        <f t="shared" si="11"/>
        <v>1.1862044423362435E-4</v>
      </c>
    </row>
    <row r="179" spans="1:3" x14ac:dyDescent="0.25">
      <c r="A179" s="2">
        <v>240341</v>
      </c>
      <c r="B179" s="3">
        <v>1345.15</v>
      </c>
      <c r="C179" s="7">
        <f t="shared" si="11"/>
        <v>-2.8539659006670934E-3</v>
      </c>
    </row>
    <row r="180" spans="1:3" x14ac:dyDescent="0.25">
      <c r="A180" s="2">
        <v>240372</v>
      </c>
      <c r="B180" s="3">
        <v>1346.35</v>
      </c>
      <c r="C180" s="7">
        <f t="shared" si="11"/>
        <v>8.9209381853311385E-4</v>
      </c>
    </row>
    <row r="181" spans="1:3" x14ac:dyDescent="0.25">
      <c r="A181" s="2">
        <v>240461</v>
      </c>
      <c r="B181" s="3">
        <v>1363.17</v>
      </c>
      <c r="C181" s="7">
        <f t="shared" si="11"/>
        <v>1.2493036728933907E-2</v>
      </c>
    </row>
    <row r="182" spans="1:3" x14ac:dyDescent="0.25">
      <c r="A182" s="2">
        <v>240492</v>
      </c>
      <c r="B182" s="3">
        <v>1370.69</v>
      </c>
      <c r="C182" s="7">
        <f t="shared" si="11"/>
        <v>5.5165533279047966E-3</v>
      </c>
    </row>
    <row r="183" spans="1:3" x14ac:dyDescent="0.25">
      <c r="A183" s="2">
        <v>240522</v>
      </c>
      <c r="B183" s="3">
        <v>1393.66</v>
      </c>
      <c r="C183" s="7">
        <f t="shared" si="11"/>
        <v>1.6757983205538837E-2</v>
      </c>
    </row>
    <row r="184" spans="1:3" x14ac:dyDescent="0.25">
      <c r="A184" s="2">
        <v>240553</v>
      </c>
      <c r="B184" s="3">
        <v>1392.15</v>
      </c>
      <c r="C184" s="7">
        <f t="shared" si="11"/>
        <v>-1.0834780362498678E-3</v>
      </c>
    </row>
    <row r="185" spans="1:3" x14ac:dyDescent="0.25">
      <c r="A185" s="2">
        <v>240584</v>
      </c>
      <c r="B185" s="3">
        <v>1411.33</v>
      </c>
      <c r="C185" s="7">
        <f t="shared" si="11"/>
        <v>1.377725101461756E-2</v>
      </c>
    </row>
    <row r="186" spans="1:3" x14ac:dyDescent="0.25">
      <c r="A186" s="2">
        <v>240675</v>
      </c>
      <c r="B186" s="3">
        <v>1412.49</v>
      </c>
      <c r="C186" s="7">
        <f t="shared" si="11"/>
        <v>8.2191974945624473E-4</v>
      </c>
    </row>
    <row r="187" spans="1:3" x14ac:dyDescent="0.25">
      <c r="A187" s="5" t="s">
        <v>39</v>
      </c>
      <c r="B187" s="3">
        <v>1406.69</v>
      </c>
      <c r="C187" s="7">
        <f t="shared" si="11"/>
        <v>-4.1062237608761511E-3</v>
      </c>
    </row>
    <row r="188" spans="1:3" x14ac:dyDescent="0.25">
      <c r="A188" s="5" t="s">
        <v>38</v>
      </c>
      <c r="B188" s="3">
        <v>1425.32</v>
      </c>
      <c r="C188" s="7">
        <f t="shared" si="11"/>
        <v>1.3243856144566237E-2</v>
      </c>
    </row>
    <row r="189" spans="1:3" x14ac:dyDescent="0.25">
      <c r="A189" s="5" t="s">
        <v>37</v>
      </c>
      <c r="B189" s="3">
        <v>1418.38</v>
      </c>
      <c r="C189" s="7">
        <f t="shared" si="11"/>
        <v>-4.8690820307017565E-3</v>
      </c>
    </row>
    <row r="190" spans="1:3" x14ac:dyDescent="0.25">
      <c r="A190" s="5" t="s">
        <v>36</v>
      </c>
      <c r="B190" s="3">
        <v>1416.91</v>
      </c>
      <c r="C190" s="7">
        <f t="shared" si="11"/>
        <v>-1.0363936321719335E-3</v>
      </c>
    </row>
    <row r="191" spans="1:3" x14ac:dyDescent="0.25">
      <c r="A191" s="5" t="s">
        <v>35</v>
      </c>
      <c r="B191" s="3">
        <v>1418.63</v>
      </c>
      <c r="C191" s="7">
        <f t="shared" si="11"/>
        <v>1.2139091403123891E-3</v>
      </c>
    </row>
    <row r="192" spans="1:3" x14ac:dyDescent="0.25">
      <c r="A192" s="5" t="s">
        <v>34</v>
      </c>
      <c r="B192" s="3">
        <v>1415.8</v>
      </c>
      <c r="C192" s="7">
        <f t="shared" si="11"/>
        <v>-1.9948823865279562E-3</v>
      </c>
    </row>
    <row r="193" spans="1:3" x14ac:dyDescent="0.25">
      <c r="A193" s="5" t="s">
        <v>33</v>
      </c>
      <c r="B193" s="3">
        <v>1416.14</v>
      </c>
      <c r="C193" s="7">
        <f t="shared" si="11"/>
        <v>2.4014691340595108E-4</v>
      </c>
    </row>
    <row r="194" spans="1:3" x14ac:dyDescent="0.25">
      <c r="A194" s="5" t="s">
        <v>32</v>
      </c>
      <c r="B194" s="3">
        <v>1424.16</v>
      </c>
      <c r="C194" s="7">
        <f t="shared" si="11"/>
        <v>5.6632818789102641E-3</v>
      </c>
    </row>
    <row r="195" spans="1:3" x14ac:dyDescent="0.25">
      <c r="A195" s="5" t="s">
        <v>31</v>
      </c>
      <c r="B195" s="3">
        <v>1424.05</v>
      </c>
      <c r="C195" s="7">
        <f t="shared" si="11"/>
        <v>-7.7238512526771791E-5</v>
      </c>
    </row>
    <row r="196" spans="1:3" x14ac:dyDescent="0.25">
      <c r="A196" s="5" t="s">
        <v>30</v>
      </c>
      <c r="B196" s="3">
        <v>1409.26</v>
      </c>
      <c r="C196" s="7">
        <f t="shared" ref="C196:C238" si="12">(B196-B195)/B195</f>
        <v>-1.0385871282609434E-2</v>
      </c>
    </row>
    <row r="197" spans="1:3" x14ac:dyDescent="0.25">
      <c r="A197" s="5" t="s">
        <v>29</v>
      </c>
      <c r="B197" s="3">
        <v>1390.04</v>
      </c>
      <c r="C197" s="7">
        <f t="shared" si="12"/>
        <v>-1.3638363396392452E-2</v>
      </c>
    </row>
    <row r="198" spans="1:3" x14ac:dyDescent="0.25">
      <c r="A198" s="2">
        <v>240373</v>
      </c>
      <c r="B198" s="3">
        <v>1413.34</v>
      </c>
      <c r="C198" s="7">
        <f t="shared" si="12"/>
        <v>1.6762107565249887E-2</v>
      </c>
    </row>
    <row r="199" spans="1:3" x14ac:dyDescent="0.25">
      <c r="A199" s="2">
        <v>240401</v>
      </c>
      <c r="B199" s="3">
        <v>1412.62</v>
      </c>
      <c r="C199" s="7">
        <f t="shared" si="12"/>
        <v>-5.0943155928511699E-4</v>
      </c>
    </row>
    <row r="200" spans="1:3" x14ac:dyDescent="0.25">
      <c r="A200" s="2">
        <v>240432</v>
      </c>
      <c r="B200" s="3">
        <v>1423.42</v>
      </c>
      <c r="C200" s="7">
        <f t="shared" si="12"/>
        <v>7.6453681811104067E-3</v>
      </c>
    </row>
    <row r="201" spans="1:3" x14ac:dyDescent="0.25">
      <c r="A201" s="2">
        <v>240462</v>
      </c>
      <c r="B201" s="3">
        <v>1413.16</v>
      </c>
      <c r="C201" s="7">
        <f t="shared" si="12"/>
        <v>-7.207992019221305E-3</v>
      </c>
    </row>
    <row r="202" spans="1:3" x14ac:dyDescent="0.25">
      <c r="A202" s="2">
        <v>240493</v>
      </c>
      <c r="B202" s="3">
        <v>1414.54</v>
      </c>
      <c r="C202" s="7">
        <f t="shared" si="12"/>
        <v>9.7653485804854491E-4</v>
      </c>
    </row>
    <row r="203" spans="1:3" x14ac:dyDescent="0.25">
      <c r="A203" s="2">
        <v>240585</v>
      </c>
      <c r="B203" s="3">
        <v>1402.57</v>
      </c>
      <c r="C203" s="7">
        <f t="shared" si="12"/>
        <v>-8.4621148924738984E-3</v>
      </c>
    </row>
    <row r="204" spans="1:3" x14ac:dyDescent="0.25">
      <c r="A204" s="2">
        <v>240646</v>
      </c>
      <c r="B204" s="3">
        <v>1390.15</v>
      </c>
      <c r="C204" s="7">
        <f t="shared" si="12"/>
        <v>-8.8551730038428349E-3</v>
      </c>
    </row>
    <row r="205" spans="1:3" x14ac:dyDescent="0.25">
      <c r="A205" s="2">
        <v>240676</v>
      </c>
      <c r="B205" s="3">
        <v>1384.29</v>
      </c>
      <c r="C205" s="7">
        <f t="shared" si="12"/>
        <v>-4.2153724418229161E-3</v>
      </c>
    </row>
    <row r="206" spans="1:3" x14ac:dyDescent="0.25">
      <c r="A206" s="5" t="s">
        <v>28</v>
      </c>
      <c r="B206" s="3">
        <v>1382.46</v>
      </c>
      <c r="C206" s="7">
        <f t="shared" si="12"/>
        <v>-1.3219773313394789E-3</v>
      </c>
    </row>
    <row r="207" spans="1:3" x14ac:dyDescent="0.25">
      <c r="A207" s="5" t="s">
        <v>27</v>
      </c>
      <c r="B207" s="3">
        <v>1388.62</v>
      </c>
      <c r="C207" s="7">
        <f t="shared" si="12"/>
        <v>4.4558251233307684E-3</v>
      </c>
    </row>
    <row r="208" spans="1:3" x14ac:dyDescent="0.25">
      <c r="A208" s="5" t="s">
        <v>26</v>
      </c>
      <c r="B208" s="3">
        <v>1390.17</v>
      </c>
      <c r="C208" s="7">
        <f t="shared" si="12"/>
        <v>1.116216099436982E-3</v>
      </c>
    </row>
    <row r="209" spans="1:3" x14ac:dyDescent="0.25">
      <c r="A209" s="5" t="s">
        <v>25</v>
      </c>
      <c r="B209" s="3">
        <v>1376.82</v>
      </c>
      <c r="C209" s="7">
        <f t="shared" si="12"/>
        <v>-9.6031420617623282E-3</v>
      </c>
    </row>
    <row r="210" spans="1:3" x14ac:dyDescent="0.25">
      <c r="A210" s="5" t="s">
        <v>24</v>
      </c>
      <c r="B210" s="3">
        <v>1384.97</v>
      </c>
      <c r="C210" s="7">
        <f t="shared" si="12"/>
        <v>5.9194375444866368E-3</v>
      </c>
    </row>
    <row r="211" spans="1:3" x14ac:dyDescent="0.25">
      <c r="A211" s="5" t="s">
        <v>23</v>
      </c>
      <c r="B211" s="3">
        <v>1393.84</v>
      </c>
      <c r="C211" s="7">
        <f t="shared" si="12"/>
        <v>6.4044708549642884E-3</v>
      </c>
    </row>
    <row r="212" spans="1:3" x14ac:dyDescent="0.25">
      <c r="A212" s="5" t="s">
        <v>22</v>
      </c>
      <c r="B212" s="3">
        <v>1394.22</v>
      </c>
      <c r="C212" s="7">
        <f t="shared" si="12"/>
        <v>2.7262813522363336E-4</v>
      </c>
    </row>
    <row r="213" spans="1:3" x14ac:dyDescent="0.25">
      <c r="A213" s="5" t="s">
        <v>21</v>
      </c>
      <c r="B213" s="3">
        <v>1384.92</v>
      </c>
      <c r="C213" s="7">
        <f t="shared" si="12"/>
        <v>-6.6703963506476414E-3</v>
      </c>
    </row>
    <row r="214" spans="1:3" x14ac:dyDescent="0.25">
      <c r="A214" s="5" t="s">
        <v>20</v>
      </c>
      <c r="B214" s="3">
        <v>1381.46</v>
      </c>
      <c r="C214" s="7">
        <f t="shared" si="12"/>
        <v>-2.4983392542529794E-3</v>
      </c>
    </row>
    <row r="215" spans="1:3" x14ac:dyDescent="0.25">
      <c r="A215" s="5" t="s">
        <v>19</v>
      </c>
      <c r="B215" s="3">
        <v>1365.81</v>
      </c>
      <c r="C215" s="7">
        <f t="shared" si="12"/>
        <v>-1.132859438565003E-2</v>
      </c>
    </row>
    <row r="216" spans="1:3" x14ac:dyDescent="0.25">
      <c r="A216" s="5" t="s">
        <v>18</v>
      </c>
      <c r="B216" s="3">
        <v>1363.13</v>
      </c>
      <c r="C216" s="7">
        <f t="shared" si="12"/>
        <v>-1.9622055776424511E-3</v>
      </c>
    </row>
    <row r="217" spans="1:3" x14ac:dyDescent="0.25">
      <c r="A217" s="5" t="s">
        <v>17</v>
      </c>
      <c r="B217" s="3">
        <v>1359.7</v>
      </c>
      <c r="C217" s="7">
        <f t="shared" si="12"/>
        <v>-2.516267707408731E-3</v>
      </c>
    </row>
    <row r="218" spans="1:3" x14ac:dyDescent="0.25">
      <c r="A218" s="2">
        <v>240343</v>
      </c>
      <c r="B218" s="3">
        <v>1357.01</v>
      </c>
      <c r="C218" s="7">
        <f t="shared" si="12"/>
        <v>-1.9783775832904718E-3</v>
      </c>
    </row>
    <row r="219" spans="1:3" x14ac:dyDescent="0.25">
      <c r="A219" s="2">
        <v>240374</v>
      </c>
      <c r="B219" s="3">
        <v>1339.45</v>
      </c>
      <c r="C219" s="7">
        <f t="shared" si="12"/>
        <v>-1.294021414727964E-2</v>
      </c>
    </row>
    <row r="220" spans="1:3" x14ac:dyDescent="0.25">
      <c r="A220" s="2">
        <v>240402</v>
      </c>
      <c r="B220" s="3">
        <v>1340.62</v>
      </c>
      <c r="C220" s="7">
        <f t="shared" si="12"/>
        <v>8.7349285154342856E-4</v>
      </c>
    </row>
    <row r="221" spans="1:3" x14ac:dyDescent="0.25">
      <c r="A221" s="2">
        <v>240433</v>
      </c>
      <c r="B221" s="3">
        <v>1333.57</v>
      </c>
      <c r="C221" s="7">
        <f t="shared" si="12"/>
        <v>-5.2587608718353863E-3</v>
      </c>
    </row>
    <row r="222" spans="1:3" x14ac:dyDescent="0.25">
      <c r="A222" s="2">
        <v>240555</v>
      </c>
      <c r="B222" s="3">
        <v>1306.98</v>
      </c>
      <c r="C222" s="7">
        <f t="shared" si="12"/>
        <v>-1.9938960834451826E-2</v>
      </c>
    </row>
    <row r="223" spans="1:3" x14ac:dyDescent="0.25">
      <c r="A223" s="2">
        <v>240586</v>
      </c>
      <c r="B223" s="3">
        <v>1297.82</v>
      </c>
      <c r="C223" s="7">
        <f t="shared" si="12"/>
        <v>-7.0085234663117123E-3</v>
      </c>
    </row>
    <row r="224" spans="1:3" x14ac:dyDescent="0.25">
      <c r="A224" s="2">
        <v>240647</v>
      </c>
      <c r="B224" s="3">
        <v>1280.92</v>
      </c>
      <c r="C224" s="7">
        <f t="shared" si="12"/>
        <v>-1.3021836618329093E-2</v>
      </c>
    </row>
    <row r="225" spans="1:3" x14ac:dyDescent="0.25">
      <c r="A225" s="5" t="s">
        <v>16</v>
      </c>
      <c r="B225" s="3">
        <v>1267.6099999999999</v>
      </c>
      <c r="C225" s="7">
        <f t="shared" si="12"/>
        <v>-1.0390968991037825E-2</v>
      </c>
    </row>
    <row r="226" spans="1:3" x14ac:dyDescent="0.25">
      <c r="A226" s="5" t="s">
        <v>15</v>
      </c>
      <c r="B226" s="3">
        <v>1300.51</v>
      </c>
      <c r="C226" s="7">
        <f t="shared" si="12"/>
        <v>2.5954355046110471E-2</v>
      </c>
    </row>
    <row r="227" spans="1:3" x14ac:dyDescent="0.25">
      <c r="A227" s="5" t="s">
        <v>14</v>
      </c>
      <c r="B227" s="3">
        <v>1299.1199999999999</v>
      </c>
      <c r="C227" s="7">
        <f t="shared" si="12"/>
        <v>-1.0688114662710014E-3</v>
      </c>
    </row>
    <row r="228" spans="1:3" x14ac:dyDescent="0.25">
      <c r="A228" s="5" t="s">
        <v>13</v>
      </c>
      <c r="B228" s="3">
        <v>1310.3399999999999</v>
      </c>
      <c r="C228" s="7">
        <f t="shared" si="12"/>
        <v>8.636615555145043E-3</v>
      </c>
    </row>
    <row r="229" spans="1:3" x14ac:dyDescent="0.25">
      <c r="A229" s="5" t="s">
        <v>12</v>
      </c>
      <c r="B229" s="3">
        <v>1284.92</v>
      </c>
      <c r="C229" s="7">
        <f t="shared" si="12"/>
        <v>-1.9399545156218879E-2</v>
      </c>
    </row>
    <row r="230" spans="1:3" x14ac:dyDescent="0.25">
      <c r="A230" s="5" t="s">
        <v>11</v>
      </c>
      <c r="B230" s="3">
        <v>1264.44</v>
      </c>
      <c r="C230" s="7">
        <f t="shared" si="12"/>
        <v>-1.5938735485477709E-2</v>
      </c>
    </row>
    <row r="231" spans="1:3" x14ac:dyDescent="0.25">
      <c r="A231" s="5" t="s">
        <v>10</v>
      </c>
      <c r="B231" s="3">
        <v>1261.6600000000001</v>
      </c>
      <c r="C231" s="7">
        <f t="shared" si="12"/>
        <v>-2.1986017525544689E-3</v>
      </c>
    </row>
    <row r="232" spans="1:3" x14ac:dyDescent="0.25">
      <c r="A232" s="5" t="s">
        <v>9</v>
      </c>
      <c r="B232" s="3">
        <v>1274.5</v>
      </c>
      <c r="C232" s="7">
        <f t="shared" si="12"/>
        <v>1.0177068306833788E-2</v>
      </c>
    </row>
    <row r="233" spans="1:3" x14ac:dyDescent="0.25">
      <c r="A233" s="5" t="s">
        <v>8</v>
      </c>
      <c r="B233" s="3">
        <v>1284.1500000000001</v>
      </c>
      <c r="C233" s="7">
        <f t="shared" si="12"/>
        <v>7.5715967045901066E-3</v>
      </c>
    </row>
    <row r="234" spans="1:3" x14ac:dyDescent="0.25">
      <c r="A234" s="5" t="s">
        <v>7</v>
      </c>
      <c r="B234" s="3">
        <v>1282.93</v>
      </c>
      <c r="C234" s="7">
        <f t="shared" si="12"/>
        <v>-9.5004477670056241E-4</v>
      </c>
    </row>
    <row r="235" spans="1:3" x14ac:dyDescent="0.25">
      <c r="A235" s="5" t="s">
        <v>6</v>
      </c>
      <c r="B235" s="3">
        <v>1285.8699999999999</v>
      </c>
      <c r="C235" s="7">
        <f t="shared" si="12"/>
        <v>2.2916293172658112E-3</v>
      </c>
    </row>
    <row r="236" spans="1:3" x14ac:dyDescent="0.25">
      <c r="A236" s="5" t="s">
        <v>5</v>
      </c>
      <c r="B236" s="3">
        <v>1283.78</v>
      </c>
      <c r="C236" s="7">
        <f t="shared" si="12"/>
        <v>-1.6253587065565868E-3</v>
      </c>
    </row>
    <row r="237" spans="1:3" x14ac:dyDescent="0.25">
      <c r="A237" s="5" t="s">
        <v>4</v>
      </c>
      <c r="B237" s="3">
        <v>1288.02</v>
      </c>
      <c r="C237" s="7">
        <f t="shared" si="12"/>
        <v>3.3027465765162328E-3</v>
      </c>
    </row>
    <row r="238" spans="1:3" x14ac:dyDescent="0.25">
      <c r="A238" s="2">
        <v>240787</v>
      </c>
      <c r="B238" s="3">
        <v>1263.4100000000001</v>
      </c>
      <c r="C238" s="7">
        <f t="shared" si="12"/>
        <v>-1.9106846166984909E-2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2"/>
  <sheetViews>
    <sheetView workbookViewId="0">
      <selection activeCell="B9" sqref="B9"/>
    </sheetView>
  </sheetViews>
  <sheetFormatPr defaultRowHeight="14.25" x14ac:dyDescent="0.2"/>
  <cols>
    <col min="1" max="1" width="13.7109375" style="39" customWidth="1"/>
    <col min="2" max="11" width="13.42578125" style="39" customWidth="1"/>
    <col min="12" max="16384" width="9.140625" style="38"/>
  </cols>
  <sheetData>
    <row r="1" spans="1:11" ht="15" x14ac:dyDescent="0.25">
      <c r="A1" s="46" t="s">
        <v>198</v>
      </c>
      <c r="B1" s="46" t="s">
        <v>197</v>
      </c>
      <c r="C1" s="46" t="s">
        <v>199</v>
      </c>
      <c r="D1" s="46" t="s">
        <v>200</v>
      </c>
      <c r="E1" s="46" t="s">
        <v>201</v>
      </c>
      <c r="F1" s="46" t="s">
        <v>202</v>
      </c>
      <c r="G1" s="46" t="s">
        <v>203</v>
      </c>
      <c r="H1" s="46" t="s">
        <v>204</v>
      </c>
      <c r="I1" s="46" t="s">
        <v>205</v>
      </c>
      <c r="J1" s="46" t="s">
        <v>206</v>
      </c>
      <c r="K1" s="46" t="s">
        <v>207</v>
      </c>
    </row>
    <row r="2" spans="1:11" x14ac:dyDescent="0.2">
      <c r="A2" s="40">
        <v>43277</v>
      </c>
      <c r="B2" s="42">
        <v>186</v>
      </c>
      <c r="C2" s="43">
        <v>64</v>
      </c>
      <c r="D2" s="43">
        <v>19.3</v>
      </c>
      <c r="E2" s="43">
        <v>39.5</v>
      </c>
      <c r="F2" s="43">
        <v>193.5</v>
      </c>
      <c r="G2" s="43">
        <v>7.75</v>
      </c>
      <c r="H2" s="43">
        <v>9.1</v>
      </c>
      <c r="I2" s="43">
        <v>44.5</v>
      </c>
      <c r="J2" s="43">
        <v>25.75</v>
      </c>
      <c r="K2" s="43">
        <v>76</v>
      </c>
    </row>
    <row r="3" spans="1:11" x14ac:dyDescent="0.2">
      <c r="A3" s="40">
        <v>43276</v>
      </c>
      <c r="B3" s="42">
        <v>187.5</v>
      </c>
      <c r="C3" s="43">
        <v>64</v>
      </c>
      <c r="D3" s="43">
        <v>19.7</v>
      </c>
      <c r="E3" s="43">
        <v>39.75</v>
      </c>
      <c r="F3" s="43">
        <v>192.5</v>
      </c>
      <c r="G3" s="43">
        <v>7.9</v>
      </c>
      <c r="H3" s="43">
        <v>9.15</v>
      </c>
      <c r="I3" s="43">
        <v>43.75</v>
      </c>
      <c r="J3" s="43">
        <v>25.75</v>
      </c>
      <c r="K3" s="43">
        <v>75.25</v>
      </c>
    </row>
    <row r="4" spans="1:11" x14ac:dyDescent="0.2">
      <c r="A4" s="40">
        <v>43273</v>
      </c>
      <c r="B4" s="42">
        <v>187.5</v>
      </c>
      <c r="C4" s="43">
        <v>65</v>
      </c>
      <c r="D4" s="43">
        <v>19.8</v>
      </c>
      <c r="E4" s="43">
        <v>40</v>
      </c>
      <c r="F4" s="43">
        <v>192.5</v>
      </c>
      <c r="G4" s="43">
        <v>8</v>
      </c>
      <c r="H4" s="43">
        <v>9.1999999999999993</v>
      </c>
      <c r="I4" s="43">
        <v>44.5</v>
      </c>
      <c r="J4" s="43">
        <v>25.75</v>
      </c>
      <c r="K4" s="43">
        <v>77.25</v>
      </c>
    </row>
    <row r="5" spans="1:11" x14ac:dyDescent="0.2">
      <c r="A5" s="40">
        <v>43272</v>
      </c>
      <c r="B5" s="42">
        <v>186</v>
      </c>
      <c r="C5" s="43">
        <v>64.25</v>
      </c>
      <c r="D5" s="43">
        <v>20</v>
      </c>
      <c r="E5" s="43">
        <v>40</v>
      </c>
      <c r="F5" s="43">
        <v>195</v>
      </c>
      <c r="G5" s="43">
        <v>8.0500000000000007</v>
      </c>
      <c r="H5" s="43">
        <v>9.25</v>
      </c>
      <c r="I5" s="43">
        <v>45</v>
      </c>
      <c r="J5" s="43">
        <v>25.25</v>
      </c>
      <c r="K5" s="43">
        <v>76.75</v>
      </c>
    </row>
    <row r="6" spans="1:11" x14ac:dyDescent="0.2">
      <c r="A6" s="40">
        <v>43271</v>
      </c>
      <c r="B6" s="42">
        <v>191.5</v>
      </c>
      <c r="C6" s="43">
        <v>65.25</v>
      </c>
      <c r="D6" s="43">
        <v>20.6</v>
      </c>
      <c r="E6" s="43">
        <v>40.25</v>
      </c>
      <c r="F6" s="43">
        <v>197</v>
      </c>
      <c r="G6" s="43">
        <v>8.4499999999999993</v>
      </c>
      <c r="H6" s="43">
        <v>9.4</v>
      </c>
      <c r="I6" s="43">
        <v>45.5</v>
      </c>
      <c r="J6" s="43">
        <v>26</v>
      </c>
      <c r="K6" s="43">
        <v>76.75</v>
      </c>
    </row>
    <row r="7" spans="1:11" x14ac:dyDescent="0.2">
      <c r="A7" s="40">
        <v>43270</v>
      </c>
      <c r="B7" s="42">
        <v>189</v>
      </c>
      <c r="C7" s="43">
        <v>65</v>
      </c>
      <c r="D7" s="43">
        <v>20.100000000000001</v>
      </c>
      <c r="E7" s="43">
        <v>39</v>
      </c>
      <c r="F7" s="43">
        <v>195</v>
      </c>
      <c r="G7" s="43">
        <v>8.1999999999999993</v>
      </c>
      <c r="H7" s="43">
        <v>9.15</v>
      </c>
      <c r="I7" s="43">
        <v>45</v>
      </c>
      <c r="J7" s="43">
        <v>25.25</v>
      </c>
      <c r="K7" s="43">
        <v>76.5</v>
      </c>
    </row>
    <row r="8" spans="1:11" x14ac:dyDescent="0.2">
      <c r="A8" s="40">
        <v>43269</v>
      </c>
      <c r="B8" s="42">
        <v>193</v>
      </c>
      <c r="C8" s="43">
        <v>66.75</v>
      </c>
      <c r="D8" s="43">
        <v>20.9</v>
      </c>
      <c r="E8" s="43">
        <v>40.5</v>
      </c>
      <c r="F8" s="43">
        <v>197.5</v>
      </c>
      <c r="G8" s="43">
        <v>8.65</v>
      </c>
      <c r="H8" s="43">
        <v>9.3000000000000007</v>
      </c>
      <c r="I8" s="43">
        <v>45.5</v>
      </c>
      <c r="J8" s="43">
        <v>26.25</v>
      </c>
      <c r="K8" s="43">
        <v>78.5</v>
      </c>
    </row>
    <row r="9" spans="1:11" x14ac:dyDescent="0.2">
      <c r="A9" s="40">
        <v>43266</v>
      </c>
      <c r="B9" s="42">
        <v>190.5</v>
      </c>
      <c r="C9" s="43">
        <v>67.25</v>
      </c>
      <c r="D9" s="43">
        <v>21.2</v>
      </c>
      <c r="E9" s="43">
        <v>41.5</v>
      </c>
      <c r="F9" s="43">
        <v>199.5</v>
      </c>
      <c r="G9" s="43">
        <v>8.75</v>
      </c>
      <c r="H9" s="43">
        <v>9.4</v>
      </c>
      <c r="I9" s="43">
        <v>45.25</v>
      </c>
      <c r="J9" s="43">
        <v>26.75</v>
      </c>
      <c r="K9" s="43">
        <v>79.5</v>
      </c>
    </row>
    <row r="10" spans="1:11" x14ac:dyDescent="0.2">
      <c r="A10" s="40">
        <v>43265</v>
      </c>
      <c r="B10" s="42">
        <v>189</v>
      </c>
      <c r="C10" s="43">
        <v>67.25</v>
      </c>
      <c r="D10" s="43">
        <v>21.8</v>
      </c>
      <c r="E10" s="43">
        <v>41.75</v>
      </c>
      <c r="F10" s="43">
        <v>199.5</v>
      </c>
      <c r="G10" s="43">
        <v>8.85</v>
      </c>
      <c r="H10" s="43">
        <v>9.5500000000000007</v>
      </c>
      <c r="I10" s="43">
        <v>46.5</v>
      </c>
      <c r="J10" s="43">
        <v>27</v>
      </c>
      <c r="K10" s="43">
        <v>79</v>
      </c>
    </row>
    <row r="11" spans="1:11" x14ac:dyDescent="0.2">
      <c r="A11" s="40">
        <v>43264</v>
      </c>
      <c r="B11" s="42">
        <v>189.5</v>
      </c>
      <c r="C11" s="43">
        <v>67.5</v>
      </c>
      <c r="D11" s="43">
        <v>21.8</v>
      </c>
      <c r="E11" s="43">
        <v>41.75</v>
      </c>
      <c r="F11" s="43">
        <v>198</v>
      </c>
      <c r="G11" s="43">
        <v>8.9499999999999993</v>
      </c>
      <c r="H11" s="43">
        <v>9.6</v>
      </c>
      <c r="I11" s="43">
        <v>46.25</v>
      </c>
      <c r="J11" s="43">
        <v>27</v>
      </c>
      <c r="K11" s="43">
        <v>79.5</v>
      </c>
    </row>
    <row r="12" spans="1:11" x14ac:dyDescent="0.2">
      <c r="A12" s="40">
        <v>43263</v>
      </c>
      <c r="B12" s="42">
        <v>191</v>
      </c>
      <c r="C12" s="43">
        <v>68.25</v>
      </c>
      <c r="D12" s="43">
        <v>21.8</v>
      </c>
      <c r="E12" s="43">
        <v>42</v>
      </c>
      <c r="F12" s="43">
        <v>198</v>
      </c>
      <c r="G12" s="43">
        <v>8.9</v>
      </c>
      <c r="H12" s="43">
        <v>9.5500000000000007</v>
      </c>
      <c r="I12" s="43">
        <v>46.25</v>
      </c>
      <c r="J12" s="43">
        <v>27.5</v>
      </c>
      <c r="K12" s="43">
        <v>80.5</v>
      </c>
    </row>
    <row r="13" spans="1:11" x14ac:dyDescent="0.2">
      <c r="A13" s="40">
        <v>43262</v>
      </c>
      <c r="B13" s="42">
        <v>191</v>
      </c>
      <c r="C13" s="43">
        <v>68.25</v>
      </c>
      <c r="D13" s="43">
        <v>21.4</v>
      </c>
      <c r="E13" s="43">
        <v>41.5</v>
      </c>
      <c r="F13" s="43">
        <v>196.5</v>
      </c>
      <c r="G13" s="43">
        <v>8.65</v>
      </c>
      <c r="H13" s="43">
        <v>9.5500000000000007</v>
      </c>
      <c r="I13" s="43">
        <v>45.5</v>
      </c>
      <c r="J13" s="43">
        <v>27.5</v>
      </c>
      <c r="K13" s="43">
        <v>79.5</v>
      </c>
    </row>
    <row r="14" spans="1:11" x14ac:dyDescent="0.2">
      <c r="A14" s="40">
        <v>43259</v>
      </c>
      <c r="B14" s="42">
        <v>193</v>
      </c>
      <c r="C14" s="43">
        <v>68.5</v>
      </c>
      <c r="D14" s="43">
        <v>21.5</v>
      </c>
      <c r="E14" s="43">
        <v>41.25</v>
      </c>
      <c r="F14" s="43">
        <v>195.5</v>
      </c>
      <c r="G14" s="43">
        <v>8.6</v>
      </c>
      <c r="H14" s="43">
        <v>9.65</v>
      </c>
      <c r="I14" s="43">
        <v>45.5</v>
      </c>
      <c r="J14" s="43">
        <v>27.75</v>
      </c>
      <c r="K14" s="43">
        <v>79.25</v>
      </c>
    </row>
    <row r="15" spans="1:11" x14ac:dyDescent="0.2">
      <c r="A15" s="40">
        <v>43258</v>
      </c>
      <c r="B15" s="42">
        <v>192.5</v>
      </c>
      <c r="C15" s="43">
        <v>69</v>
      </c>
      <c r="D15" s="43">
        <v>21.6</v>
      </c>
      <c r="E15" s="43">
        <v>41</v>
      </c>
      <c r="F15" s="43">
        <v>195</v>
      </c>
      <c r="G15" s="43">
        <v>8.9</v>
      </c>
      <c r="H15" s="43">
        <v>9.5500000000000007</v>
      </c>
      <c r="I15" s="43">
        <v>46</v>
      </c>
      <c r="J15" s="43">
        <v>27.25</v>
      </c>
      <c r="K15" s="43">
        <v>79.75</v>
      </c>
    </row>
    <row r="16" spans="1:11" x14ac:dyDescent="0.2">
      <c r="A16" s="40">
        <v>43257</v>
      </c>
      <c r="B16" s="42">
        <v>195.5</v>
      </c>
      <c r="C16" s="43">
        <v>69.75</v>
      </c>
      <c r="D16" s="43">
        <v>21.7</v>
      </c>
      <c r="E16" s="43">
        <v>40.75</v>
      </c>
      <c r="F16" s="43">
        <v>194.5</v>
      </c>
      <c r="G16" s="43">
        <v>8.9</v>
      </c>
      <c r="H16" s="43">
        <v>9.65</v>
      </c>
      <c r="I16" s="43">
        <v>45.5</v>
      </c>
      <c r="J16" s="43">
        <v>26.75</v>
      </c>
      <c r="K16" s="43">
        <v>80</v>
      </c>
    </row>
    <row r="17" spans="1:11" x14ac:dyDescent="0.2">
      <c r="A17" s="40">
        <v>43256</v>
      </c>
      <c r="B17" s="42">
        <v>193.5</v>
      </c>
      <c r="C17" s="43">
        <v>69.75</v>
      </c>
      <c r="D17" s="43">
        <v>21.9</v>
      </c>
      <c r="E17" s="43">
        <v>40.5</v>
      </c>
      <c r="F17" s="43">
        <v>195</v>
      </c>
      <c r="G17" s="43">
        <v>8.5</v>
      </c>
      <c r="H17" s="43">
        <v>9.75</v>
      </c>
      <c r="I17" s="43">
        <v>45.25</v>
      </c>
      <c r="J17" s="43">
        <v>26.25</v>
      </c>
      <c r="K17" s="43">
        <v>79.75</v>
      </c>
    </row>
    <row r="18" spans="1:11" x14ac:dyDescent="0.2">
      <c r="A18" s="40">
        <v>43255</v>
      </c>
      <c r="B18" s="42">
        <v>194.5</v>
      </c>
      <c r="C18" s="43">
        <v>69.75</v>
      </c>
      <c r="D18" s="43">
        <v>21.2</v>
      </c>
      <c r="E18" s="43">
        <v>39.25</v>
      </c>
      <c r="F18" s="43">
        <v>189.5</v>
      </c>
      <c r="G18" s="43">
        <v>8.6999999999999993</v>
      </c>
      <c r="H18" s="43">
        <v>9.85</v>
      </c>
      <c r="I18" s="43">
        <v>44.75</v>
      </c>
      <c r="J18" s="43">
        <v>26</v>
      </c>
      <c r="K18" s="43">
        <v>78.5</v>
      </c>
    </row>
    <row r="19" spans="1:11" x14ac:dyDescent="0.2">
      <c r="A19" s="40">
        <v>43252</v>
      </c>
      <c r="B19" s="42">
        <v>190.5</v>
      </c>
      <c r="C19" s="43">
        <v>68.5</v>
      </c>
      <c r="D19" s="43">
        <v>21.3</v>
      </c>
      <c r="E19" s="43">
        <v>39.25</v>
      </c>
      <c r="F19" s="43">
        <v>189.5</v>
      </c>
      <c r="G19" s="43">
        <v>9.25</v>
      </c>
      <c r="H19" s="43">
        <v>9.8000000000000007</v>
      </c>
      <c r="I19" s="43">
        <v>44.25</v>
      </c>
      <c r="J19" s="43">
        <v>26.5</v>
      </c>
      <c r="K19" s="43">
        <v>80</v>
      </c>
    </row>
    <row r="20" spans="1:11" x14ac:dyDescent="0.2">
      <c r="A20" s="40">
        <v>43251</v>
      </c>
      <c r="B20" s="42">
        <v>190.5</v>
      </c>
      <c r="C20" s="43">
        <v>68.5</v>
      </c>
      <c r="D20" s="43">
        <v>21</v>
      </c>
      <c r="E20" s="43">
        <v>39.25</v>
      </c>
      <c r="F20" s="43">
        <v>189</v>
      </c>
      <c r="G20" s="43">
        <v>9.4499999999999993</v>
      </c>
      <c r="H20" s="43">
        <v>9.6999999999999993</v>
      </c>
      <c r="I20" s="43">
        <v>45.25</v>
      </c>
      <c r="J20" s="43">
        <v>26.75</v>
      </c>
      <c r="K20" s="43">
        <v>80.75</v>
      </c>
    </row>
    <row r="21" spans="1:11" x14ac:dyDescent="0.2">
      <c r="A21" s="40">
        <v>43250</v>
      </c>
      <c r="B21" s="42">
        <v>191.5</v>
      </c>
      <c r="C21" s="43">
        <v>67.5</v>
      </c>
      <c r="D21" s="43">
        <v>20.6</v>
      </c>
      <c r="E21" s="43">
        <v>39.25</v>
      </c>
      <c r="F21" s="43">
        <v>192.5</v>
      </c>
      <c r="G21" s="43">
        <v>9.6</v>
      </c>
      <c r="H21" s="43">
        <v>9.4</v>
      </c>
      <c r="I21" s="43">
        <v>45.25</v>
      </c>
      <c r="J21" s="43">
        <v>26.25</v>
      </c>
      <c r="K21" s="43">
        <v>80.5</v>
      </c>
    </row>
    <row r="22" spans="1:11" x14ac:dyDescent="0.2">
      <c r="A22" s="40">
        <v>43248</v>
      </c>
      <c r="B22" s="42">
        <v>193.5</v>
      </c>
      <c r="C22" s="43">
        <v>68.25</v>
      </c>
      <c r="D22" s="43">
        <v>20.7</v>
      </c>
      <c r="E22" s="43">
        <v>39</v>
      </c>
      <c r="F22" s="43">
        <v>195.5</v>
      </c>
      <c r="G22" s="43">
        <v>9.65</v>
      </c>
      <c r="H22" s="43">
        <v>9.5</v>
      </c>
      <c r="I22" s="43">
        <v>47</v>
      </c>
      <c r="J22" s="43">
        <v>26.25</v>
      </c>
      <c r="K22" s="43">
        <v>81</v>
      </c>
    </row>
    <row r="23" spans="1:11" x14ac:dyDescent="0.2">
      <c r="A23" s="40">
        <v>43245</v>
      </c>
      <c r="B23" s="42">
        <v>194.5</v>
      </c>
      <c r="C23" s="43">
        <v>69</v>
      </c>
      <c r="D23" s="43">
        <v>20.5</v>
      </c>
      <c r="E23" s="43">
        <v>39</v>
      </c>
      <c r="F23" s="43">
        <v>193.5</v>
      </c>
      <c r="G23" s="43">
        <v>9.85</v>
      </c>
      <c r="H23" s="43">
        <v>9.5</v>
      </c>
      <c r="I23" s="43">
        <v>44.25</v>
      </c>
      <c r="J23" s="43">
        <v>26.25</v>
      </c>
      <c r="K23" s="43">
        <v>80.5</v>
      </c>
    </row>
    <row r="24" spans="1:11" x14ac:dyDescent="0.2">
      <c r="A24" s="40">
        <v>43244</v>
      </c>
      <c r="B24" s="42">
        <v>193.5</v>
      </c>
      <c r="C24" s="43">
        <v>69</v>
      </c>
      <c r="D24" s="43">
        <v>20.3</v>
      </c>
      <c r="E24" s="43">
        <v>38.75</v>
      </c>
      <c r="F24" s="43">
        <v>192</v>
      </c>
      <c r="G24" s="43">
        <v>10.199999999999999</v>
      </c>
      <c r="H24" s="43">
        <v>9.5500000000000007</v>
      </c>
      <c r="I24" s="43">
        <v>45.75</v>
      </c>
      <c r="J24" s="43">
        <v>26</v>
      </c>
      <c r="K24" s="43">
        <v>80.25</v>
      </c>
    </row>
    <row r="25" spans="1:11" x14ac:dyDescent="0.2">
      <c r="A25" s="40">
        <v>43243</v>
      </c>
      <c r="B25" s="42">
        <v>195</v>
      </c>
      <c r="C25" s="43">
        <v>68.75</v>
      </c>
      <c r="D25" s="43">
        <v>21.4</v>
      </c>
      <c r="E25" s="43">
        <v>38.75</v>
      </c>
      <c r="F25" s="43">
        <v>193.5</v>
      </c>
      <c r="G25" s="43">
        <v>10.5</v>
      </c>
      <c r="H25" s="43">
        <v>9.4499999999999993</v>
      </c>
      <c r="I25" s="43">
        <v>46.25</v>
      </c>
      <c r="J25" s="43">
        <v>26</v>
      </c>
      <c r="K25" s="43">
        <v>80.75</v>
      </c>
    </row>
    <row r="26" spans="1:11" x14ac:dyDescent="0.2">
      <c r="A26" s="40">
        <v>43242</v>
      </c>
      <c r="B26" s="42">
        <v>194.5</v>
      </c>
      <c r="C26" s="43">
        <v>69</v>
      </c>
      <c r="D26" s="43">
        <v>21.3</v>
      </c>
      <c r="E26" s="43">
        <v>38.75</v>
      </c>
      <c r="F26" s="43">
        <v>194</v>
      </c>
      <c r="G26" s="43">
        <v>10.5</v>
      </c>
      <c r="H26" s="43">
        <v>9.4499999999999993</v>
      </c>
      <c r="I26" s="43">
        <v>46.25</v>
      </c>
      <c r="J26" s="43">
        <v>25.25</v>
      </c>
      <c r="K26" s="43">
        <v>81.5</v>
      </c>
    </row>
    <row r="27" spans="1:11" x14ac:dyDescent="0.2">
      <c r="A27" s="40">
        <v>43241</v>
      </c>
      <c r="B27" s="42">
        <v>193</v>
      </c>
      <c r="C27" s="43">
        <v>69.5</v>
      </c>
      <c r="D27" s="43">
        <v>21.4</v>
      </c>
      <c r="E27" s="43">
        <v>39.25</v>
      </c>
      <c r="F27" s="43">
        <v>193.5</v>
      </c>
      <c r="G27" s="43">
        <v>9.6999999999999993</v>
      </c>
      <c r="H27" s="43">
        <v>9.5</v>
      </c>
      <c r="I27" s="43">
        <v>45.75</v>
      </c>
      <c r="J27" s="43">
        <v>25.5</v>
      </c>
      <c r="K27" s="43">
        <v>82</v>
      </c>
    </row>
    <row r="28" spans="1:11" x14ac:dyDescent="0.2">
      <c r="A28" s="40">
        <v>43238</v>
      </c>
      <c r="B28" s="42">
        <v>192</v>
      </c>
      <c r="C28" s="43">
        <v>69.75</v>
      </c>
      <c r="D28" s="43">
        <v>21.5</v>
      </c>
      <c r="E28" s="43">
        <v>38.25</v>
      </c>
      <c r="F28" s="43">
        <v>188.5</v>
      </c>
      <c r="G28" s="43">
        <v>9.35</v>
      </c>
      <c r="H28" s="43">
        <v>9.4499999999999993</v>
      </c>
      <c r="I28" s="43">
        <v>45.75</v>
      </c>
      <c r="J28" s="43">
        <v>24.7</v>
      </c>
      <c r="K28" s="43">
        <v>81.5</v>
      </c>
    </row>
    <row r="29" spans="1:11" x14ac:dyDescent="0.2">
      <c r="A29" s="40">
        <v>43237</v>
      </c>
      <c r="B29" s="42">
        <v>188.5</v>
      </c>
      <c r="C29" s="43">
        <v>70.5</v>
      </c>
      <c r="D29" s="43">
        <v>21.6</v>
      </c>
      <c r="E29" s="43">
        <v>38.5</v>
      </c>
      <c r="F29" s="43">
        <v>187</v>
      </c>
      <c r="G29" s="43">
        <v>9.75</v>
      </c>
      <c r="H29" s="43">
        <v>9.3000000000000007</v>
      </c>
      <c r="I29" s="43">
        <v>45.75</v>
      </c>
      <c r="J29" s="43">
        <v>24.9</v>
      </c>
      <c r="K29" s="43">
        <v>81.75</v>
      </c>
    </row>
    <row r="30" spans="1:11" x14ac:dyDescent="0.2">
      <c r="A30" s="40">
        <v>43236</v>
      </c>
      <c r="B30" s="42">
        <v>191.5</v>
      </c>
      <c r="C30" s="43">
        <v>70</v>
      </c>
      <c r="D30" s="43">
        <v>21.4</v>
      </c>
      <c r="E30" s="43">
        <v>39</v>
      </c>
      <c r="F30" s="43">
        <v>191</v>
      </c>
      <c r="G30" s="43">
        <v>9.75</v>
      </c>
      <c r="H30" s="43">
        <v>9.4</v>
      </c>
      <c r="I30" s="43">
        <v>48.25</v>
      </c>
      <c r="J30" s="43">
        <v>25</v>
      </c>
      <c r="K30" s="43">
        <v>83.5</v>
      </c>
    </row>
    <row r="31" spans="1:11" x14ac:dyDescent="0.2">
      <c r="A31" s="40">
        <v>43235</v>
      </c>
      <c r="B31" s="42">
        <v>196</v>
      </c>
      <c r="C31" s="43">
        <v>71</v>
      </c>
      <c r="D31" s="43">
        <v>20.9</v>
      </c>
      <c r="E31" s="43">
        <v>39</v>
      </c>
      <c r="F31" s="43">
        <v>191.5</v>
      </c>
      <c r="G31" s="43">
        <v>10.1</v>
      </c>
      <c r="H31" s="43">
        <v>9.5</v>
      </c>
      <c r="I31" s="43">
        <v>50</v>
      </c>
      <c r="J31" s="43">
        <v>24.6</v>
      </c>
      <c r="K31" s="43">
        <v>85.25</v>
      </c>
    </row>
    <row r="32" spans="1:11" x14ac:dyDescent="0.2">
      <c r="A32" s="40">
        <v>43234</v>
      </c>
      <c r="B32" s="42">
        <v>198.5</v>
      </c>
      <c r="C32" s="43">
        <v>71.5</v>
      </c>
      <c r="D32" s="43">
        <v>20.5</v>
      </c>
      <c r="E32" s="43">
        <v>39</v>
      </c>
      <c r="F32" s="43">
        <v>192</v>
      </c>
      <c r="G32" s="43">
        <v>9.0500000000000007</v>
      </c>
      <c r="H32" s="43">
        <v>9.4499999999999993</v>
      </c>
      <c r="I32" s="43">
        <v>49</v>
      </c>
      <c r="J32" s="43">
        <v>24.2</v>
      </c>
      <c r="K32" s="43">
        <v>86.5</v>
      </c>
    </row>
    <row r="33" spans="1:11" x14ac:dyDescent="0.2">
      <c r="A33" s="40">
        <v>43231</v>
      </c>
      <c r="B33" s="42">
        <v>197</v>
      </c>
      <c r="C33" s="43">
        <v>71.25</v>
      </c>
      <c r="D33" s="43">
        <v>20.399999999999999</v>
      </c>
      <c r="E33" s="43">
        <v>39</v>
      </c>
      <c r="F33" s="43">
        <v>190</v>
      </c>
      <c r="G33" s="43">
        <v>9.35</v>
      </c>
      <c r="H33" s="43">
        <v>9.35</v>
      </c>
      <c r="I33" s="43">
        <v>50</v>
      </c>
      <c r="J33" s="43">
        <v>24</v>
      </c>
      <c r="K33" s="43">
        <v>85.5</v>
      </c>
    </row>
    <row r="34" spans="1:11" x14ac:dyDescent="0.2">
      <c r="A34" s="40">
        <v>43230</v>
      </c>
      <c r="B34" s="42">
        <v>194</v>
      </c>
      <c r="C34" s="43">
        <v>70.25</v>
      </c>
      <c r="D34" s="43">
        <v>19.899999999999999</v>
      </c>
      <c r="E34" s="43">
        <v>39</v>
      </c>
      <c r="F34" s="43">
        <v>187</v>
      </c>
      <c r="G34" s="43">
        <v>10</v>
      </c>
      <c r="H34" s="43">
        <v>9.1999999999999993</v>
      </c>
      <c r="I34" s="43">
        <v>49.5</v>
      </c>
      <c r="J34" s="43">
        <v>23.7</v>
      </c>
      <c r="K34" s="43">
        <v>86</v>
      </c>
    </row>
    <row r="35" spans="1:11" x14ac:dyDescent="0.2">
      <c r="A35" s="40">
        <v>43229</v>
      </c>
      <c r="B35" s="42">
        <v>195</v>
      </c>
      <c r="C35" s="43">
        <v>70.25</v>
      </c>
      <c r="D35" s="43">
        <v>19.600000000000001</v>
      </c>
      <c r="E35" s="43">
        <v>39</v>
      </c>
      <c r="F35" s="43">
        <v>188</v>
      </c>
      <c r="G35" s="43">
        <v>10.1</v>
      </c>
      <c r="H35" s="43">
        <v>9.1999999999999993</v>
      </c>
      <c r="I35" s="43">
        <v>48.75</v>
      </c>
      <c r="J35" s="43">
        <v>23.7</v>
      </c>
      <c r="K35" s="43">
        <v>87</v>
      </c>
    </row>
    <row r="36" spans="1:11" x14ac:dyDescent="0.2">
      <c r="A36" s="40">
        <v>43228</v>
      </c>
      <c r="B36" s="42">
        <v>204</v>
      </c>
      <c r="C36" s="43">
        <v>69.75</v>
      </c>
      <c r="D36" s="43">
        <v>19.7</v>
      </c>
      <c r="E36" s="43">
        <v>38.75</v>
      </c>
      <c r="F36" s="43">
        <v>191.5</v>
      </c>
      <c r="G36" s="43">
        <v>10.199999999999999</v>
      </c>
      <c r="H36" s="43">
        <v>9.1999999999999993</v>
      </c>
      <c r="I36" s="43">
        <v>50</v>
      </c>
      <c r="J36" s="43">
        <v>23.7</v>
      </c>
      <c r="K36" s="43">
        <v>87.75</v>
      </c>
    </row>
    <row r="37" spans="1:11" x14ac:dyDescent="0.2">
      <c r="A37" s="40">
        <v>43227</v>
      </c>
      <c r="B37" s="42">
        <v>209</v>
      </c>
      <c r="C37" s="43">
        <v>71</v>
      </c>
      <c r="D37" s="43">
        <v>20.100000000000001</v>
      </c>
      <c r="E37" s="43">
        <v>39</v>
      </c>
      <c r="F37" s="43">
        <v>189</v>
      </c>
      <c r="G37" s="43">
        <v>10.3</v>
      </c>
      <c r="H37" s="43">
        <v>9.1999999999999993</v>
      </c>
      <c r="I37" s="43">
        <v>48.75</v>
      </c>
      <c r="J37" s="43">
        <v>23.7</v>
      </c>
      <c r="K37" s="43">
        <v>88.25</v>
      </c>
    </row>
    <row r="38" spans="1:11" x14ac:dyDescent="0.2">
      <c r="A38" s="40">
        <v>43224</v>
      </c>
      <c r="B38" s="42">
        <v>206</v>
      </c>
      <c r="C38" s="43">
        <v>71</v>
      </c>
      <c r="D38" s="43">
        <v>20.100000000000001</v>
      </c>
      <c r="E38" s="43">
        <v>39.25</v>
      </c>
      <c r="F38" s="43">
        <v>191</v>
      </c>
      <c r="G38" s="43">
        <v>10.199999999999999</v>
      </c>
      <c r="H38" s="43">
        <v>9.25</v>
      </c>
      <c r="I38" s="43">
        <v>50</v>
      </c>
      <c r="J38" s="43">
        <v>23.9</v>
      </c>
      <c r="K38" s="43">
        <v>87.5</v>
      </c>
    </row>
    <row r="39" spans="1:11" x14ac:dyDescent="0.2">
      <c r="A39" s="40">
        <v>43223</v>
      </c>
      <c r="B39" s="42">
        <v>207</v>
      </c>
      <c r="C39" s="43">
        <v>71.5</v>
      </c>
      <c r="D39" s="43">
        <v>20.5</v>
      </c>
      <c r="E39" s="43">
        <v>39.75</v>
      </c>
      <c r="F39" s="43">
        <v>194</v>
      </c>
      <c r="G39" s="43">
        <v>10.199999999999999</v>
      </c>
      <c r="H39" s="43">
        <v>9.25</v>
      </c>
      <c r="I39" s="43">
        <v>52.5</v>
      </c>
      <c r="J39" s="43">
        <v>24.3</v>
      </c>
      <c r="K39" s="43">
        <v>88</v>
      </c>
    </row>
    <row r="40" spans="1:11" x14ac:dyDescent="0.2">
      <c r="A40" s="40">
        <v>43222</v>
      </c>
      <c r="B40" s="42">
        <v>209</v>
      </c>
      <c r="C40" s="43">
        <v>71.5</v>
      </c>
      <c r="D40" s="43">
        <v>20.6</v>
      </c>
      <c r="E40" s="43">
        <v>39.75</v>
      </c>
      <c r="F40" s="43">
        <v>195</v>
      </c>
      <c r="G40" s="43">
        <v>10.199999999999999</v>
      </c>
      <c r="H40" s="43">
        <v>9.1</v>
      </c>
      <c r="I40" s="43">
        <v>51.5</v>
      </c>
      <c r="J40" s="43">
        <v>24.1</v>
      </c>
      <c r="K40" s="43">
        <v>88</v>
      </c>
    </row>
    <row r="41" spans="1:11" x14ac:dyDescent="0.2">
      <c r="A41" s="40">
        <v>43220</v>
      </c>
      <c r="B41" s="42">
        <v>208</v>
      </c>
      <c r="C41" s="43">
        <v>71.25</v>
      </c>
      <c r="D41" s="43">
        <v>19.399999999999999</v>
      </c>
      <c r="E41" s="43">
        <v>39.25</v>
      </c>
      <c r="F41" s="43">
        <v>193</v>
      </c>
      <c r="G41" s="43">
        <v>10.4</v>
      </c>
      <c r="H41" s="43">
        <v>8.9499999999999993</v>
      </c>
      <c r="I41" s="43">
        <v>52.5</v>
      </c>
      <c r="J41" s="43">
        <v>24</v>
      </c>
      <c r="K41" s="43">
        <v>87</v>
      </c>
    </row>
    <row r="42" spans="1:11" x14ac:dyDescent="0.2">
      <c r="A42" s="40">
        <v>43217</v>
      </c>
      <c r="B42" s="42">
        <v>209</v>
      </c>
      <c r="C42" s="43">
        <v>71.75</v>
      </c>
      <c r="D42" s="43">
        <v>19.3</v>
      </c>
      <c r="E42" s="43">
        <v>38.75</v>
      </c>
      <c r="F42" s="43">
        <v>194.5</v>
      </c>
      <c r="G42" s="43">
        <v>10.5</v>
      </c>
      <c r="H42" s="43">
        <v>8.75</v>
      </c>
      <c r="I42" s="43">
        <v>51</v>
      </c>
      <c r="J42" s="43">
        <v>23.7</v>
      </c>
      <c r="K42" s="43">
        <v>87</v>
      </c>
    </row>
    <row r="43" spans="1:11" x14ac:dyDescent="0.2">
      <c r="A43" s="40">
        <v>43216</v>
      </c>
      <c r="B43" s="42">
        <v>206</v>
      </c>
      <c r="C43" s="43">
        <v>71</v>
      </c>
      <c r="D43" s="43">
        <v>19.100000000000001</v>
      </c>
      <c r="E43" s="43">
        <v>39</v>
      </c>
      <c r="F43" s="43">
        <v>192.5</v>
      </c>
      <c r="G43" s="43">
        <v>10.9</v>
      </c>
      <c r="H43" s="43">
        <v>8.6999999999999993</v>
      </c>
      <c r="I43" s="43">
        <v>50.75</v>
      </c>
      <c r="J43" s="43">
        <v>23.6</v>
      </c>
      <c r="K43" s="43">
        <v>87</v>
      </c>
    </row>
    <row r="44" spans="1:11" x14ac:dyDescent="0.2">
      <c r="A44" s="40">
        <v>43215</v>
      </c>
      <c r="B44" s="42">
        <v>207</v>
      </c>
      <c r="C44" s="43">
        <v>70.75</v>
      </c>
      <c r="D44" s="43">
        <v>19.100000000000001</v>
      </c>
      <c r="E44" s="43">
        <v>39.25</v>
      </c>
      <c r="F44" s="43">
        <v>191.5</v>
      </c>
      <c r="G44" s="43">
        <v>11.1</v>
      </c>
      <c r="H44" s="43">
        <v>8.65</v>
      </c>
      <c r="I44" s="43">
        <v>50.75</v>
      </c>
      <c r="J44" s="43">
        <v>23.9</v>
      </c>
      <c r="K44" s="43">
        <v>87</v>
      </c>
    </row>
    <row r="45" spans="1:11" x14ac:dyDescent="0.2">
      <c r="A45" s="40">
        <v>43214</v>
      </c>
      <c r="B45" s="42">
        <v>208</v>
      </c>
      <c r="C45" s="43">
        <v>70.5</v>
      </c>
      <c r="D45" s="43">
        <v>19.399999999999999</v>
      </c>
      <c r="E45" s="43">
        <v>39.75</v>
      </c>
      <c r="F45" s="43">
        <v>191</v>
      </c>
      <c r="G45" s="43">
        <v>11.6</v>
      </c>
      <c r="H45" s="43">
        <v>8.65</v>
      </c>
      <c r="I45" s="43">
        <v>52</v>
      </c>
      <c r="J45" s="43">
        <v>24.1</v>
      </c>
      <c r="K45" s="43">
        <v>86.5</v>
      </c>
    </row>
    <row r="46" spans="1:11" x14ac:dyDescent="0.2">
      <c r="A46" s="40">
        <v>43213</v>
      </c>
      <c r="B46" s="42">
        <v>204</v>
      </c>
      <c r="C46" s="43">
        <v>71</v>
      </c>
      <c r="D46" s="43">
        <v>19.5</v>
      </c>
      <c r="E46" s="43">
        <v>40.25</v>
      </c>
      <c r="F46" s="43">
        <v>196</v>
      </c>
      <c r="G46" s="43">
        <v>10.7</v>
      </c>
      <c r="H46" s="43">
        <v>8.65</v>
      </c>
      <c r="I46" s="43">
        <v>48.5</v>
      </c>
      <c r="J46" s="43">
        <v>24</v>
      </c>
      <c r="K46" s="43">
        <v>87</v>
      </c>
    </row>
    <row r="47" spans="1:11" x14ac:dyDescent="0.2">
      <c r="A47" s="40">
        <v>43210</v>
      </c>
      <c r="B47" s="42">
        <v>207</v>
      </c>
      <c r="C47" s="43">
        <v>70</v>
      </c>
      <c r="D47" s="43">
        <v>19.600000000000001</v>
      </c>
      <c r="E47" s="43">
        <v>40.5</v>
      </c>
      <c r="F47" s="43">
        <v>203</v>
      </c>
      <c r="G47" s="43">
        <v>11.4</v>
      </c>
      <c r="H47" s="43">
        <v>8.6</v>
      </c>
      <c r="I47" s="43">
        <v>49.25</v>
      </c>
      <c r="J47" s="43">
        <v>24.1</v>
      </c>
      <c r="K47" s="43">
        <v>87</v>
      </c>
    </row>
    <row r="48" spans="1:11" x14ac:dyDescent="0.2">
      <c r="A48" s="40">
        <v>43209</v>
      </c>
      <c r="B48" s="42">
        <v>203</v>
      </c>
      <c r="C48" s="43">
        <v>70.25</v>
      </c>
      <c r="D48" s="43">
        <v>19.600000000000001</v>
      </c>
      <c r="E48" s="43">
        <v>41</v>
      </c>
      <c r="F48" s="43">
        <v>201</v>
      </c>
      <c r="G48" s="43">
        <v>11.4</v>
      </c>
      <c r="H48" s="43">
        <v>8.65</v>
      </c>
      <c r="I48" s="43">
        <v>50.5</v>
      </c>
      <c r="J48" s="43">
        <v>24.1</v>
      </c>
      <c r="K48" s="43">
        <v>87</v>
      </c>
    </row>
    <row r="49" spans="1:11" x14ac:dyDescent="0.2">
      <c r="A49" s="40">
        <v>43208</v>
      </c>
      <c r="B49" s="42">
        <v>203</v>
      </c>
      <c r="C49" s="43">
        <v>70.25</v>
      </c>
      <c r="D49" s="43">
        <v>19.3</v>
      </c>
      <c r="E49" s="43">
        <v>40.5</v>
      </c>
      <c r="F49" s="43">
        <v>205</v>
      </c>
      <c r="G49" s="43">
        <v>11.3</v>
      </c>
      <c r="H49" s="43">
        <v>8.65</v>
      </c>
      <c r="I49" s="43">
        <v>50.75</v>
      </c>
      <c r="J49" s="43">
        <v>23.8</v>
      </c>
      <c r="K49" s="43">
        <v>85.5</v>
      </c>
    </row>
    <row r="50" spans="1:11" x14ac:dyDescent="0.2">
      <c r="A50" s="40">
        <v>43207</v>
      </c>
      <c r="B50" s="42">
        <v>204</v>
      </c>
      <c r="C50" s="43">
        <v>70</v>
      </c>
      <c r="D50" s="43">
        <v>20.2</v>
      </c>
      <c r="E50" s="43">
        <v>40.25</v>
      </c>
      <c r="F50" s="43">
        <v>201</v>
      </c>
      <c r="G50" s="43">
        <v>11.2</v>
      </c>
      <c r="H50" s="43">
        <v>8.5500000000000007</v>
      </c>
      <c r="I50" s="43">
        <v>50.25</v>
      </c>
      <c r="J50" s="43">
        <v>23.8</v>
      </c>
      <c r="K50" s="43">
        <v>83.25</v>
      </c>
    </row>
    <row r="51" spans="1:11" x14ac:dyDescent="0.2">
      <c r="A51" s="40">
        <v>43201</v>
      </c>
      <c r="B51" s="42">
        <v>200</v>
      </c>
      <c r="C51" s="43">
        <v>71.25</v>
      </c>
      <c r="D51" s="43">
        <v>20.5</v>
      </c>
      <c r="E51" s="43">
        <v>40</v>
      </c>
      <c r="F51" s="43">
        <v>197.5</v>
      </c>
      <c r="G51" s="43">
        <v>11.8</v>
      </c>
      <c r="H51" s="43">
        <v>8.6</v>
      </c>
      <c r="I51" s="43">
        <v>52</v>
      </c>
      <c r="J51" s="43">
        <v>24.2</v>
      </c>
      <c r="K51" s="43">
        <v>87.25</v>
      </c>
    </row>
    <row r="52" spans="1:11" x14ac:dyDescent="0.2">
      <c r="A52" s="40">
        <v>43200</v>
      </c>
      <c r="B52" s="42">
        <v>199.5</v>
      </c>
      <c r="C52" s="43">
        <v>72</v>
      </c>
      <c r="D52" s="43">
        <v>20.100000000000001</v>
      </c>
      <c r="E52" s="43">
        <v>39.75</v>
      </c>
      <c r="F52" s="43">
        <v>194.5</v>
      </c>
      <c r="G52" s="43">
        <v>11.7</v>
      </c>
      <c r="H52" s="43">
        <v>8.6</v>
      </c>
      <c r="I52" s="43">
        <v>52</v>
      </c>
      <c r="J52" s="43">
        <v>23.8</v>
      </c>
      <c r="K52" s="43">
        <v>86.75</v>
      </c>
    </row>
    <row r="53" spans="1:11" x14ac:dyDescent="0.2">
      <c r="A53" s="40">
        <v>43199</v>
      </c>
      <c r="B53" s="42">
        <v>201</v>
      </c>
      <c r="C53" s="43">
        <v>70.5</v>
      </c>
      <c r="D53" s="43">
        <v>20.100000000000001</v>
      </c>
      <c r="E53" s="43">
        <v>39.5</v>
      </c>
      <c r="F53" s="43">
        <v>193</v>
      </c>
      <c r="G53" s="43">
        <v>12</v>
      </c>
      <c r="H53" s="43">
        <v>8.4499999999999993</v>
      </c>
      <c r="I53" s="43">
        <v>52.5</v>
      </c>
      <c r="J53" s="43">
        <v>24</v>
      </c>
      <c r="K53" s="43">
        <v>87.75</v>
      </c>
    </row>
    <row r="54" spans="1:11" x14ac:dyDescent="0.2">
      <c r="A54" s="40">
        <v>43195</v>
      </c>
      <c r="B54" s="42">
        <v>197</v>
      </c>
      <c r="C54" s="43">
        <v>69.75</v>
      </c>
      <c r="D54" s="43">
        <v>19.899999999999999</v>
      </c>
      <c r="E54" s="43">
        <v>39.5</v>
      </c>
      <c r="F54" s="43">
        <v>189</v>
      </c>
      <c r="G54" s="43">
        <v>12.5</v>
      </c>
      <c r="H54" s="43">
        <v>8.4</v>
      </c>
      <c r="I54" s="43">
        <v>51.75</v>
      </c>
      <c r="J54" s="43">
        <v>23.6</v>
      </c>
      <c r="K54" s="43">
        <v>87.75</v>
      </c>
    </row>
    <row r="55" spans="1:11" x14ac:dyDescent="0.2">
      <c r="A55" s="40">
        <v>43194</v>
      </c>
      <c r="B55" s="42">
        <v>202</v>
      </c>
      <c r="C55" s="43">
        <v>68.5</v>
      </c>
      <c r="D55" s="43">
        <v>19.600000000000001</v>
      </c>
      <c r="E55" s="43">
        <v>39</v>
      </c>
      <c r="F55" s="43">
        <v>188.5</v>
      </c>
      <c r="G55" s="43">
        <v>12.5</v>
      </c>
      <c r="H55" s="43">
        <v>8.1999999999999993</v>
      </c>
      <c r="I55" s="43">
        <v>49.5</v>
      </c>
      <c r="J55" s="43">
        <v>23.7</v>
      </c>
      <c r="K55" s="43">
        <v>86.5</v>
      </c>
    </row>
    <row r="56" spans="1:11" x14ac:dyDescent="0.2">
      <c r="A56" s="40">
        <v>43193</v>
      </c>
      <c r="B56" s="42">
        <v>207</v>
      </c>
      <c r="C56" s="43">
        <v>69.5</v>
      </c>
      <c r="D56" s="43">
        <v>20</v>
      </c>
      <c r="E56" s="43">
        <v>40</v>
      </c>
      <c r="F56" s="43">
        <v>198.5</v>
      </c>
      <c r="G56" s="43">
        <v>12.9</v>
      </c>
      <c r="H56" s="43">
        <v>8.35</v>
      </c>
      <c r="I56" s="43">
        <v>49.75</v>
      </c>
      <c r="J56" s="43">
        <v>24.1</v>
      </c>
      <c r="K56" s="43">
        <v>88</v>
      </c>
    </row>
    <row r="57" spans="1:11" x14ac:dyDescent="0.2">
      <c r="A57" s="40">
        <v>43192</v>
      </c>
      <c r="B57" s="42">
        <v>209</v>
      </c>
      <c r="C57" s="43">
        <v>67.5</v>
      </c>
      <c r="D57" s="43">
        <v>20.3</v>
      </c>
      <c r="E57" s="43">
        <v>40.25</v>
      </c>
      <c r="F57" s="43">
        <v>199.5</v>
      </c>
      <c r="G57" s="43">
        <v>13</v>
      </c>
      <c r="H57" s="43">
        <v>8.3000000000000007</v>
      </c>
      <c r="I57" s="43">
        <v>50.75</v>
      </c>
      <c r="J57" s="43">
        <v>24.2</v>
      </c>
      <c r="K57" s="43">
        <v>87.5</v>
      </c>
    </row>
    <row r="58" spans="1:11" x14ac:dyDescent="0.2">
      <c r="A58" s="40">
        <v>43189</v>
      </c>
      <c r="B58" s="42">
        <v>208</v>
      </c>
      <c r="C58" s="43">
        <v>67.5</v>
      </c>
      <c r="D58" s="43">
        <v>20.3</v>
      </c>
      <c r="E58" s="43">
        <v>40.25</v>
      </c>
      <c r="F58" s="43">
        <v>197</v>
      </c>
      <c r="G58" s="43">
        <v>13</v>
      </c>
      <c r="H58" s="43">
        <v>8.35</v>
      </c>
      <c r="I58" s="43">
        <v>49.25</v>
      </c>
      <c r="J58" s="43">
        <v>24.1</v>
      </c>
      <c r="K58" s="43">
        <v>88</v>
      </c>
    </row>
    <row r="59" spans="1:11" x14ac:dyDescent="0.2">
      <c r="A59" s="40">
        <v>43188</v>
      </c>
      <c r="B59" s="42">
        <v>206</v>
      </c>
      <c r="C59" s="43">
        <v>66</v>
      </c>
      <c r="D59" s="43">
        <v>19.8</v>
      </c>
      <c r="E59" s="43">
        <v>40.75</v>
      </c>
      <c r="F59" s="43">
        <v>198</v>
      </c>
      <c r="G59" s="43">
        <v>12.6</v>
      </c>
      <c r="H59" s="43">
        <v>8.3000000000000007</v>
      </c>
      <c r="I59" s="43">
        <v>48</v>
      </c>
      <c r="J59" s="43">
        <v>23.5</v>
      </c>
      <c r="K59" s="43">
        <v>87.25</v>
      </c>
    </row>
    <row r="60" spans="1:11" x14ac:dyDescent="0.2">
      <c r="A60" s="40">
        <v>43187</v>
      </c>
      <c r="B60" s="42">
        <v>208</v>
      </c>
      <c r="C60" s="43">
        <v>67.75</v>
      </c>
      <c r="D60" s="43">
        <v>20.2</v>
      </c>
      <c r="E60" s="43">
        <v>41</v>
      </c>
      <c r="F60" s="43">
        <v>202</v>
      </c>
      <c r="G60" s="43">
        <v>13</v>
      </c>
      <c r="H60" s="43">
        <v>8.25</v>
      </c>
      <c r="I60" s="43">
        <v>48</v>
      </c>
      <c r="J60" s="43">
        <v>23.8</v>
      </c>
      <c r="K60" s="43">
        <v>87.75</v>
      </c>
    </row>
    <row r="61" spans="1:11" x14ac:dyDescent="0.2">
      <c r="A61" s="40">
        <v>43186</v>
      </c>
      <c r="B61" s="42">
        <v>206</v>
      </c>
      <c r="C61" s="43">
        <v>67.75</v>
      </c>
      <c r="D61" s="43">
        <v>20.5</v>
      </c>
      <c r="E61" s="43">
        <v>41.75</v>
      </c>
      <c r="F61" s="43">
        <v>202</v>
      </c>
      <c r="G61" s="43">
        <v>13.1</v>
      </c>
      <c r="H61" s="43">
        <v>8.3000000000000007</v>
      </c>
      <c r="I61" s="43">
        <v>48.25</v>
      </c>
      <c r="J61" s="43">
        <v>24</v>
      </c>
      <c r="K61" s="43">
        <v>90</v>
      </c>
    </row>
    <row r="62" spans="1:11" x14ac:dyDescent="0.2">
      <c r="A62" s="40">
        <v>43185</v>
      </c>
      <c r="B62" s="42">
        <v>212</v>
      </c>
      <c r="C62" s="43">
        <v>67.75</v>
      </c>
      <c r="D62" s="43">
        <v>20.5</v>
      </c>
      <c r="E62" s="43">
        <v>41.75</v>
      </c>
      <c r="F62" s="43">
        <v>200</v>
      </c>
      <c r="G62" s="43">
        <v>13.4</v>
      </c>
      <c r="H62" s="43">
        <v>8.35</v>
      </c>
      <c r="I62" s="43">
        <v>47.5</v>
      </c>
      <c r="J62" s="43">
        <v>24</v>
      </c>
      <c r="K62" s="43">
        <v>88.5</v>
      </c>
    </row>
    <row r="63" spans="1:11" x14ac:dyDescent="0.2">
      <c r="A63" s="40">
        <v>43182</v>
      </c>
      <c r="B63" s="42">
        <v>209</v>
      </c>
      <c r="C63" s="43">
        <v>68</v>
      </c>
      <c r="D63" s="43">
        <v>20.3</v>
      </c>
      <c r="E63" s="43">
        <v>42</v>
      </c>
      <c r="F63" s="43">
        <v>202</v>
      </c>
      <c r="G63" s="43">
        <v>13</v>
      </c>
      <c r="H63" s="43">
        <v>8.3000000000000007</v>
      </c>
      <c r="I63" s="43">
        <v>47.25</v>
      </c>
      <c r="J63" s="43">
        <v>23.6</v>
      </c>
      <c r="K63" s="43">
        <v>88.5</v>
      </c>
    </row>
    <row r="64" spans="1:11" x14ac:dyDescent="0.2">
      <c r="A64" s="40">
        <v>43181</v>
      </c>
      <c r="B64" s="42">
        <v>209</v>
      </c>
      <c r="C64" s="43">
        <v>68</v>
      </c>
      <c r="D64" s="43">
        <v>20.7</v>
      </c>
      <c r="E64" s="43">
        <v>42.5</v>
      </c>
      <c r="F64" s="43">
        <v>204</v>
      </c>
      <c r="G64" s="43">
        <v>13.2</v>
      </c>
      <c r="H64" s="43">
        <v>8.3000000000000007</v>
      </c>
      <c r="I64" s="43">
        <v>47</v>
      </c>
      <c r="J64" s="43">
        <v>23.8</v>
      </c>
      <c r="K64" s="43">
        <v>88</v>
      </c>
    </row>
    <row r="65" spans="1:11" x14ac:dyDescent="0.2">
      <c r="A65" s="40">
        <v>43180</v>
      </c>
      <c r="B65" s="42">
        <v>210</v>
      </c>
      <c r="C65" s="43">
        <v>68.5</v>
      </c>
      <c r="D65" s="43">
        <v>20.8</v>
      </c>
      <c r="E65" s="43">
        <v>43</v>
      </c>
      <c r="F65" s="43">
        <v>203</v>
      </c>
      <c r="G65" s="43">
        <v>13.7</v>
      </c>
      <c r="H65" s="43">
        <v>8.3000000000000007</v>
      </c>
      <c r="I65" s="43">
        <v>47</v>
      </c>
      <c r="J65" s="43">
        <v>23.9</v>
      </c>
      <c r="K65" s="43">
        <v>87.75</v>
      </c>
    </row>
    <row r="66" spans="1:11" x14ac:dyDescent="0.2">
      <c r="A66" s="40">
        <v>43179</v>
      </c>
      <c r="B66" s="42">
        <v>210</v>
      </c>
      <c r="C66" s="43">
        <v>67.75</v>
      </c>
      <c r="D66" s="43">
        <v>20.9</v>
      </c>
      <c r="E66" s="43">
        <v>42.5</v>
      </c>
      <c r="F66" s="43">
        <v>206</v>
      </c>
      <c r="G66" s="43">
        <v>13.3</v>
      </c>
      <c r="H66" s="43">
        <v>8.25</v>
      </c>
      <c r="I66" s="43">
        <v>47.25</v>
      </c>
      <c r="J66" s="43">
        <v>24</v>
      </c>
      <c r="K66" s="43">
        <v>87</v>
      </c>
    </row>
    <row r="67" spans="1:11" x14ac:dyDescent="0.2">
      <c r="A67" s="40">
        <v>43178</v>
      </c>
      <c r="B67" s="42">
        <v>210</v>
      </c>
      <c r="C67" s="43">
        <v>67.75</v>
      </c>
      <c r="D67" s="43">
        <v>21.1</v>
      </c>
      <c r="E67" s="43">
        <v>42.75</v>
      </c>
      <c r="F67" s="43">
        <v>208</v>
      </c>
      <c r="G67" s="43">
        <v>12.8</v>
      </c>
      <c r="H67" s="43">
        <v>8.35</v>
      </c>
      <c r="I67" s="43">
        <v>45.75</v>
      </c>
      <c r="J67" s="43">
        <v>23.9</v>
      </c>
      <c r="K67" s="43">
        <v>87.5</v>
      </c>
    </row>
    <row r="68" spans="1:11" x14ac:dyDescent="0.2">
      <c r="A68" s="40">
        <v>43175</v>
      </c>
      <c r="B68" s="42">
        <v>212</v>
      </c>
      <c r="C68" s="43">
        <v>68</v>
      </c>
      <c r="D68" s="43">
        <v>22</v>
      </c>
      <c r="E68" s="43">
        <v>43</v>
      </c>
      <c r="F68" s="43">
        <v>209</v>
      </c>
      <c r="G68" s="43">
        <v>13</v>
      </c>
      <c r="H68" s="43">
        <v>8.35</v>
      </c>
      <c r="I68" s="43">
        <v>47.25</v>
      </c>
      <c r="J68" s="43">
        <v>24.1</v>
      </c>
      <c r="K68" s="43">
        <v>87.5</v>
      </c>
    </row>
    <row r="69" spans="1:11" x14ac:dyDescent="0.2">
      <c r="A69" s="40">
        <v>43174</v>
      </c>
      <c r="B69" s="42">
        <v>207</v>
      </c>
      <c r="C69" s="43">
        <v>67.75</v>
      </c>
      <c r="D69" s="43">
        <v>22.1</v>
      </c>
      <c r="E69" s="43">
        <v>43</v>
      </c>
      <c r="F69" s="43">
        <v>210</v>
      </c>
      <c r="G69" s="43">
        <v>13.6</v>
      </c>
      <c r="H69" s="43">
        <v>8.4</v>
      </c>
      <c r="I69" s="43">
        <v>48.25</v>
      </c>
      <c r="J69" s="43">
        <v>24.4</v>
      </c>
      <c r="K69" s="43">
        <v>87</v>
      </c>
    </row>
    <row r="70" spans="1:11" x14ac:dyDescent="0.2">
      <c r="A70" s="40">
        <v>43173</v>
      </c>
      <c r="B70" s="42">
        <v>207</v>
      </c>
      <c r="C70" s="43">
        <v>68</v>
      </c>
      <c r="D70" s="43">
        <v>22.4</v>
      </c>
      <c r="E70" s="43">
        <v>43</v>
      </c>
      <c r="F70" s="43">
        <v>209</v>
      </c>
      <c r="G70" s="43">
        <v>13.8</v>
      </c>
      <c r="H70" s="43">
        <v>8.35</v>
      </c>
      <c r="I70" s="43">
        <v>46.25</v>
      </c>
      <c r="J70" s="43">
        <v>24.2</v>
      </c>
      <c r="K70" s="43">
        <v>87</v>
      </c>
    </row>
    <row r="71" spans="1:11" x14ac:dyDescent="0.2">
      <c r="A71" s="40">
        <v>43172</v>
      </c>
      <c r="B71" s="42">
        <v>207</v>
      </c>
      <c r="C71" s="43">
        <v>68.5</v>
      </c>
      <c r="D71" s="43">
        <v>22</v>
      </c>
      <c r="E71" s="43">
        <v>43</v>
      </c>
      <c r="F71" s="43">
        <v>209</v>
      </c>
      <c r="G71" s="43">
        <v>13.2</v>
      </c>
      <c r="H71" s="43">
        <v>8.3000000000000007</v>
      </c>
      <c r="I71" s="43">
        <v>46</v>
      </c>
      <c r="J71" s="43">
        <v>23.5</v>
      </c>
      <c r="K71" s="43">
        <v>87.75</v>
      </c>
    </row>
    <row r="72" spans="1:11" x14ac:dyDescent="0.2">
      <c r="A72" s="40">
        <v>43171</v>
      </c>
      <c r="B72" s="42">
        <v>208</v>
      </c>
      <c r="C72" s="43">
        <v>68.5</v>
      </c>
      <c r="D72" s="43">
        <v>21.7</v>
      </c>
      <c r="E72" s="43">
        <v>43</v>
      </c>
      <c r="F72" s="43">
        <v>211</v>
      </c>
      <c r="G72" s="43">
        <v>12.3</v>
      </c>
      <c r="H72" s="43">
        <v>8.3000000000000007</v>
      </c>
      <c r="I72" s="43">
        <v>46.25</v>
      </c>
      <c r="J72" s="43">
        <v>23.6</v>
      </c>
      <c r="K72" s="43">
        <v>87.75</v>
      </c>
    </row>
    <row r="73" spans="1:11" x14ac:dyDescent="0.2">
      <c r="A73" s="40">
        <v>43168</v>
      </c>
      <c r="B73" s="42">
        <v>204</v>
      </c>
      <c r="C73" s="43">
        <v>67.5</v>
      </c>
      <c r="D73" s="43">
        <v>21.3</v>
      </c>
      <c r="E73" s="43">
        <v>42.25</v>
      </c>
      <c r="F73" s="43">
        <v>210</v>
      </c>
      <c r="G73" s="43">
        <v>12.1</v>
      </c>
      <c r="H73" s="43">
        <v>8.1999999999999993</v>
      </c>
      <c r="I73" s="43">
        <v>43.5</v>
      </c>
      <c r="J73" s="43">
        <v>23.6</v>
      </c>
      <c r="K73" s="43">
        <v>87</v>
      </c>
    </row>
    <row r="74" spans="1:11" x14ac:dyDescent="0.2">
      <c r="A74" s="40">
        <v>43167</v>
      </c>
      <c r="B74" s="42">
        <v>201</v>
      </c>
      <c r="C74" s="43">
        <v>68</v>
      </c>
      <c r="D74" s="43">
        <v>21.5</v>
      </c>
      <c r="E74" s="43">
        <v>43.25</v>
      </c>
      <c r="F74" s="43">
        <v>209</v>
      </c>
      <c r="G74" s="43">
        <v>11.4</v>
      </c>
      <c r="H74" s="43">
        <v>8.15</v>
      </c>
      <c r="I74" s="43">
        <v>45.5</v>
      </c>
      <c r="J74" s="43">
        <v>24.2</v>
      </c>
      <c r="K74" s="43">
        <v>85.75</v>
      </c>
    </row>
    <row r="75" spans="1:11" x14ac:dyDescent="0.2">
      <c r="A75" s="40">
        <v>43166</v>
      </c>
      <c r="B75" s="42">
        <v>197.5</v>
      </c>
      <c r="C75" s="43">
        <v>68.25</v>
      </c>
      <c r="D75" s="43">
        <v>21.2</v>
      </c>
      <c r="E75" s="43">
        <v>42.75</v>
      </c>
      <c r="F75" s="43">
        <v>206</v>
      </c>
      <c r="G75" s="43">
        <v>11.2</v>
      </c>
      <c r="H75" s="43">
        <v>8.25</v>
      </c>
      <c r="I75" s="43">
        <v>48.5</v>
      </c>
      <c r="J75" s="43">
        <v>24.1</v>
      </c>
      <c r="K75" s="43">
        <v>85.5</v>
      </c>
    </row>
    <row r="76" spans="1:11" x14ac:dyDescent="0.2">
      <c r="A76" s="40">
        <v>43165</v>
      </c>
      <c r="B76" s="42">
        <v>200</v>
      </c>
      <c r="C76" s="43">
        <v>68.75</v>
      </c>
      <c r="D76" s="43">
        <v>22.9</v>
      </c>
      <c r="E76" s="43">
        <v>44</v>
      </c>
      <c r="F76" s="43">
        <v>208</v>
      </c>
      <c r="G76" s="43">
        <v>11.2</v>
      </c>
      <c r="H76" s="43">
        <v>8.1999999999999993</v>
      </c>
      <c r="I76" s="43">
        <v>48.25</v>
      </c>
      <c r="J76" s="43">
        <v>24.1</v>
      </c>
      <c r="K76" s="43">
        <v>86.5</v>
      </c>
    </row>
    <row r="77" spans="1:11" x14ac:dyDescent="0.2">
      <c r="A77" s="40">
        <v>43164</v>
      </c>
      <c r="B77" s="42">
        <v>196.5</v>
      </c>
      <c r="C77" s="43">
        <v>69</v>
      </c>
      <c r="D77" s="43">
        <v>23.2</v>
      </c>
      <c r="E77" s="43">
        <v>44.25</v>
      </c>
      <c r="F77" s="43">
        <v>208</v>
      </c>
      <c r="G77" s="43">
        <v>11.4</v>
      </c>
      <c r="H77" s="43">
        <v>8.1999999999999993</v>
      </c>
      <c r="I77" s="43">
        <v>49</v>
      </c>
      <c r="J77" s="43">
        <v>24.5</v>
      </c>
      <c r="K77" s="43">
        <v>87</v>
      </c>
    </row>
    <row r="78" spans="1:11" x14ac:dyDescent="0.2">
      <c r="A78" s="40">
        <v>43161</v>
      </c>
      <c r="B78" s="42">
        <v>197</v>
      </c>
      <c r="C78" s="43">
        <v>69.5</v>
      </c>
      <c r="D78" s="43">
        <v>22.7</v>
      </c>
      <c r="E78" s="43">
        <v>44.25</v>
      </c>
      <c r="F78" s="43">
        <v>210</v>
      </c>
      <c r="G78" s="43">
        <v>11.2</v>
      </c>
      <c r="H78" s="43">
        <v>8.1999999999999993</v>
      </c>
      <c r="I78" s="43">
        <v>49.75</v>
      </c>
      <c r="J78" s="43">
        <v>24.7</v>
      </c>
      <c r="K78" s="43">
        <v>84.75</v>
      </c>
    </row>
    <row r="79" spans="1:11" x14ac:dyDescent="0.2">
      <c r="A79" s="40">
        <v>43159</v>
      </c>
      <c r="B79" s="42">
        <v>198</v>
      </c>
      <c r="C79" s="43">
        <v>70.75</v>
      </c>
      <c r="D79" s="43">
        <v>23.5</v>
      </c>
      <c r="E79" s="43">
        <v>44.75</v>
      </c>
      <c r="F79" s="43">
        <v>211</v>
      </c>
      <c r="G79" s="43">
        <v>10.1</v>
      </c>
      <c r="H79" s="43">
        <v>8.15</v>
      </c>
      <c r="I79" s="43">
        <v>51.25</v>
      </c>
      <c r="J79" s="43">
        <v>25.5</v>
      </c>
      <c r="K79" s="43">
        <v>84</v>
      </c>
    </row>
    <row r="80" spans="1:11" x14ac:dyDescent="0.2">
      <c r="A80" s="40">
        <v>43158</v>
      </c>
      <c r="B80" s="42">
        <v>196</v>
      </c>
      <c r="C80" s="43">
        <v>70.75</v>
      </c>
      <c r="D80" s="43">
        <v>23.2</v>
      </c>
      <c r="E80" s="43">
        <v>43.75</v>
      </c>
      <c r="F80" s="43">
        <v>210</v>
      </c>
      <c r="G80" s="43">
        <v>10.3</v>
      </c>
      <c r="H80" s="43">
        <v>8.1999999999999993</v>
      </c>
      <c r="I80" s="43">
        <v>50.25</v>
      </c>
      <c r="J80" s="43">
        <v>25</v>
      </c>
      <c r="K80" s="43">
        <v>83.25</v>
      </c>
    </row>
    <row r="81" spans="1:11" x14ac:dyDescent="0.2">
      <c r="A81" s="40">
        <v>43157</v>
      </c>
      <c r="B81" s="42">
        <v>196</v>
      </c>
      <c r="C81" s="43">
        <v>71.25</v>
      </c>
      <c r="D81" s="43">
        <v>23.5</v>
      </c>
      <c r="E81" s="43">
        <v>43</v>
      </c>
      <c r="F81" s="43">
        <v>208</v>
      </c>
      <c r="G81" s="43">
        <v>10.4</v>
      </c>
      <c r="H81" s="43">
        <v>8.1999999999999993</v>
      </c>
      <c r="I81" s="43">
        <v>52</v>
      </c>
      <c r="J81" s="43">
        <v>24.8</v>
      </c>
      <c r="K81" s="43">
        <v>84.5</v>
      </c>
    </row>
    <row r="82" spans="1:11" x14ac:dyDescent="0.2">
      <c r="A82" s="40">
        <v>43154</v>
      </c>
      <c r="B82" s="42">
        <v>194.5</v>
      </c>
      <c r="C82" s="43">
        <v>68.75</v>
      </c>
      <c r="D82" s="43">
        <v>22.2</v>
      </c>
      <c r="E82" s="43">
        <v>42.75</v>
      </c>
      <c r="F82" s="43">
        <v>206</v>
      </c>
      <c r="G82" s="43">
        <v>10.6</v>
      </c>
      <c r="H82" s="43">
        <v>8.15</v>
      </c>
      <c r="I82" s="43">
        <v>51</v>
      </c>
      <c r="J82" s="43">
        <v>24.9</v>
      </c>
      <c r="K82" s="43">
        <v>84</v>
      </c>
    </row>
    <row r="83" spans="1:11" x14ac:dyDescent="0.2">
      <c r="A83" s="40">
        <v>43153</v>
      </c>
      <c r="B83" s="42">
        <v>192.5</v>
      </c>
      <c r="C83" s="43">
        <v>67.75</v>
      </c>
      <c r="D83" s="43">
        <v>21.6</v>
      </c>
      <c r="E83" s="43">
        <v>42.25</v>
      </c>
      <c r="F83" s="43">
        <v>206</v>
      </c>
      <c r="G83" s="43">
        <v>10.7</v>
      </c>
      <c r="H83" s="43">
        <v>8.15</v>
      </c>
      <c r="I83" s="43">
        <v>48.75</v>
      </c>
      <c r="J83" s="43">
        <v>24.3</v>
      </c>
      <c r="K83" s="43">
        <v>84.25</v>
      </c>
    </row>
    <row r="84" spans="1:11" x14ac:dyDescent="0.2">
      <c r="A84" s="40">
        <v>43152</v>
      </c>
      <c r="B84" s="42">
        <v>192.5</v>
      </c>
      <c r="C84" s="43">
        <v>68</v>
      </c>
      <c r="D84" s="43">
        <v>21.3</v>
      </c>
      <c r="E84" s="43">
        <v>43.5</v>
      </c>
      <c r="F84" s="43">
        <v>206</v>
      </c>
      <c r="G84" s="43">
        <v>11</v>
      </c>
      <c r="H84" s="43">
        <v>0</v>
      </c>
      <c r="I84" s="43">
        <v>49</v>
      </c>
      <c r="J84" s="43">
        <v>24.8</v>
      </c>
      <c r="K84" s="43">
        <v>83.5</v>
      </c>
    </row>
    <row r="85" spans="1:11" x14ac:dyDescent="0.2">
      <c r="A85" s="40">
        <v>43151</v>
      </c>
      <c r="B85" s="42">
        <v>193.5</v>
      </c>
      <c r="C85" s="43">
        <v>68.5</v>
      </c>
      <c r="D85" s="43">
        <v>21.5</v>
      </c>
      <c r="E85" s="43">
        <v>44</v>
      </c>
      <c r="F85" s="43">
        <v>205</v>
      </c>
      <c r="G85" s="43">
        <v>11.1</v>
      </c>
      <c r="H85" s="43">
        <v>8.15</v>
      </c>
      <c r="I85" s="43">
        <v>51</v>
      </c>
      <c r="J85" s="43">
        <v>24.9</v>
      </c>
      <c r="K85" s="43">
        <v>82.75</v>
      </c>
    </row>
    <row r="86" spans="1:11" x14ac:dyDescent="0.2">
      <c r="A86" s="40">
        <v>43150</v>
      </c>
      <c r="B86" s="42">
        <v>194</v>
      </c>
      <c r="C86" s="43">
        <v>69.25</v>
      </c>
      <c r="D86" s="43">
        <v>21.6</v>
      </c>
      <c r="E86" s="43">
        <v>43.75</v>
      </c>
      <c r="F86" s="43">
        <v>208</v>
      </c>
      <c r="G86" s="43">
        <v>11.2</v>
      </c>
      <c r="H86" s="43">
        <v>8.15</v>
      </c>
      <c r="I86" s="43">
        <v>51.25</v>
      </c>
      <c r="J86" s="43">
        <v>25</v>
      </c>
      <c r="K86" s="43">
        <v>83.75</v>
      </c>
    </row>
    <row r="87" spans="1:11" x14ac:dyDescent="0.2">
      <c r="A87" s="40">
        <v>43147</v>
      </c>
      <c r="B87" s="42">
        <v>195</v>
      </c>
      <c r="C87" s="43">
        <v>68.75</v>
      </c>
      <c r="D87" s="43">
        <v>21.7</v>
      </c>
      <c r="E87" s="43">
        <v>44.5</v>
      </c>
      <c r="F87" s="43">
        <v>206</v>
      </c>
      <c r="G87" s="43">
        <v>11.4</v>
      </c>
      <c r="H87" s="43">
        <v>8.1</v>
      </c>
      <c r="I87" s="43">
        <v>51</v>
      </c>
      <c r="J87" s="43">
        <v>24.9</v>
      </c>
      <c r="K87" s="43">
        <v>81.25</v>
      </c>
    </row>
    <row r="88" spans="1:11" x14ac:dyDescent="0.2">
      <c r="A88" s="40">
        <v>43146</v>
      </c>
      <c r="B88" s="42">
        <v>196</v>
      </c>
      <c r="C88" s="43">
        <v>69.25</v>
      </c>
      <c r="D88" s="43">
        <v>21.8</v>
      </c>
      <c r="E88" s="43">
        <v>45</v>
      </c>
      <c r="F88" s="43">
        <v>206</v>
      </c>
      <c r="G88" s="43">
        <v>11.4</v>
      </c>
      <c r="H88" s="43">
        <v>8</v>
      </c>
      <c r="I88" s="43">
        <v>50.5</v>
      </c>
      <c r="J88" s="43">
        <v>24.3</v>
      </c>
      <c r="K88" s="43">
        <v>80.25</v>
      </c>
    </row>
    <row r="89" spans="1:11" x14ac:dyDescent="0.2">
      <c r="A89" s="40">
        <v>43145</v>
      </c>
      <c r="B89" s="42">
        <v>195</v>
      </c>
      <c r="C89" s="43">
        <v>69.25</v>
      </c>
      <c r="D89" s="43">
        <v>20.8</v>
      </c>
      <c r="E89" s="43">
        <v>45</v>
      </c>
      <c r="F89" s="43">
        <v>206</v>
      </c>
      <c r="G89" s="43">
        <v>11.4</v>
      </c>
      <c r="H89" s="43">
        <v>8</v>
      </c>
      <c r="I89" s="43">
        <v>50.5</v>
      </c>
      <c r="J89" s="43">
        <v>25</v>
      </c>
      <c r="K89" s="43">
        <v>79.5</v>
      </c>
    </row>
    <row r="90" spans="1:11" x14ac:dyDescent="0.2">
      <c r="A90" s="40">
        <v>43144</v>
      </c>
      <c r="B90" s="42">
        <v>195.5</v>
      </c>
      <c r="C90" s="43">
        <v>68.75</v>
      </c>
      <c r="D90" s="43">
        <v>21.1</v>
      </c>
      <c r="E90" s="43">
        <v>46</v>
      </c>
      <c r="F90" s="43">
        <v>205</v>
      </c>
      <c r="G90" s="43">
        <v>11.6</v>
      </c>
      <c r="H90" s="43">
        <v>7.9</v>
      </c>
      <c r="I90" s="43">
        <v>51.25</v>
      </c>
      <c r="J90" s="43">
        <v>25.5</v>
      </c>
      <c r="K90" s="43">
        <v>79</v>
      </c>
    </row>
    <row r="91" spans="1:11" x14ac:dyDescent="0.2">
      <c r="A91" s="40">
        <v>43143</v>
      </c>
      <c r="B91" s="42">
        <v>193.5</v>
      </c>
      <c r="C91" s="43">
        <v>67.5</v>
      </c>
      <c r="D91" s="43">
        <v>21.2</v>
      </c>
      <c r="E91" s="43">
        <v>45.75</v>
      </c>
      <c r="F91" s="43">
        <v>206</v>
      </c>
      <c r="G91" s="43">
        <v>11.4</v>
      </c>
      <c r="H91" s="43">
        <v>8</v>
      </c>
      <c r="I91" s="43">
        <v>50.5</v>
      </c>
      <c r="J91" s="43">
        <v>25.75</v>
      </c>
      <c r="K91" s="43">
        <v>78.5</v>
      </c>
    </row>
    <row r="92" spans="1:11" x14ac:dyDescent="0.2">
      <c r="A92" s="40">
        <v>43140</v>
      </c>
      <c r="B92" s="42">
        <v>192.5</v>
      </c>
      <c r="C92" s="43">
        <v>67.75</v>
      </c>
      <c r="D92" s="43">
        <v>21</v>
      </c>
      <c r="E92" s="43">
        <v>45.25</v>
      </c>
      <c r="F92" s="43">
        <v>208</v>
      </c>
      <c r="G92" s="43">
        <v>11.5</v>
      </c>
      <c r="H92" s="43">
        <v>7.85</v>
      </c>
      <c r="I92" s="43">
        <v>50</v>
      </c>
      <c r="J92" s="43">
        <v>25.75</v>
      </c>
      <c r="K92" s="43">
        <v>78.5</v>
      </c>
    </row>
    <row r="93" spans="1:11" x14ac:dyDescent="0.2">
      <c r="A93" s="40">
        <v>43139</v>
      </c>
      <c r="B93" s="42">
        <v>192</v>
      </c>
      <c r="C93" s="43">
        <v>68.75</v>
      </c>
      <c r="D93" s="43">
        <v>20.8</v>
      </c>
      <c r="E93" s="43">
        <v>45.25</v>
      </c>
      <c r="F93" s="43">
        <v>206</v>
      </c>
      <c r="G93" s="43">
        <v>11.5</v>
      </c>
      <c r="H93" s="43">
        <v>7.9</v>
      </c>
      <c r="I93" s="43">
        <v>50.5</v>
      </c>
      <c r="J93" s="43">
        <v>25.75</v>
      </c>
      <c r="K93" s="43">
        <v>79.25</v>
      </c>
    </row>
    <row r="94" spans="1:11" x14ac:dyDescent="0.2">
      <c r="A94" s="40">
        <v>43138</v>
      </c>
      <c r="B94" s="42">
        <v>193</v>
      </c>
      <c r="C94" s="43">
        <v>69</v>
      </c>
      <c r="D94" s="43">
        <v>21</v>
      </c>
      <c r="E94" s="43">
        <v>45.25</v>
      </c>
      <c r="F94" s="43">
        <v>204</v>
      </c>
      <c r="G94" s="43">
        <v>11.4</v>
      </c>
      <c r="H94" s="43">
        <v>7.9</v>
      </c>
      <c r="I94" s="43">
        <v>48.75</v>
      </c>
      <c r="J94" s="43">
        <v>25.75</v>
      </c>
      <c r="K94" s="43">
        <v>79.5</v>
      </c>
    </row>
    <row r="95" spans="1:11" x14ac:dyDescent="0.2">
      <c r="A95" s="40">
        <v>43137</v>
      </c>
      <c r="B95" s="42">
        <v>192</v>
      </c>
      <c r="C95" s="43">
        <v>69.25</v>
      </c>
      <c r="D95" s="43">
        <v>21.6</v>
      </c>
      <c r="E95" s="43">
        <v>45.75</v>
      </c>
      <c r="F95" s="43">
        <v>206</v>
      </c>
      <c r="G95" s="43">
        <v>11.5</v>
      </c>
      <c r="H95" s="43">
        <v>7.85</v>
      </c>
      <c r="I95" s="43">
        <v>48.75</v>
      </c>
      <c r="J95" s="43">
        <v>25.5</v>
      </c>
      <c r="K95" s="43">
        <v>78.5</v>
      </c>
    </row>
    <row r="96" spans="1:11" x14ac:dyDescent="0.2">
      <c r="A96" s="40">
        <v>43136</v>
      </c>
      <c r="B96" s="42">
        <v>194.5</v>
      </c>
      <c r="C96" s="43">
        <v>69.75</v>
      </c>
      <c r="D96" s="43">
        <v>21.6</v>
      </c>
      <c r="E96" s="43">
        <v>47.25</v>
      </c>
      <c r="F96" s="43">
        <v>208</v>
      </c>
      <c r="G96" s="43">
        <v>11.9</v>
      </c>
      <c r="H96" s="43">
        <v>8</v>
      </c>
      <c r="I96" s="43">
        <v>48.75</v>
      </c>
      <c r="J96" s="43">
        <v>26.5</v>
      </c>
      <c r="K96" s="43">
        <v>79.25</v>
      </c>
    </row>
    <row r="97" spans="1:11" x14ac:dyDescent="0.2">
      <c r="A97" s="40">
        <v>43133</v>
      </c>
      <c r="B97" s="42">
        <v>194.5</v>
      </c>
      <c r="C97" s="43">
        <v>70</v>
      </c>
      <c r="D97" s="43">
        <v>21.8</v>
      </c>
      <c r="E97" s="43">
        <v>47.75</v>
      </c>
      <c r="F97" s="43">
        <v>210</v>
      </c>
      <c r="G97" s="43">
        <v>12.1</v>
      </c>
      <c r="H97" s="43">
        <v>8.0500000000000007</v>
      </c>
      <c r="I97" s="43">
        <v>50.5</v>
      </c>
      <c r="J97" s="43">
        <v>26.75</v>
      </c>
      <c r="K97" s="43">
        <v>79.75</v>
      </c>
    </row>
    <row r="98" spans="1:11" x14ac:dyDescent="0.2">
      <c r="A98" s="40">
        <v>43132</v>
      </c>
      <c r="B98" s="42">
        <v>194</v>
      </c>
      <c r="C98" s="43">
        <v>70</v>
      </c>
      <c r="D98" s="43">
        <v>22.5</v>
      </c>
      <c r="E98" s="43">
        <v>47.75</v>
      </c>
      <c r="F98" s="43">
        <v>208</v>
      </c>
      <c r="G98" s="43">
        <v>11.6</v>
      </c>
      <c r="H98" s="43">
        <v>7.95</v>
      </c>
      <c r="I98" s="43">
        <v>52.5</v>
      </c>
      <c r="J98" s="43">
        <v>27</v>
      </c>
      <c r="K98" s="43">
        <v>80</v>
      </c>
    </row>
    <row r="99" spans="1:11" x14ac:dyDescent="0.2">
      <c r="A99" s="40">
        <v>43131</v>
      </c>
      <c r="B99" s="42">
        <v>192.5</v>
      </c>
      <c r="C99" s="43">
        <v>70</v>
      </c>
      <c r="D99" s="43">
        <v>22.8</v>
      </c>
      <c r="E99" s="43">
        <v>48</v>
      </c>
      <c r="F99" s="43">
        <v>207</v>
      </c>
      <c r="G99" s="43">
        <v>11.7</v>
      </c>
      <c r="H99" s="43">
        <v>8.0500000000000007</v>
      </c>
      <c r="I99" s="43">
        <v>51.75</v>
      </c>
      <c r="J99" s="43">
        <v>26.75</v>
      </c>
      <c r="K99" s="43">
        <v>79.75</v>
      </c>
    </row>
    <row r="100" spans="1:11" x14ac:dyDescent="0.2">
      <c r="A100" s="40">
        <v>43130</v>
      </c>
      <c r="B100" s="42">
        <v>193.5</v>
      </c>
      <c r="C100" s="43">
        <v>69.75</v>
      </c>
      <c r="D100" s="43">
        <v>22.5</v>
      </c>
      <c r="E100" s="43">
        <v>47.75</v>
      </c>
      <c r="F100" s="43">
        <v>207</v>
      </c>
      <c r="G100" s="43">
        <v>11.7</v>
      </c>
      <c r="H100" s="43">
        <v>8.0500000000000007</v>
      </c>
      <c r="I100" s="43">
        <v>51.5</v>
      </c>
      <c r="J100" s="43">
        <v>27</v>
      </c>
      <c r="K100" s="43">
        <v>79.5</v>
      </c>
    </row>
    <row r="101" spans="1:11" x14ac:dyDescent="0.2">
      <c r="A101" s="40">
        <v>43129</v>
      </c>
      <c r="B101" s="42">
        <v>194</v>
      </c>
      <c r="C101" s="43">
        <v>70.5</v>
      </c>
      <c r="D101" s="43">
        <v>22.5</v>
      </c>
      <c r="E101" s="43">
        <v>48</v>
      </c>
      <c r="F101" s="43">
        <v>209</v>
      </c>
      <c r="G101" s="43">
        <v>11.9</v>
      </c>
      <c r="H101" s="43">
        <v>8.1</v>
      </c>
      <c r="I101" s="43">
        <v>51.5</v>
      </c>
      <c r="J101" s="43">
        <v>27</v>
      </c>
      <c r="K101" s="43">
        <v>79.75</v>
      </c>
    </row>
    <row r="102" spans="1:11" x14ac:dyDescent="0.2">
      <c r="A102" s="40">
        <v>43126</v>
      </c>
      <c r="B102" s="42">
        <v>194</v>
      </c>
      <c r="C102" s="43">
        <v>70.5</v>
      </c>
      <c r="D102" s="43">
        <v>21.9</v>
      </c>
      <c r="E102" s="43">
        <v>48.25</v>
      </c>
      <c r="F102" s="43">
        <v>210</v>
      </c>
      <c r="G102" s="43">
        <v>12.1</v>
      </c>
      <c r="H102" s="43">
        <v>8.0500000000000007</v>
      </c>
      <c r="I102" s="43">
        <v>49.5</v>
      </c>
      <c r="J102" s="43">
        <v>26.75</v>
      </c>
      <c r="K102" s="43">
        <v>80.25</v>
      </c>
    </row>
    <row r="103" spans="1:11" x14ac:dyDescent="0.2">
      <c r="A103" s="40">
        <v>43125</v>
      </c>
      <c r="B103" s="42">
        <v>193</v>
      </c>
      <c r="C103" s="43">
        <v>70</v>
      </c>
      <c r="D103" s="43">
        <v>21</v>
      </c>
      <c r="E103" s="43">
        <v>47.75</v>
      </c>
      <c r="F103" s="43">
        <v>211</v>
      </c>
      <c r="G103" s="43">
        <v>12</v>
      </c>
      <c r="H103" s="43">
        <v>8.0500000000000007</v>
      </c>
      <c r="I103" s="43">
        <v>50.75</v>
      </c>
      <c r="J103" s="43">
        <v>26.75</v>
      </c>
      <c r="K103" s="43">
        <v>80</v>
      </c>
    </row>
    <row r="104" spans="1:11" x14ac:dyDescent="0.2">
      <c r="A104" s="40">
        <v>43125</v>
      </c>
      <c r="B104" s="42">
        <v>193</v>
      </c>
      <c r="C104" s="43">
        <v>70</v>
      </c>
      <c r="D104" s="43">
        <v>21</v>
      </c>
      <c r="E104" s="43">
        <v>47.75</v>
      </c>
      <c r="F104" s="43">
        <v>211</v>
      </c>
      <c r="G104" s="43">
        <v>12</v>
      </c>
      <c r="H104" s="43">
        <v>8.0500000000000007</v>
      </c>
      <c r="I104" s="43">
        <v>50.75</v>
      </c>
      <c r="J104" s="43">
        <v>26.75</v>
      </c>
      <c r="K104" s="43">
        <v>80</v>
      </c>
    </row>
    <row r="105" spans="1:11" x14ac:dyDescent="0.2">
      <c r="A105" s="40">
        <v>43124</v>
      </c>
      <c r="B105" s="42">
        <v>198</v>
      </c>
      <c r="C105" s="43">
        <v>70.25</v>
      </c>
      <c r="D105" s="43">
        <v>21.3</v>
      </c>
      <c r="E105" s="43">
        <v>49.75</v>
      </c>
      <c r="F105" s="43">
        <v>215</v>
      </c>
      <c r="G105" s="43">
        <v>12.2</v>
      </c>
      <c r="H105" s="43">
        <v>8.15</v>
      </c>
      <c r="I105" s="43">
        <v>52</v>
      </c>
      <c r="J105" s="43">
        <v>27</v>
      </c>
      <c r="K105" s="43">
        <v>80.25</v>
      </c>
    </row>
    <row r="106" spans="1:11" x14ac:dyDescent="0.2">
      <c r="A106" s="40">
        <v>43123</v>
      </c>
      <c r="B106" s="42">
        <v>196.5</v>
      </c>
      <c r="C106" s="43">
        <v>69.75</v>
      </c>
      <c r="D106" s="43">
        <v>21.3</v>
      </c>
      <c r="E106" s="43">
        <v>47.75</v>
      </c>
      <c r="F106" s="43">
        <v>215</v>
      </c>
      <c r="G106" s="43">
        <v>12.3</v>
      </c>
      <c r="H106" s="43">
        <v>8.15</v>
      </c>
      <c r="I106" s="43">
        <v>51.75</v>
      </c>
      <c r="J106" s="43">
        <v>27</v>
      </c>
      <c r="K106" s="43">
        <v>80.5</v>
      </c>
    </row>
    <row r="107" spans="1:11" x14ac:dyDescent="0.2">
      <c r="A107" s="40">
        <v>43122</v>
      </c>
      <c r="B107" s="42">
        <v>195</v>
      </c>
      <c r="C107" s="43">
        <v>70.5</v>
      </c>
      <c r="D107" s="43">
        <v>20.8</v>
      </c>
      <c r="E107" s="43">
        <v>46.5</v>
      </c>
      <c r="F107" s="43">
        <v>211</v>
      </c>
      <c r="G107" s="43">
        <v>12.3</v>
      </c>
      <c r="H107" s="43">
        <v>8.1999999999999993</v>
      </c>
      <c r="I107" s="43">
        <v>51.5</v>
      </c>
      <c r="J107" s="43">
        <v>27.5</v>
      </c>
      <c r="K107" s="43">
        <v>80.5</v>
      </c>
    </row>
    <row r="108" spans="1:11" x14ac:dyDescent="0.2">
      <c r="A108" s="40">
        <v>43119</v>
      </c>
      <c r="B108" s="42">
        <v>193</v>
      </c>
      <c r="C108" s="43">
        <v>70.25</v>
      </c>
      <c r="D108" s="43">
        <v>21</v>
      </c>
      <c r="E108" s="43">
        <v>47</v>
      </c>
      <c r="F108" s="43">
        <v>212</v>
      </c>
      <c r="G108" s="43">
        <v>12.3</v>
      </c>
      <c r="H108" s="43">
        <v>8.1999999999999993</v>
      </c>
      <c r="I108" s="43">
        <v>51.5</v>
      </c>
      <c r="J108" s="43">
        <v>27.5</v>
      </c>
      <c r="K108" s="43">
        <v>80.25</v>
      </c>
    </row>
    <row r="109" spans="1:11" x14ac:dyDescent="0.2">
      <c r="A109" s="40">
        <v>43118</v>
      </c>
      <c r="B109" s="42">
        <v>192</v>
      </c>
      <c r="C109" s="43">
        <v>70.25</v>
      </c>
      <c r="D109" s="43">
        <v>22.6</v>
      </c>
      <c r="E109" s="43">
        <v>47</v>
      </c>
      <c r="F109" s="43">
        <v>213</v>
      </c>
      <c r="G109" s="43">
        <v>12.2</v>
      </c>
      <c r="H109" s="43">
        <v>8.1999999999999993</v>
      </c>
      <c r="I109" s="43">
        <v>52.25</v>
      </c>
      <c r="J109" s="43">
        <v>27.75</v>
      </c>
      <c r="K109" s="43">
        <v>79.5</v>
      </c>
    </row>
    <row r="110" spans="1:11" x14ac:dyDescent="0.2">
      <c r="A110" s="40">
        <v>43117</v>
      </c>
      <c r="B110" s="42">
        <v>192.5</v>
      </c>
      <c r="C110" s="43">
        <v>70.5</v>
      </c>
      <c r="D110" s="43">
        <v>22.1</v>
      </c>
      <c r="E110" s="43">
        <v>48</v>
      </c>
      <c r="F110" s="43">
        <v>213</v>
      </c>
      <c r="G110" s="43">
        <v>12.1</v>
      </c>
      <c r="H110" s="43">
        <v>8.4</v>
      </c>
      <c r="I110" s="43">
        <v>53.5</v>
      </c>
      <c r="J110" s="43">
        <v>28.25</v>
      </c>
      <c r="K110" s="43">
        <v>80</v>
      </c>
    </row>
    <row r="111" spans="1:11" x14ac:dyDescent="0.2">
      <c r="A111" s="40">
        <v>43116</v>
      </c>
      <c r="B111" s="42">
        <v>193.5</v>
      </c>
      <c r="C111" s="43">
        <v>70.75</v>
      </c>
      <c r="D111" s="43">
        <v>22.3</v>
      </c>
      <c r="E111" s="43">
        <v>47.75</v>
      </c>
      <c r="F111" s="43">
        <v>212</v>
      </c>
      <c r="G111" s="43">
        <v>12.4</v>
      </c>
      <c r="H111" s="43">
        <v>8.4499999999999993</v>
      </c>
      <c r="I111" s="43">
        <v>54.75</v>
      </c>
      <c r="J111" s="43">
        <v>28.5</v>
      </c>
      <c r="K111" s="43">
        <v>78.5</v>
      </c>
    </row>
    <row r="112" spans="1:11" x14ac:dyDescent="0.2">
      <c r="A112" s="40">
        <v>43115</v>
      </c>
      <c r="B112" s="42">
        <v>194.5</v>
      </c>
      <c r="C112" s="43">
        <v>71.25</v>
      </c>
      <c r="D112" s="43">
        <v>22.2</v>
      </c>
      <c r="E112" s="43">
        <v>46</v>
      </c>
      <c r="F112" s="43">
        <v>212</v>
      </c>
      <c r="G112" s="43">
        <v>12.6</v>
      </c>
      <c r="H112" s="43">
        <v>8.4</v>
      </c>
      <c r="I112" s="43">
        <v>54</v>
      </c>
      <c r="J112" s="43">
        <v>27.5</v>
      </c>
      <c r="K112" s="43">
        <v>78.25</v>
      </c>
    </row>
    <row r="113" spans="1:11" x14ac:dyDescent="0.2">
      <c r="A113" s="40">
        <v>43112</v>
      </c>
      <c r="B113" s="42">
        <v>192</v>
      </c>
      <c r="C113" s="43">
        <v>69.5</v>
      </c>
      <c r="D113" s="43">
        <v>21.7</v>
      </c>
      <c r="E113" s="43">
        <v>45.5</v>
      </c>
      <c r="F113" s="43">
        <v>209</v>
      </c>
      <c r="G113" s="43">
        <v>12.9</v>
      </c>
      <c r="H113" s="43">
        <v>8.4</v>
      </c>
      <c r="I113" s="43">
        <v>52.75</v>
      </c>
      <c r="J113" s="43">
        <v>27.5</v>
      </c>
      <c r="K113" s="43">
        <v>79</v>
      </c>
    </row>
    <row r="114" spans="1:11" x14ac:dyDescent="0.2">
      <c r="A114" s="40">
        <v>43111</v>
      </c>
      <c r="B114" s="42">
        <v>192</v>
      </c>
      <c r="C114" s="43">
        <v>69.75</v>
      </c>
      <c r="D114" s="43">
        <v>21.8</v>
      </c>
      <c r="E114" s="43">
        <v>46.5</v>
      </c>
      <c r="F114" s="43">
        <v>208</v>
      </c>
      <c r="G114" s="43">
        <v>13</v>
      </c>
      <c r="H114" s="43">
        <v>8.35</v>
      </c>
      <c r="I114" s="43">
        <v>53.5</v>
      </c>
      <c r="J114" s="43">
        <v>27.5</v>
      </c>
      <c r="K114" s="43">
        <v>78.5</v>
      </c>
    </row>
    <row r="115" spans="1:11" x14ac:dyDescent="0.2">
      <c r="A115" s="40">
        <v>43110</v>
      </c>
      <c r="B115" s="42">
        <v>194</v>
      </c>
      <c r="C115" s="43">
        <v>71.25</v>
      </c>
      <c r="D115" s="43">
        <v>21.7</v>
      </c>
      <c r="E115" s="43">
        <v>46.25</v>
      </c>
      <c r="F115" s="43">
        <v>206</v>
      </c>
      <c r="G115" s="43">
        <v>13.2</v>
      </c>
      <c r="H115" s="43">
        <v>8.35</v>
      </c>
      <c r="I115" s="43">
        <v>52.5</v>
      </c>
      <c r="J115" s="43">
        <v>27.5</v>
      </c>
      <c r="K115" s="43">
        <v>77.5</v>
      </c>
    </row>
    <row r="116" spans="1:11" x14ac:dyDescent="0.2">
      <c r="A116" s="40">
        <v>43109</v>
      </c>
      <c r="B116" s="42">
        <v>194.5</v>
      </c>
      <c r="C116" s="43">
        <v>73.25</v>
      </c>
      <c r="D116" s="43">
        <v>21.5</v>
      </c>
      <c r="E116" s="43">
        <v>46</v>
      </c>
      <c r="F116" s="43">
        <v>208</v>
      </c>
      <c r="G116" s="43">
        <v>13.1</v>
      </c>
      <c r="H116" s="43">
        <v>8.4499999999999993</v>
      </c>
      <c r="I116" s="43">
        <v>53</v>
      </c>
      <c r="J116" s="43">
        <v>28</v>
      </c>
      <c r="K116" s="43">
        <v>76.25</v>
      </c>
    </row>
    <row r="117" spans="1:11" x14ac:dyDescent="0.2">
      <c r="A117" s="40">
        <v>43108</v>
      </c>
      <c r="B117" s="42">
        <v>196</v>
      </c>
      <c r="C117" s="43">
        <v>74.25</v>
      </c>
      <c r="D117" s="43">
        <v>20.5</v>
      </c>
      <c r="E117" s="43">
        <v>47</v>
      </c>
      <c r="F117" s="43">
        <v>207</v>
      </c>
      <c r="G117" s="43">
        <v>13.4</v>
      </c>
      <c r="H117" s="43">
        <v>8.3000000000000007</v>
      </c>
      <c r="I117" s="43">
        <v>51.5</v>
      </c>
      <c r="J117" s="43">
        <v>27</v>
      </c>
      <c r="K117" s="43">
        <v>76.5</v>
      </c>
    </row>
    <row r="118" spans="1:11" x14ac:dyDescent="0.2">
      <c r="A118" s="40">
        <v>43105</v>
      </c>
      <c r="B118" s="42">
        <v>195</v>
      </c>
      <c r="C118" s="43">
        <v>72</v>
      </c>
      <c r="D118" s="43">
        <v>20.8</v>
      </c>
      <c r="E118" s="43">
        <v>45.75</v>
      </c>
      <c r="F118" s="43">
        <v>206</v>
      </c>
      <c r="G118" s="43">
        <v>13.9</v>
      </c>
      <c r="H118" s="43">
        <v>8.25</v>
      </c>
      <c r="I118" s="43">
        <v>54.5</v>
      </c>
      <c r="J118" s="43">
        <v>27</v>
      </c>
      <c r="K118" s="43">
        <v>77.75</v>
      </c>
    </row>
    <row r="119" spans="1:11" x14ac:dyDescent="0.2">
      <c r="A119" s="40">
        <v>43104</v>
      </c>
      <c r="B119" s="42">
        <v>194</v>
      </c>
      <c r="C119" s="43">
        <v>70.5</v>
      </c>
      <c r="D119" s="43">
        <v>20.6</v>
      </c>
      <c r="E119" s="43">
        <v>39.25</v>
      </c>
      <c r="F119" s="43">
        <v>205</v>
      </c>
      <c r="G119" s="43">
        <v>13.8</v>
      </c>
      <c r="H119" s="43">
        <v>8.3000000000000007</v>
      </c>
      <c r="I119" s="43">
        <v>55.5</v>
      </c>
      <c r="J119" s="43">
        <v>26.25</v>
      </c>
      <c r="K119" s="43">
        <v>78.5</v>
      </c>
    </row>
    <row r="120" spans="1:11" x14ac:dyDescent="0.2">
      <c r="A120" s="40">
        <v>43103</v>
      </c>
      <c r="B120" s="42">
        <v>196.5</v>
      </c>
      <c r="C120" s="43">
        <v>70.5</v>
      </c>
      <c r="D120" s="43">
        <v>19.5</v>
      </c>
      <c r="E120" s="43">
        <v>40</v>
      </c>
      <c r="F120" s="43">
        <v>205</v>
      </c>
      <c r="G120" s="43">
        <v>13</v>
      </c>
      <c r="H120" s="43">
        <v>8.3000000000000007</v>
      </c>
      <c r="I120" s="43">
        <v>58.5</v>
      </c>
      <c r="J120" s="43">
        <v>26.25</v>
      </c>
      <c r="K120" s="43">
        <v>78.5</v>
      </c>
    </row>
    <row r="121" spans="1:11" x14ac:dyDescent="0.2">
      <c r="A121" s="40">
        <v>43098</v>
      </c>
      <c r="B121" s="42">
        <v>191</v>
      </c>
      <c r="C121" s="43">
        <v>68</v>
      </c>
      <c r="D121" s="43">
        <v>19.5</v>
      </c>
      <c r="E121" s="43">
        <v>39.75</v>
      </c>
      <c r="F121" s="43">
        <v>202</v>
      </c>
      <c r="G121" s="43">
        <v>13.1</v>
      </c>
      <c r="H121" s="43">
        <v>8.3000000000000007</v>
      </c>
      <c r="I121" s="43">
        <v>58.25</v>
      </c>
      <c r="J121" s="43">
        <v>26.5</v>
      </c>
      <c r="K121" s="43">
        <v>77</v>
      </c>
    </row>
    <row r="122" spans="1:11" x14ac:dyDescent="0.2">
      <c r="A122" s="40">
        <v>43097</v>
      </c>
      <c r="B122" s="42">
        <v>189</v>
      </c>
      <c r="C122" s="43">
        <v>66.75</v>
      </c>
      <c r="D122" s="43">
        <v>19.600000000000001</v>
      </c>
      <c r="E122" s="43">
        <v>39</v>
      </c>
      <c r="F122" s="43">
        <v>201</v>
      </c>
      <c r="G122" s="43">
        <v>12.8</v>
      </c>
      <c r="H122" s="43">
        <v>8.25</v>
      </c>
      <c r="I122" s="43">
        <v>57.75</v>
      </c>
      <c r="J122" s="43">
        <v>26</v>
      </c>
      <c r="K122" s="43">
        <v>77.5</v>
      </c>
    </row>
    <row r="123" spans="1:11" x14ac:dyDescent="0.2">
      <c r="A123" s="40">
        <v>43096</v>
      </c>
      <c r="B123" s="42">
        <v>186.5</v>
      </c>
      <c r="C123" s="43">
        <v>67.5</v>
      </c>
      <c r="D123" s="43">
        <v>18.7</v>
      </c>
      <c r="E123" s="43">
        <v>40</v>
      </c>
      <c r="F123" s="43">
        <v>203</v>
      </c>
      <c r="G123" s="43">
        <v>12.8</v>
      </c>
      <c r="H123" s="43">
        <v>8.35</v>
      </c>
      <c r="I123" s="43">
        <v>57.75</v>
      </c>
      <c r="J123" s="43">
        <v>26</v>
      </c>
      <c r="K123" s="43">
        <v>77.75</v>
      </c>
    </row>
    <row r="124" spans="1:11" x14ac:dyDescent="0.2">
      <c r="A124" s="40">
        <v>43095</v>
      </c>
      <c r="B124" s="42">
        <v>186.5</v>
      </c>
      <c r="C124" s="43">
        <v>68.5</v>
      </c>
      <c r="D124" s="43">
        <v>18.8</v>
      </c>
      <c r="E124" s="43">
        <v>40</v>
      </c>
      <c r="F124" s="43">
        <v>204</v>
      </c>
      <c r="G124" s="43">
        <v>12.8</v>
      </c>
      <c r="H124" s="43">
        <v>8.4</v>
      </c>
      <c r="I124" s="43">
        <v>56.75</v>
      </c>
      <c r="J124" s="43">
        <v>26</v>
      </c>
      <c r="K124" s="43">
        <v>76.5</v>
      </c>
    </row>
    <row r="125" spans="1:11" x14ac:dyDescent="0.2">
      <c r="A125" s="40">
        <v>43094</v>
      </c>
      <c r="B125" s="42">
        <v>187</v>
      </c>
      <c r="C125" s="43">
        <v>66.5</v>
      </c>
      <c r="D125" s="43">
        <v>18.8</v>
      </c>
      <c r="E125" s="43">
        <v>40</v>
      </c>
      <c r="F125" s="43">
        <v>206</v>
      </c>
      <c r="G125" s="43">
        <v>13</v>
      </c>
      <c r="H125" s="43">
        <v>8.4</v>
      </c>
      <c r="I125" s="43">
        <v>54.25</v>
      </c>
      <c r="J125" s="43">
        <v>26.25</v>
      </c>
      <c r="K125" s="43">
        <v>76.5</v>
      </c>
    </row>
    <row r="126" spans="1:11" x14ac:dyDescent="0.2">
      <c r="A126" s="40">
        <v>43091</v>
      </c>
      <c r="B126" s="42">
        <v>186</v>
      </c>
      <c r="C126" s="43">
        <v>64.75</v>
      </c>
      <c r="D126" s="43">
        <v>19</v>
      </c>
      <c r="E126" s="43">
        <v>40</v>
      </c>
      <c r="F126" s="43">
        <v>205</v>
      </c>
      <c r="G126" s="43">
        <v>13.1</v>
      </c>
      <c r="H126" s="43">
        <v>8.35</v>
      </c>
      <c r="I126" s="43">
        <v>53.75</v>
      </c>
      <c r="J126" s="43">
        <v>26.25</v>
      </c>
      <c r="K126" s="43">
        <v>76.25</v>
      </c>
    </row>
    <row r="127" spans="1:11" x14ac:dyDescent="0.2">
      <c r="A127" s="40">
        <v>43090</v>
      </c>
      <c r="B127" s="42">
        <v>185.5</v>
      </c>
      <c r="C127" s="43">
        <v>64.5</v>
      </c>
      <c r="D127" s="43">
        <v>19</v>
      </c>
      <c r="E127" s="43">
        <v>40</v>
      </c>
      <c r="F127" s="43">
        <v>205</v>
      </c>
      <c r="G127" s="43">
        <v>13.1</v>
      </c>
      <c r="H127" s="43">
        <v>8.25</v>
      </c>
      <c r="I127" s="43">
        <v>54</v>
      </c>
      <c r="J127" s="43">
        <v>26</v>
      </c>
      <c r="K127" s="43">
        <v>76.5</v>
      </c>
    </row>
    <row r="128" spans="1:11" x14ac:dyDescent="0.2">
      <c r="A128" s="40">
        <v>43089</v>
      </c>
      <c r="B128" s="42">
        <v>184.5</v>
      </c>
      <c r="C128" s="43">
        <v>64.75</v>
      </c>
      <c r="D128" s="43">
        <v>18.7</v>
      </c>
      <c r="E128" s="43">
        <v>40</v>
      </c>
      <c r="F128" s="43">
        <v>206</v>
      </c>
      <c r="G128" s="43">
        <v>13.1</v>
      </c>
      <c r="H128" s="43">
        <v>8.1999999999999993</v>
      </c>
      <c r="I128" s="43">
        <v>53.5</v>
      </c>
      <c r="J128" s="43">
        <v>26.25</v>
      </c>
      <c r="K128" s="43">
        <v>76.5</v>
      </c>
    </row>
    <row r="129" spans="1:11" x14ac:dyDescent="0.2">
      <c r="A129" s="40">
        <v>43088</v>
      </c>
      <c r="B129" s="42">
        <v>183.5</v>
      </c>
      <c r="C129" s="43">
        <v>64.5</v>
      </c>
      <c r="D129" s="43">
        <v>18.7</v>
      </c>
      <c r="E129" s="43">
        <v>40.25</v>
      </c>
      <c r="F129" s="43">
        <v>206</v>
      </c>
      <c r="G129" s="43">
        <v>13.3</v>
      </c>
      <c r="H129" s="43">
        <v>8.25</v>
      </c>
      <c r="I129" s="43">
        <v>54</v>
      </c>
      <c r="J129" s="43">
        <v>26</v>
      </c>
      <c r="K129" s="43">
        <v>76.5</v>
      </c>
    </row>
    <row r="130" spans="1:11" x14ac:dyDescent="0.2">
      <c r="A130" s="40">
        <v>43087</v>
      </c>
      <c r="B130" s="42">
        <v>187</v>
      </c>
      <c r="C130" s="43">
        <v>63.75</v>
      </c>
      <c r="D130" s="43">
        <v>17.7</v>
      </c>
      <c r="E130" s="43">
        <v>38.75</v>
      </c>
      <c r="F130" s="43">
        <v>203</v>
      </c>
      <c r="G130" s="43">
        <v>12.8</v>
      </c>
      <c r="H130" s="43">
        <v>8.3000000000000007</v>
      </c>
      <c r="I130" s="43">
        <v>53.75</v>
      </c>
      <c r="J130" s="43">
        <v>26</v>
      </c>
      <c r="K130" s="43">
        <v>76.25</v>
      </c>
    </row>
    <row r="131" spans="1:11" x14ac:dyDescent="0.2">
      <c r="A131" s="40">
        <v>43084</v>
      </c>
      <c r="B131" s="42">
        <v>185.5</v>
      </c>
      <c r="C131" s="43">
        <v>64</v>
      </c>
      <c r="D131" s="43">
        <v>17.5</v>
      </c>
      <c r="E131" s="43">
        <v>39</v>
      </c>
      <c r="F131" s="43">
        <v>204</v>
      </c>
      <c r="G131" s="43">
        <v>12.5</v>
      </c>
      <c r="H131" s="43">
        <v>8.4</v>
      </c>
      <c r="I131" s="43">
        <v>55</v>
      </c>
      <c r="J131" s="43">
        <v>26</v>
      </c>
      <c r="K131" s="43">
        <v>76.5</v>
      </c>
    </row>
    <row r="132" spans="1:11" x14ac:dyDescent="0.2">
      <c r="A132" s="40">
        <v>43083</v>
      </c>
      <c r="B132" s="42">
        <v>187</v>
      </c>
      <c r="C132" s="43">
        <v>63.5</v>
      </c>
      <c r="D132" s="43">
        <v>17.2</v>
      </c>
      <c r="E132" s="43">
        <v>38.5</v>
      </c>
      <c r="F132" s="43">
        <v>204</v>
      </c>
      <c r="G132" s="43">
        <v>13.1</v>
      </c>
      <c r="H132" s="43">
        <v>8.3000000000000007</v>
      </c>
      <c r="I132" s="43">
        <v>55.25</v>
      </c>
      <c r="J132" s="43">
        <v>26</v>
      </c>
      <c r="K132" s="43">
        <v>76.5</v>
      </c>
    </row>
    <row r="133" spans="1:11" x14ac:dyDescent="0.2">
      <c r="A133" s="40">
        <v>43082</v>
      </c>
      <c r="B133" s="42">
        <v>186</v>
      </c>
      <c r="C133" s="43">
        <v>62.75</v>
      </c>
      <c r="D133" s="43">
        <v>17.2</v>
      </c>
      <c r="E133" s="43">
        <v>38.5</v>
      </c>
      <c r="F133" s="43">
        <v>203</v>
      </c>
      <c r="G133" s="43">
        <v>13.1</v>
      </c>
      <c r="H133" s="43">
        <v>8.35</v>
      </c>
      <c r="I133" s="43">
        <v>54.25</v>
      </c>
      <c r="J133" s="43">
        <v>25.75</v>
      </c>
      <c r="K133" s="43">
        <v>75.25</v>
      </c>
    </row>
    <row r="134" spans="1:11" x14ac:dyDescent="0.2">
      <c r="A134" s="40">
        <v>43081</v>
      </c>
      <c r="B134" s="42">
        <v>179</v>
      </c>
      <c r="C134" s="43">
        <v>62.25</v>
      </c>
      <c r="D134" s="43">
        <v>17.100000000000001</v>
      </c>
      <c r="E134" s="43">
        <v>38.75</v>
      </c>
      <c r="F134" s="43">
        <v>206</v>
      </c>
      <c r="G134" s="43">
        <v>13.3</v>
      </c>
      <c r="H134" s="43">
        <v>8.25</v>
      </c>
      <c r="I134" s="43">
        <v>54.25</v>
      </c>
      <c r="J134" s="43">
        <v>25.5</v>
      </c>
      <c r="K134" s="43">
        <v>75</v>
      </c>
    </row>
    <row r="135" spans="1:11" x14ac:dyDescent="0.2">
      <c r="A135" s="40">
        <v>43077</v>
      </c>
      <c r="B135" s="42">
        <v>177.5</v>
      </c>
      <c r="C135" s="43">
        <v>62.5</v>
      </c>
      <c r="D135" s="43">
        <v>17</v>
      </c>
      <c r="E135" s="43">
        <v>39.25</v>
      </c>
      <c r="F135" s="43">
        <v>205</v>
      </c>
      <c r="G135" s="43">
        <v>13.5</v>
      </c>
      <c r="H135" s="43">
        <v>8.3000000000000007</v>
      </c>
      <c r="I135" s="43">
        <v>57.5</v>
      </c>
      <c r="J135" s="43">
        <v>25.75</v>
      </c>
      <c r="K135" s="43">
        <v>74.5</v>
      </c>
    </row>
    <row r="136" spans="1:11" x14ac:dyDescent="0.2">
      <c r="A136" s="40">
        <v>43076</v>
      </c>
      <c r="B136" s="42">
        <v>178</v>
      </c>
      <c r="C136" s="43">
        <v>63</v>
      </c>
      <c r="D136" s="43">
        <v>17</v>
      </c>
      <c r="E136" s="43">
        <v>39.25</v>
      </c>
      <c r="F136" s="43">
        <v>205</v>
      </c>
      <c r="G136" s="43">
        <v>13.6</v>
      </c>
      <c r="H136" s="43">
        <v>8.3000000000000007</v>
      </c>
      <c r="I136" s="43">
        <v>56.75</v>
      </c>
      <c r="J136" s="43">
        <v>25.75</v>
      </c>
      <c r="K136" s="43">
        <v>74</v>
      </c>
    </row>
    <row r="137" spans="1:11" x14ac:dyDescent="0.2">
      <c r="A137" s="40">
        <v>43075</v>
      </c>
      <c r="B137" s="42">
        <v>178</v>
      </c>
      <c r="C137" s="43">
        <v>61.5</v>
      </c>
      <c r="D137" s="43">
        <v>17.100000000000001</v>
      </c>
      <c r="E137" s="43">
        <v>38.75</v>
      </c>
      <c r="F137" s="43">
        <v>203</v>
      </c>
      <c r="G137" s="43">
        <v>13.7</v>
      </c>
      <c r="H137" s="43">
        <v>8.3000000000000007</v>
      </c>
      <c r="I137" s="43">
        <v>54.25</v>
      </c>
      <c r="J137" s="43">
        <v>26.5</v>
      </c>
      <c r="K137" s="43">
        <v>73.25</v>
      </c>
    </row>
    <row r="138" spans="1:11" x14ac:dyDescent="0.2">
      <c r="A138" s="40">
        <v>43073</v>
      </c>
      <c r="B138" s="42">
        <v>176</v>
      </c>
      <c r="C138" s="43">
        <v>61.25</v>
      </c>
      <c r="D138" s="43">
        <v>17.100000000000001</v>
      </c>
      <c r="E138" s="43">
        <v>39.25</v>
      </c>
      <c r="F138" s="43">
        <v>203</v>
      </c>
      <c r="G138" s="43">
        <v>14.1</v>
      </c>
      <c r="H138" s="43">
        <v>8.1999999999999993</v>
      </c>
      <c r="I138" s="43">
        <v>52.25</v>
      </c>
      <c r="J138" s="43">
        <v>26.25</v>
      </c>
      <c r="K138" s="43">
        <v>74</v>
      </c>
    </row>
    <row r="139" spans="1:11" x14ac:dyDescent="0.2">
      <c r="A139" s="40">
        <v>43070</v>
      </c>
      <c r="B139" s="42">
        <v>175</v>
      </c>
      <c r="C139" s="43">
        <v>61.75</v>
      </c>
      <c r="D139" s="43">
        <v>17.100000000000001</v>
      </c>
      <c r="E139" s="43">
        <v>39.25</v>
      </c>
      <c r="F139" s="43">
        <v>203</v>
      </c>
      <c r="G139" s="43">
        <v>14.5</v>
      </c>
      <c r="H139" s="43">
        <v>8.25</v>
      </c>
      <c r="I139" s="43">
        <v>53.5</v>
      </c>
      <c r="J139" s="43">
        <v>26.25</v>
      </c>
      <c r="K139" s="43">
        <v>73.5</v>
      </c>
    </row>
    <row r="140" spans="1:11" x14ac:dyDescent="0.2">
      <c r="A140" s="40">
        <v>43069</v>
      </c>
      <c r="B140" s="42">
        <v>174.5</v>
      </c>
      <c r="C140" s="43">
        <v>62.25</v>
      </c>
      <c r="D140" s="43">
        <v>17.100000000000001</v>
      </c>
      <c r="E140" s="43">
        <v>39.25</v>
      </c>
      <c r="F140" s="43">
        <v>199.5</v>
      </c>
      <c r="G140" s="43">
        <v>14.9</v>
      </c>
      <c r="H140" s="43">
        <v>8.25</v>
      </c>
      <c r="I140" s="43">
        <v>53.5</v>
      </c>
      <c r="J140" s="43">
        <v>26</v>
      </c>
      <c r="K140" s="43">
        <v>73</v>
      </c>
    </row>
    <row r="141" spans="1:11" x14ac:dyDescent="0.2">
      <c r="A141" s="40">
        <v>43068</v>
      </c>
      <c r="B141" s="42">
        <v>176</v>
      </c>
      <c r="C141" s="43">
        <v>62</v>
      </c>
      <c r="D141" s="43">
        <v>17</v>
      </c>
      <c r="E141" s="43">
        <v>39.25</v>
      </c>
      <c r="F141" s="43">
        <v>203</v>
      </c>
      <c r="G141" s="43">
        <v>15.4</v>
      </c>
      <c r="H141" s="43">
        <v>8.1999999999999993</v>
      </c>
      <c r="I141" s="43">
        <v>54</v>
      </c>
      <c r="J141" s="43">
        <v>26</v>
      </c>
      <c r="K141" s="43">
        <v>74</v>
      </c>
    </row>
    <row r="142" spans="1:11" x14ac:dyDescent="0.2">
      <c r="A142" s="40">
        <v>43067</v>
      </c>
      <c r="B142" s="42">
        <v>176</v>
      </c>
      <c r="C142" s="43">
        <v>61.5</v>
      </c>
      <c r="D142" s="43">
        <v>17.100000000000001</v>
      </c>
      <c r="E142" s="43">
        <v>38.75</v>
      </c>
      <c r="F142" s="43">
        <v>197.5</v>
      </c>
      <c r="G142" s="43">
        <v>15.3</v>
      </c>
      <c r="H142" s="43">
        <v>8.35</v>
      </c>
      <c r="I142" s="43">
        <v>53</v>
      </c>
      <c r="J142" s="43">
        <v>26.25</v>
      </c>
      <c r="K142" s="43">
        <v>74</v>
      </c>
    </row>
    <row r="143" spans="1:11" x14ac:dyDescent="0.2">
      <c r="A143" s="40">
        <v>43066</v>
      </c>
      <c r="B143" s="42">
        <v>178</v>
      </c>
      <c r="C143" s="43">
        <v>58.5</v>
      </c>
      <c r="D143" s="43">
        <v>16.899999999999999</v>
      </c>
      <c r="E143" s="43">
        <v>38.5</v>
      </c>
      <c r="F143" s="43">
        <v>198.5</v>
      </c>
      <c r="G143" s="43">
        <v>15</v>
      </c>
      <c r="H143" s="43">
        <v>8.25</v>
      </c>
      <c r="I143" s="43">
        <v>51.25</v>
      </c>
      <c r="J143" s="43">
        <v>26.25</v>
      </c>
      <c r="K143" s="43">
        <v>75.25</v>
      </c>
    </row>
    <row r="144" spans="1:11" x14ac:dyDescent="0.2">
      <c r="A144" s="40">
        <v>43063</v>
      </c>
      <c r="B144" s="42">
        <v>177.5</v>
      </c>
      <c r="C144" s="43">
        <v>58</v>
      </c>
      <c r="D144" s="43">
        <v>17</v>
      </c>
      <c r="E144" s="43">
        <v>38.5</v>
      </c>
      <c r="F144" s="43">
        <v>199.5</v>
      </c>
      <c r="G144" s="43">
        <v>15.8</v>
      </c>
      <c r="H144" s="43">
        <v>8.25</v>
      </c>
      <c r="I144" s="43">
        <v>51.75</v>
      </c>
      <c r="J144" s="43">
        <v>26.75</v>
      </c>
      <c r="K144" s="43">
        <v>75.25</v>
      </c>
    </row>
    <row r="145" spans="1:11" x14ac:dyDescent="0.2">
      <c r="A145" s="40">
        <v>43062</v>
      </c>
      <c r="B145" s="42">
        <v>175</v>
      </c>
      <c r="C145" s="43">
        <v>58.75</v>
      </c>
      <c r="D145" s="43">
        <v>17.100000000000001</v>
      </c>
      <c r="E145" s="43">
        <v>38.75</v>
      </c>
      <c r="F145" s="43">
        <v>199</v>
      </c>
      <c r="G145" s="43">
        <v>16.3</v>
      </c>
      <c r="H145" s="43">
        <v>8.3000000000000007</v>
      </c>
      <c r="I145" s="43">
        <v>51</v>
      </c>
      <c r="J145" s="43">
        <v>27</v>
      </c>
      <c r="K145" s="43">
        <v>75.25</v>
      </c>
    </row>
    <row r="146" spans="1:11" x14ac:dyDescent="0.2">
      <c r="A146" s="40">
        <v>43061</v>
      </c>
      <c r="B146" s="42">
        <v>178.5</v>
      </c>
      <c r="C146" s="43">
        <v>58.75</v>
      </c>
      <c r="D146" s="43">
        <v>17.2</v>
      </c>
      <c r="E146" s="43">
        <v>38.5</v>
      </c>
      <c r="F146" s="43">
        <v>199.5</v>
      </c>
      <c r="G146" s="43">
        <v>16.399999999999999</v>
      </c>
      <c r="H146" s="43">
        <v>8.35</v>
      </c>
      <c r="I146" s="43">
        <v>50</v>
      </c>
      <c r="J146" s="43">
        <v>27</v>
      </c>
      <c r="K146" s="43">
        <v>75</v>
      </c>
    </row>
    <row r="147" spans="1:11" x14ac:dyDescent="0.2">
      <c r="A147" s="40">
        <v>43060</v>
      </c>
      <c r="B147" s="42">
        <v>179</v>
      </c>
      <c r="C147" s="43">
        <v>59</v>
      </c>
      <c r="D147" s="43">
        <v>17.100000000000001</v>
      </c>
      <c r="E147" s="43">
        <v>38.25</v>
      </c>
      <c r="F147" s="43">
        <v>196</v>
      </c>
      <c r="G147" s="43">
        <v>16.399999999999999</v>
      </c>
      <c r="H147" s="43">
        <v>8.35</v>
      </c>
      <c r="I147" s="43">
        <v>50.5</v>
      </c>
      <c r="J147" s="43">
        <v>28.25</v>
      </c>
      <c r="K147" s="43">
        <v>74.5</v>
      </c>
    </row>
    <row r="148" spans="1:11" x14ac:dyDescent="0.2">
      <c r="A148" s="40">
        <v>43059</v>
      </c>
      <c r="B148" s="42">
        <v>179.5</v>
      </c>
      <c r="C148" s="43">
        <v>58</v>
      </c>
      <c r="D148" s="43">
        <v>17.100000000000001</v>
      </c>
      <c r="E148" s="43">
        <v>39</v>
      </c>
      <c r="F148" s="43">
        <v>195.5</v>
      </c>
      <c r="G148" s="43">
        <v>16.7</v>
      </c>
      <c r="H148" s="43">
        <v>8.35</v>
      </c>
      <c r="I148" s="43">
        <v>49</v>
      </c>
      <c r="J148" s="43">
        <v>28.5</v>
      </c>
      <c r="K148" s="43">
        <v>76.25</v>
      </c>
    </row>
    <row r="149" spans="1:11" x14ac:dyDescent="0.2">
      <c r="A149" s="40">
        <v>43056</v>
      </c>
      <c r="B149" s="42">
        <v>182.5</v>
      </c>
      <c r="C149" s="43">
        <v>58.25</v>
      </c>
      <c r="D149" s="43">
        <v>17.100000000000001</v>
      </c>
      <c r="E149" s="43">
        <v>38.75</v>
      </c>
      <c r="F149" s="43">
        <v>196.5</v>
      </c>
      <c r="G149" s="43">
        <v>16.3</v>
      </c>
      <c r="H149" s="43">
        <v>8.25</v>
      </c>
      <c r="I149" s="43">
        <v>48</v>
      </c>
      <c r="J149" s="43">
        <v>27.75</v>
      </c>
      <c r="K149" s="43">
        <v>74</v>
      </c>
    </row>
    <row r="150" spans="1:11" x14ac:dyDescent="0.2">
      <c r="A150" s="40">
        <v>43055</v>
      </c>
      <c r="B150" s="42">
        <v>182</v>
      </c>
      <c r="C150" s="43">
        <v>57.25</v>
      </c>
      <c r="D150" s="43">
        <v>17.100000000000001</v>
      </c>
      <c r="E150" s="43">
        <v>38.25</v>
      </c>
      <c r="F150" s="43">
        <v>196</v>
      </c>
      <c r="G150" s="43">
        <v>16.399999999999999</v>
      </c>
      <c r="H150" s="43">
        <v>8.3000000000000007</v>
      </c>
      <c r="I150" s="43">
        <v>45.75</v>
      </c>
      <c r="J150" s="43">
        <v>27.25</v>
      </c>
      <c r="K150" s="43">
        <v>72.25</v>
      </c>
    </row>
    <row r="151" spans="1:11" x14ac:dyDescent="0.2">
      <c r="A151" s="40">
        <v>43054</v>
      </c>
      <c r="B151" s="42">
        <v>181</v>
      </c>
      <c r="C151" s="43">
        <v>57</v>
      </c>
      <c r="D151" s="43">
        <v>17.100000000000001</v>
      </c>
      <c r="E151" s="43">
        <v>38.5</v>
      </c>
      <c r="F151" s="43">
        <v>193</v>
      </c>
      <c r="G151" s="43">
        <v>16.100000000000001</v>
      </c>
      <c r="H151" s="43">
        <v>8.3000000000000007</v>
      </c>
      <c r="I151" s="43">
        <v>47</v>
      </c>
      <c r="J151" s="43">
        <v>27.25</v>
      </c>
      <c r="K151" s="43">
        <v>72.25</v>
      </c>
    </row>
    <row r="152" spans="1:11" x14ac:dyDescent="0.2">
      <c r="A152" s="40">
        <v>43053</v>
      </c>
      <c r="B152" s="42">
        <v>180.5</v>
      </c>
      <c r="C152" s="43">
        <v>57.5</v>
      </c>
      <c r="D152" s="43">
        <v>17.399999999999999</v>
      </c>
      <c r="E152" s="43">
        <v>38.5</v>
      </c>
      <c r="F152" s="43">
        <v>193</v>
      </c>
      <c r="G152" s="43">
        <v>16.8</v>
      </c>
      <c r="H152" s="43">
        <v>8.3000000000000007</v>
      </c>
      <c r="I152" s="43">
        <v>47.75</v>
      </c>
      <c r="J152" s="43">
        <v>26.75</v>
      </c>
      <c r="K152" s="43">
        <v>72</v>
      </c>
    </row>
    <row r="153" spans="1:11" x14ac:dyDescent="0.2">
      <c r="A153" s="40">
        <v>43052</v>
      </c>
      <c r="B153" s="42">
        <v>178</v>
      </c>
      <c r="C153" s="43">
        <v>57</v>
      </c>
      <c r="D153" s="43">
        <v>17.3</v>
      </c>
      <c r="E153" s="43">
        <v>38.25</v>
      </c>
      <c r="F153" s="43">
        <v>190.5</v>
      </c>
      <c r="G153" s="43">
        <v>16.100000000000001</v>
      </c>
      <c r="H153" s="43">
        <v>8.3000000000000007</v>
      </c>
      <c r="I153" s="43">
        <v>46.75</v>
      </c>
      <c r="J153" s="43">
        <v>26.75</v>
      </c>
      <c r="K153" s="43">
        <v>70.5</v>
      </c>
    </row>
    <row r="154" spans="1:11" x14ac:dyDescent="0.2">
      <c r="A154" s="40">
        <v>43049</v>
      </c>
      <c r="B154" s="42">
        <v>180.5</v>
      </c>
      <c r="C154" s="43">
        <v>57.75</v>
      </c>
      <c r="D154" s="43">
        <v>17.2</v>
      </c>
      <c r="E154" s="43">
        <v>38.5</v>
      </c>
      <c r="F154" s="43">
        <v>191.5</v>
      </c>
      <c r="G154" s="43">
        <v>16.5</v>
      </c>
      <c r="H154" s="43">
        <v>8.35</v>
      </c>
      <c r="I154" s="43">
        <v>45.5</v>
      </c>
      <c r="J154" s="43">
        <v>27</v>
      </c>
      <c r="K154" s="43">
        <v>69</v>
      </c>
    </row>
    <row r="155" spans="1:11" x14ac:dyDescent="0.2">
      <c r="A155" s="40">
        <v>43048</v>
      </c>
      <c r="B155" s="42">
        <v>180.5</v>
      </c>
      <c r="C155" s="43">
        <v>58</v>
      </c>
      <c r="D155" s="43">
        <v>17.399999999999999</v>
      </c>
      <c r="E155" s="43">
        <v>38.75</v>
      </c>
      <c r="F155" s="43">
        <v>191.5</v>
      </c>
      <c r="G155" s="43">
        <v>17.100000000000001</v>
      </c>
      <c r="H155" s="43">
        <v>8.4</v>
      </c>
      <c r="I155" s="43">
        <v>46.75</v>
      </c>
      <c r="J155" s="43">
        <v>27</v>
      </c>
      <c r="K155" s="43">
        <v>70.5</v>
      </c>
    </row>
    <row r="156" spans="1:11" x14ac:dyDescent="0.2">
      <c r="A156" s="40">
        <v>43047</v>
      </c>
      <c r="B156" s="42">
        <v>184.5</v>
      </c>
      <c r="C156" s="43">
        <v>58.5</v>
      </c>
      <c r="D156" s="43">
        <v>17.5</v>
      </c>
      <c r="E156" s="43">
        <v>39</v>
      </c>
      <c r="F156" s="43">
        <v>191</v>
      </c>
      <c r="G156" s="43">
        <v>17.100000000000001</v>
      </c>
      <c r="H156" s="43">
        <v>8.4499999999999993</v>
      </c>
      <c r="I156" s="43">
        <v>47.25</v>
      </c>
      <c r="J156" s="43">
        <v>27</v>
      </c>
      <c r="K156" s="43">
        <v>71</v>
      </c>
    </row>
    <row r="157" spans="1:11" x14ac:dyDescent="0.2">
      <c r="A157" s="40">
        <v>43046</v>
      </c>
      <c r="B157" s="42">
        <v>186.5</v>
      </c>
      <c r="C157" s="43">
        <v>58.5</v>
      </c>
      <c r="D157" s="43">
        <v>17.5</v>
      </c>
      <c r="E157" s="43">
        <v>39</v>
      </c>
      <c r="F157" s="43">
        <v>190</v>
      </c>
      <c r="G157" s="43">
        <v>17.100000000000001</v>
      </c>
      <c r="H157" s="43">
        <v>8.4499999999999993</v>
      </c>
      <c r="I157" s="43">
        <v>46.75</v>
      </c>
      <c r="J157" s="43">
        <v>27</v>
      </c>
      <c r="K157" s="43">
        <v>70.75</v>
      </c>
    </row>
    <row r="158" spans="1:11" x14ac:dyDescent="0.2">
      <c r="A158" s="40">
        <v>43045</v>
      </c>
      <c r="B158" s="42">
        <v>186.5</v>
      </c>
      <c r="C158" s="43">
        <v>58</v>
      </c>
      <c r="D158" s="43">
        <v>17.5</v>
      </c>
      <c r="E158" s="43">
        <v>38.25</v>
      </c>
      <c r="F158" s="43">
        <v>192</v>
      </c>
      <c r="G158" s="43">
        <v>17.2</v>
      </c>
      <c r="H158" s="43">
        <v>8.4</v>
      </c>
      <c r="I158" s="43">
        <v>49</v>
      </c>
      <c r="J158" s="43">
        <v>27.5</v>
      </c>
      <c r="K158" s="43">
        <v>70.5</v>
      </c>
    </row>
    <row r="159" spans="1:11" x14ac:dyDescent="0.2">
      <c r="A159" s="40">
        <v>43042</v>
      </c>
      <c r="B159" s="42">
        <v>184.5</v>
      </c>
      <c r="C159" s="43">
        <v>58.5</v>
      </c>
      <c r="D159" s="43">
        <v>17.100000000000001</v>
      </c>
      <c r="E159" s="43">
        <v>38.5</v>
      </c>
      <c r="F159" s="43">
        <v>192</v>
      </c>
      <c r="G159" s="43">
        <v>16.8</v>
      </c>
      <c r="H159" s="43">
        <v>8.4</v>
      </c>
      <c r="I159" s="43">
        <v>47.5</v>
      </c>
      <c r="J159" s="43">
        <v>27.25</v>
      </c>
      <c r="K159" s="43">
        <v>70.5</v>
      </c>
    </row>
    <row r="160" spans="1:11" x14ac:dyDescent="0.2">
      <c r="A160" s="40">
        <v>43041</v>
      </c>
      <c r="B160" s="42">
        <v>187.5</v>
      </c>
      <c r="C160" s="43">
        <v>58.25</v>
      </c>
      <c r="D160" s="43">
        <v>17.3</v>
      </c>
      <c r="E160" s="43">
        <v>38.75</v>
      </c>
      <c r="F160" s="43">
        <v>192</v>
      </c>
      <c r="G160" s="43">
        <v>16.7</v>
      </c>
      <c r="H160" s="43">
        <v>8.4499999999999993</v>
      </c>
      <c r="I160" s="43">
        <v>49</v>
      </c>
      <c r="J160" s="43">
        <v>27.5</v>
      </c>
      <c r="K160" s="43">
        <v>70</v>
      </c>
    </row>
    <row r="161" spans="1:11" x14ac:dyDescent="0.2">
      <c r="A161" s="40">
        <v>43040</v>
      </c>
      <c r="B161" s="42">
        <v>193</v>
      </c>
      <c r="C161" s="43">
        <v>58.25</v>
      </c>
      <c r="D161" s="43">
        <v>17.399999999999999</v>
      </c>
      <c r="E161" s="43">
        <v>38.75</v>
      </c>
      <c r="F161" s="43">
        <v>194.5</v>
      </c>
      <c r="G161" s="43">
        <v>16.899999999999999</v>
      </c>
      <c r="H161" s="43">
        <v>8.4499999999999993</v>
      </c>
      <c r="I161" s="43">
        <v>46.25</v>
      </c>
      <c r="J161" s="43">
        <v>27</v>
      </c>
      <c r="K161" s="43">
        <v>70</v>
      </c>
    </row>
    <row r="162" spans="1:11" x14ac:dyDescent="0.2">
      <c r="A162" s="40">
        <v>43039</v>
      </c>
      <c r="B162" s="42">
        <v>194.5</v>
      </c>
      <c r="C162" s="43">
        <v>59.5</v>
      </c>
      <c r="D162" s="43">
        <v>17.5</v>
      </c>
      <c r="E162" s="43">
        <v>38.75</v>
      </c>
      <c r="F162" s="43">
        <v>193</v>
      </c>
      <c r="G162" s="43">
        <v>17.399999999999999</v>
      </c>
      <c r="H162" s="43">
        <v>8.5</v>
      </c>
      <c r="I162" s="43">
        <v>45.75</v>
      </c>
      <c r="J162" s="43">
        <v>27.25</v>
      </c>
      <c r="K162" s="43">
        <v>70</v>
      </c>
    </row>
    <row r="163" spans="1:11" x14ac:dyDescent="0.2">
      <c r="A163" s="40">
        <v>43038</v>
      </c>
      <c r="B163" s="42">
        <v>194</v>
      </c>
      <c r="C163" s="43">
        <v>58.5</v>
      </c>
      <c r="D163" s="43">
        <v>17.5</v>
      </c>
      <c r="E163" s="43">
        <v>39</v>
      </c>
      <c r="F163" s="43">
        <v>189</v>
      </c>
      <c r="G163" s="43">
        <v>17.3</v>
      </c>
      <c r="H163" s="43">
        <v>8.5</v>
      </c>
      <c r="I163" s="43">
        <v>46</v>
      </c>
      <c r="J163" s="43">
        <v>27</v>
      </c>
      <c r="K163" s="43">
        <v>70.5</v>
      </c>
    </row>
    <row r="164" spans="1:11" x14ac:dyDescent="0.2">
      <c r="A164" s="40">
        <v>43035</v>
      </c>
      <c r="B164" s="42">
        <v>193.5</v>
      </c>
      <c r="C164" s="43">
        <v>58.5</v>
      </c>
      <c r="D164" s="43">
        <v>17</v>
      </c>
      <c r="E164" s="43">
        <v>39.25</v>
      </c>
      <c r="F164" s="43">
        <v>188.5</v>
      </c>
      <c r="G164" s="43">
        <v>17.7</v>
      </c>
      <c r="H164" s="43">
        <v>8.4499999999999993</v>
      </c>
      <c r="I164" s="43">
        <v>45.5</v>
      </c>
      <c r="J164" s="43">
        <v>27.25</v>
      </c>
      <c r="K164" s="43">
        <v>70</v>
      </c>
    </row>
    <row r="165" spans="1:11" x14ac:dyDescent="0.2">
      <c r="A165" s="40">
        <v>43033</v>
      </c>
      <c r="B165" s="42">
        <v>195.5</v>
      </c>
      <c r="C165" s="43">
        <v>58.25</v>
      </c>
      <c r="D165" s="43">
        <v>17.100000000000001</v>
      </c>
      <c r="E165" s="43">
        <v>39.25</v>
      </c>
      <c r="F165" s="43">
        <v>188</v>
      </c>
      <c r="G165" s="43">
        <v>18.3</v>
      </c>
      <c r="H165" s="43">
        <v>8.5</v>
      </c>
      <c r="I165" s="43">
        <v>46</v>
      </c>
      <c r="J165" s="43">
        <v>27.25</v>
      </c>
      <c r="K165" s="43">
        <v>70</v>
      </c>
    </row>
    <row r="166" spans="1:11" x14ac:dyDescent="0.2">
      <c r="A166" s="40">
        <v>43032</v>
      </c>
      <c r="B166" s="42">
        <v>195</v>
      </c>
      <c r="C166" s="43">
        <v>58.25</v>
      </c>
      <c r="D166" s="43">
        <v>17.100000000000001</v>
      </c>
      <c r="E166" s="43">
        <v>39.25</v>
      </c>
      <c r="F166" s="43">
        <v>190</v>
      </c>
      <c r="G166" s="43">
        <v>18.2</v>
      </c>
      <c r="H166" s="43">
        <v>8.4499999999999993</v>
      </c>
      <c r="I166" s="43">
        <v>45.25</v>
      </c>
      <c r="J166" s="43">
        <v>27.25</v>
      </c>
      <c r="K166" s="43">
        <v>70</v>
      </c>
    </row>
    <row r="167" spans="1:11" x14ac:dyDescent="0.2">
      <c r="A167" s="40">
        <v>43028</v>
      </c>
      <c r="B167" s="42">
        <v>193</v>
      </c>
      <c r="C167" s="43">
        <v>58.25</v>
      </c>
      <c r="D167" s="43">
        <v>16.899999999999999</v>
      </c>
      <c r="E167" s="43">
        <v>39.5</v>
      </c>
      <c r="F167" s="43">
        <v>192.5</v>
      </c>
      <c r="G167" s="43">
        <v>17.8</v>
      </c>
      <c r="H167" s="43">
        <v>8.4</v>
      </c>
      <c r="I167" s="43">
        <v>43.5</v>
      </c>
      <c r="J167" s="43">
        <v>27.25</v>
      </c>
      <c r="K167" s="43">
        <v>69.25</v>
      </c>
    </row>
    <row r="168" spans="1:11" x14ac:dyDescent="0.2">
      <c r="A168" s="40">
        <v>43027</v>
      </c>
      <c r="B168" s="42">
        <v>192.5</v>
      </c>
      <c r="C168" s="43">
        <v>57.5</v>
      </c>
      <c r="D168" s="43">
        <v>17.3</v>
      </c>
      <c r="E168" s="43">
        <v>38.5</v>
      </c>
      <c r="F168" s="43">
        <v>189.5</v>
      </c>
      <c r="G168" s="43">
        <v>17.899999999999999</v>
      </c>
      <c r="H168" s="43">
        <v>8.4</v>
      </c>
      <c r="I168" s="43">
        <v>44.25</v>
      </c>
      <c r="J168" s="43">
        <v>27.25</v>
      </c>
      <c r="K168" s="43">
        <v>68.25</v>
      </c>
    </row>
    <row r="169" spans="1:11" x14ac:dyDescent="0.2">
      <c r="A169" s="40">
        <v>43026</v>
      </c>
      <c r="B169" s="42">
        <v>195</v>
      </c>
      <c r="C169" s="43">
        <v>58.75</v>
      </c>
      <c r="D169" s="43">
        <v>17.600000000000001</v>
      </c>
      <c r="E169" s="43">
        <v>39.5</v>
      </c>
      <c r="F169" s="43">
        <v>193.5</v>
      </c>
      <c r="G169" s="43">
        <v>18.600000000000001</v>
      </c>
      <c r="H169" s="43">
        <v>8.4</v>
      </c>
      <c r="I169" s="43">
        <v>45</v>
      </c>
      <c r="J169" s="43">
        <v>27.5</v>
      </c>
      <c r="K169" s="43">
        <v>69.5</v>
      </c>
    </row>
    <row r="170" spans="1:11" x14ac:dyDescent="0.2">
      <c r="A170" s="40">
        <v>43025</v>
      </c>
      <c r="B170" s="42">
        <v>199.5</v>
      </c>
      <c r="C170" s="43">
        <v>59.25</v>
      </c>
      <c r="D170" s="43">
        <v>17.8</v>
      </c>
      <c r="E170" s="43">
        <v>39.5</v>
      </c>
      <c r="F170" s="43">
        <v>196</v>
      </c>
      <c r="G170" s="43">
        <v>17.600000000000001</v>
      </c>
      <c r="H170" s="43">
        <v>8.5</v>
      </c>
      <c r="I170" s="43">
        <v>45.25</v>
      </c>
      <c r="J170" s="43">
        <v>27.75</v>
      </c>
      <c r="K170" s="43">
        <v>70</v>
      </c>
    </row>
    <row r="171" spans="1:11" x14ac:dyDescent="0.2">
      <c r="A171" s="40">
        <v>43024</v>
      </c>
      <c r="B171" s="42">
        <v>197</v>
      </c>
      <c r="C171" s="43">
        <v>59.25</v>
      </c>
      <c r="D171" s="43">
        <v>17.8</v>
      </c>
      <c r="E171" s="43">
        <v>39.5</v>
      </c>
      <c r="F171" s="43">
        <v>194.5</v>
      </c>
      <c r="G171" s="43">
        <v>17.5</v>
      </c>
      <c r="H171" s="43">
        <v>8.5500000000000007</v>
      </c>
      <c r="I171" s="43">
        <v>45</v>
      </c>
      <c r="J171" s="43">
        <v>27.75</v>
      </c>
      <c r="K171" s="43">
        <v>70.25</v>
      </c>
    </row>
    <row r="172" spans="1:11" x14ac:dyDescent="0.2">
      <c r="A172" s="40">
        <v>43021</v>
      </c>
      <c r="B172" s="42">
        <v>195</v>
      </c>
      <c r="C172" s="43">
        <v>58.5</v>
      </c>
      <c r="D172" s="43">
        <v>17.8</v>
      </c>
      <c r="E172" s="43">
        <v>38</v>
      </c>
      <c r="F172" s="43">
        <v>189</v>
      </c>
      <c r="G172" s="43">
        <v>17.600000000000001</v>
      </c>
      <c r="H172" s="43">
        <v>8.5500000000000007</v>
      </c>
      <c r="I172" s="43">
        <v>45</v>
      </c>
      <c r="J172" s="43">
        <v>27.75</v>
      </c>
      <c r="K172" s="43">
        <v>69.25</v>
      </c>
    </row>
    <row r="173" spans="1:11" x14ac:dyDescent="0.2">
      <c r="A173" s="40">
        <v>43020</v>
      </c>
      <c r="B173" s="42">
        <v>195</v>
      </c>
      <c r="C173" s="43">
        <v>58.5</v>
      </c>
      <c r="D173" s="43">
        <v>17.8</v>
      </c>
      <c r="E173" s="43">
        <v>38</v>
      </c>
      <c r="F173" s="43">
        <v>189</v>
      </c>
      <c r="G173" s="43">
        <v>17.600000000000001</v>
      </c>
      <c r="H173" s="43">
        <v>8.5500000000000007</v>
      </c>
      <c r="I173" s="43">
        <v>45</v>
      </c>
      <c r="J173" s="43">
        <v>27.75</v>
      </c>
      <c r="K173" s="43">
        <v>69.25</v>
      </c>
    </row>
    <row r="174" spans="1:11" x14ac:dyDescent="0.2">
      <c r="A174" s="40">
        <v>43019</v>
      </c>
      <c r="B174" s="42">
        <v>194</v>
      </c>
      <c r="C174" s="43">
        <v>59.25</v>
      </c>
      <c r="D174" s="43">
        <v>17.899999999999999</v>
      </c>
      <c r="E174" s="43">
        <v>38</v>
      </c>
      <c r="F174" s="43">
        <v>190</v>
      </c>
      <c r="G174" s="43">
        <v>17.100000000000001</v>
      </c>
      <c r="H174" s="43">
        <v>8.5500000000000007</v>
      </c>
      <c r="I174" s="43">
        <v>45</v>
      </c>
      <c r="J174" s="43">
        <v>27.5</v>
      </c>
      <c r="K174" s="43">
        <v>70</v>
      </c>
    </row>
    <row r="175" spans="1:11" x14ac:dyDescent="0.2">
      <c r="A175" s="40">
        <v>43018</v>
      </c>
      <c r="B175" s="42">
        <v>194</v>
      </c>
      <c r="C175" s="43">
        <v>59.25</v>
      </c>
      <c r="D175" s="43">
        <v>17.5</v>
      </c>
      <c r="E175" s="43">
        <v>37.75</v>
      </c>
      <c r="F175" s="43">
        <v>189.5</v>
      </c>
      <c r="G175" s="43">
        <v>17.100000000000001</v>
      </c>
      <c r="H175" s="43">
        <v>8.5</v>
      </c>
      <c r="I175" s="43">
        <v>43.75</v>
      </c>
      <c r="J175" s="43">
        <v>27.75</v>
      </c>
      <c r="K175" s="43">
        <v>70</v>
      </c>
    </row>
    <row r="176" spans="1:11" x14ac:dyDescent="0.2">
      <c r="A176" s="40">
        <v>43017</v>
      </c>
      <c r="B176" s="42">
        <v>191</v>
      </c>
      <c r="C176" s="43">
        <v>59.5</v>
      </c>
      <c r="D176" s="43">
        <v>17.399999999999999</v>
      </c>
      <c r="E176" s="43">
        <v>38</v>
      </c>
      <c r="F176" s="43">
        <v>187.5</v>
      </c>
      <c r="G176" s="43">
        <v>16.5</v>
      </c>
      <c r="H176" s="43">
        <v>8.6</v>
      </c>
      <c r="I176" s="43">
        <v>43.25</v>
      </c>
      <c r="J176" s="43">
        <v>27.25</v>
      </c>
      <c r="K176" s="43">
        <v>68.5</v>
      </c>
    </row>
    <row r="177" spans="1:11" x14ac:dyDescent="0.2">
      <c r="A177" s="40">
        <v>43014</v>
      </c>
      <c r="B177" s="42">
        <v>191.5</v>
      </c>
      <c r="C177" s="43">
        <v>58.25</v>
      </c>
      <c r="D177" s="43">
        <v>17.5</v>
      </c>
      <c r="E177" s="43">
        <v>38.25</v>
      </c>
      <c r="F177" s="43">
        <v>188</v>
      </c>
      <c r="G177" s="43">
        <v>16.600000000000001</v>
      </c>
      <c r="H177" s="43">
        <v>8.6</v>
      </c>
      <c r="I177" s="43">
        <v>44.5</v>
      </c>
      <c r="J177" s="43">
        <v>27.5</v>
      </c>
      <c r="K177" s="43">
        <v>69</v>
      </c>
    </row>
    <row r="178" spans="1:11" x14ac:dyDescent="0.2">
      <c r="A178" s="40">
        <v>43013</v>
      </c>
      <c r="B178" s="42">
        <v>192</v>
      </c>
      <c r="C178" s="43">
        <v>58.5</v>
      </c>
      <c r="D178" s="43">
        <v>17.600000000000001</v>
      </c>
      <c r="E178" s="43">
        <v>38</v>
      </c>
      <c r="F178" s="43">
        <v>189</v>
      </c>
      <c r="G178" s="43">
        <v>16.899999999999999</v>
      </c>
      <c r="H178" s="43">
        <v>8.5500000000000007</v>
      </c>
      <c r="I178" s="43">
        <v>44.5</v>
      </c>
      <c r="J178" s="43">
        <v>27.25</v>
      </c>
      <c r="K178" s="43">
        <v>67.5</v>
      </c>
    </row>
    <row r="179" spans="1:11" x14ac:dyDescent="0.2">
      <c r="A179" s="40">
        <v>43012</v>
      </c>
      <c r="B179" s="42">
        <v>190</v>
      </c>
      <c r="C179" s="43">
        <v>58.25</v>
      </c>
      <c r="D179" s="43">
        <v>17.5</v>
      </c>
      <c r="E179" s="43">
        <v>38</v>
      </c>
      <c r="F179" s="43">
        <v>188</v>
      </c>
      <c r="G179" s="43">
        <v>17.2</v>
      </c>
      <c r="H179" s="43">
        <v>8.5500000000000007</v>
      </c>
      <c r="I179" s="43">
        <v>44.25</v>
      </c>
      <c r="J179" s="43">
        <v>27</v>
      </c>
      <c r="K179" s="43">
        <v>68</v>
      </c>
    </row>
    <row r="180" spans="1:11" x14ac:dyDescent="0.2">
      <c r="A180" s="40">
        <v>43011</v>
      </c>
      <c r="B180" s="42">
        <v>191</v>
      </c>
      <c r="C180" s="43">
        <v>59</v>
      </c>
      <c r="D180" s="43">
        <v>17.5</v>
      </c>
      <c r="E180" s="43">
        <v>37.75</v>
      </c>
      <c r="F180" s="43">
        <v>188</v>
      </c>
      <c r="G180" s="43">
        <v>16.5</v>
      </c>
      <c r="H180" s="43">
        <v>8.5500000000000007</v>
      </c>
      <c r="I180" s="43">
        <v>45.25</v>
      </c>
      <c r="J180" s="43">
        <v>27.25</v>
      </c>
      <c r="K180" s="43">
        <v>68</v>
      </c>
    </row>
    <row r="181" spans="1:11" x14ac:dyDescent="0.2">
      <c r="A181" s="40">
        <v>43010</v>
      </c>
      <c r="B181" s="42">
        <v>191</v>
      </c>
      <c r="C181" s="43">
        <v>59.5</v>
      </c>
      <c r="D181" s="43">
        <v>17.600000000000001</v>
      </c>
      <c r="E181" s="43">
        <v>37.75</v>
      </c>
      <c r="F181" s="43">
        <v>189</v>
      </c>
      <c r="G181" s="43">
        <v>16.7</v>
      </c>
      <c r="H181" s="43">
        <v>8.6</v>
      </c>
      <c r="I181" s="43">
        <v>44.5</v>
      </c>
      <c r="J181" s="43">
        <v>27.75</v>
      </c>
      <c r="K181" s="43">
        <v>68</v>
      </c>
    </row>
    <row r="182" spans="1:11" x14ac:dyDescent="0.2">
      <c r="A182" s="41">
        <v>43007</v>
      </c>
      <c r="B182" s="44">
        <v>191</v>
      </c>
      <c r="C182" s="45">
        <v>59</v>
      </c>
      <c r="D182" s="45">
        <v>17.600000000000001</v>
      </c>
      <c r="E182" s="45">
        <v>37.75</v>
      </c>
      <c r="F182" s="45">
        <v>186.5</v>
      </c>
      <c r="G182" s="45">
        <v>16.3</v>
      </c>
      <c r="H182" s="45">
        <v>8.5500000000000007</v>
      </c>
      <c r="I182" s="45">
        <v>44.5</v>
      </c>
      <c r="J182" s="45">
        <v>28</v>
      </c>
      <c r="K182" s="45">
        <v>66.75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PowerLaw</vt:lpstr>
      <vt:lpstr>Data2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2018-06-29T04:30:35Z</dcterms:modified>
</cp:coreProperties>
</file>