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953" documentId="8_{836EA942-AD92-4FD7-BE4D-1AE57E3D8B4A}" xr6:coauthVersionLast="47" xr6:coauthVersionMax="47" xr10:uidLastSave="{F50FCC7F-C032-421A-8A5B-E93628A37D0E}"/>
  <bookViews>
    <workbookView xWindow="-93" yWindow="-93" windowWidth="18426" windowHeight="11746" activeTab="4" xr2:uid="{00000000-000D-0000-FFFF-FFFF00000000}"/>
  </bookViews>
  <sheets>
    <sheet name="Risk and return" sheetId="21" r:id="rId1"/>
    <sheet name="Port risk-return" sheetId="22" r:id="rId2"/>
    <sheet name="Various correlation" sheetId="18" r:id="rId3"/>
    <sheet name="Solver" sheetId="24" r:id="rId4"/>
    <sheet name="Optimal portfolio" sheetId="23" r:id="rId5"/>
    <sheet name="Mail list" sheetId="4" state="hidden" r:id="rId6"/>
  </sheets>
  <externalReferences>
    <externalReference r:id="rId7"/>
  </externalReferences>
  <definedNames>
    <definedName name="solver_adj" localSheetId="4" hidden="1">'Optimal portfolio'!$C$8:$D$8</definedName>
    <definedName name="solver_adj" localSheetId="3" hidden="1">Solver!$C$7:$D$7</definedName>
    <definedName name="solver_cvg" localSheetId="4" hidden="1">0.0001</definedName>
    <definedName name="solver_cvg" localSheetId="3" hidden="1">0.0001</definedName>
    <definedName name="solver_drv" localSheetId="4" hidden="1">1</definedName>
    <definedName name="solver_drv" localSheetId="3" hidden="1">1</definedName>
    <definedName name="solver_eng" localSheetId="4" hidden="1">1</definedName>
    <definedName name="solver_eng" localSheetId="3" hidden="1">1</definedName>
    <definedName name="solver_est" localSheetId="4" hidden="1">1</definedName>
    <definedName name="solver_est" localSheetId="3" hidden="1">1</definedName>
    <definedName name="solver_itr" localSheetId="4" hidden="1">2147483647</definedName>
    <definedName name="solver_itr" localSheetId="3" hidden="1">2147483647</definedName>
    <definedName name="solver_lhs1" localSheetId="4" hidden="1">'Optimal portfolio'!$C$10</definedName>
    <definedName name="solver_lhs1" localSheetId="3" hidden="1">Solver!$C$9</definedName>
    <definedName name="solver_lhs2" localSheetId="3" hidden="1">Solver!$C$9</definedName>
    <definedName name="solver_mip" localSheetId="4" hidden="1">2147483647</definedName>
    <definedName name="solver_mip" localSheetId="3" hidden="1">2147483647</definedName>
    <definedName name="solver_mni" localSheetId="4" hidden="1">30</definedName>
    <definedName name="solver_mni" localSheetId="3" hidden="1">30</definedName>
    <definedName name="solver_mrt" localSheetId="4" hidden="1">0.075</definedName>
    <definedName name="solver_mrt" localSheetId="3" hidden="1">0.075</definedName>
    <definedName name="solver_msl" localSheetId="4" hidden="1">2</definedName>
    <definedName name="solver_msl" localSheetId="3" hidden="1">2</definedName>
    <definedName name="solver_neg" localSheetId="4" hidden="1">2</definedName>
    <definedName name="solver_neg" localSheetId="3" hidden="1">2</definedName>
    <definedName name="solver_nod" localSheetId="4" hidden="1">2147483647</definedName>
    <definedName name="solver_nod" localSheetId="3" hidden="1">2147483647</definedName>
    <definedName name="solver_num" localSheetId="4" hidden="1">1</definedName>
    <definedName name="solver_num" localSheetId="3" hidden="1">1</definedName>
    <definedName name="solver_nwt" localSheetId="4" hidden="1">1</definedName>
    <definedName name="solver_nwt" localSheetId="3" hidden="1">1</definedName>
    <definedName name="solver_opt" localSheetId="4" hidden="1">'Optimal portfolio'!$D$4</definedName>
    <definedName name="solver_opt" localSheetId="3" hidden="1">Solver!$D$4</definedName>
    <definedName name="solver_pre" localSheetId="4" hidden="1">0.000001</definedName>
    <definedName name="solver_pre" localSheetId="3" hidden="1">0.000001</definedName>
    <definedName name="solver_rbv" localSheetId="4" hidden="1">1</definedName>
    <definedName name="solver_rbv" localSheetId="3" hidden="1">1</definedName>
    <definedName name="solver_rel1" localSheetId="4" hidden="1">2</definedName>
    <definedName name="solver_rel1" localSheetId="3" hidden="1">2</definedName>
    <definedName name="solver_rel2" localSheetId="3" hidden="1">2</definedName>
    <definedName name="solver_rhs1" localSheetId="4" hidden="1">'Optimal portfolio'!$D$10</definedName>
    <definedName name="solver_rhs1" localSheetId="3" hidden="1">Solver!$D$9</definedName>
    <definedName name="solver_rhs2" localSheetId="3" hidden="1">Solver!$D$9</definedName>
    <definedName name="solver_rlx" localSheetId="4" hidden="1">2</definedName>
    <definedName name="solver_rlx" localSheetId="3" hidden="1">2</definedName>
    <definedName name="solver_rsd" localSheetId="4" hidden="1">0</definedName>
    <definedName name="solver_rsd" localSheetId="3" hidden="1">0</definedName>
    <definedName name="solver_scl" localSheetId="4" hidden="1">1</definedName>
    <definedName name="solver_scl" localSheetId="3" hidden="1">1</definedName>
    <definedName name="solver_sho" localSheetId="4" hidden="1">2</definedName>
    <definedName name="solver_sho" localSheetId="3" hidden="1">2</definedName>
    <definedName name="solver_ssz" localSheetId="4" hidden="1">100</definedName>
    <definedName name="solver_ssz" localSheetId="3" hidden="1">100</definedName>
    <definedName name="solver_tim" localSheetId="4" hidden="1">2147483647</definedName>
    <definedName name="solver_tim" localSheetId="3" hidden="1">2147483647</definedName>
    <definedName name="solver_tol" localSheetId="4" hidden="1">0.01</definedName>
    <definedName name="solver_tol" localSheetId="3" hidden="1">0.01</definedName>
    <definedName name="solver_typ" localSheetId="4" hidden="1">1</definedName>
    <definedName name="solver_typ" localSheetId="3" hidden="1">2</definedName>
    <definedName name="solver_val" localSheetId="4" hidden="1">0</definedName>
    <definedName name="solver_val" localSheetId="3" hidden="1">0</definedName>
    <definedName name="solver_ver" localSheetId="4" hidden="1">3</definedName>
    <definedName name="solver_ver" localSheetId="3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3" i="23" l="1"/>
  <c r="C33" i="23" s="1"/>
  <c r="B34" i="23"/>
  <c r="A34" i="23"/>
  <c r="B30" i="23"/>
  <c r="B31" i="23"/>
  <c r="B32" i="23"/>
  <c r="C32" i="23" s="1"/>
  <c r="B36" i="23"/>
  <c r="C36" i="23" s="1"/>
  <c r="B37" i="23"/>
  <c r="C37" i="23" s="1"/>
  <c r="B38" i="23"/>
  <c r="B39" i="23"/>
  <c r="B29" i="23"/>
  <c r="A30" i="23"/>
  <c r="A31" i="23" s="1"/>
  <c r="A32" i="23" s="1"/>
  <c r="A36" i="23" s="1"/>
  <c r="A37" i="23" s="1"/>
  <c r="A38" i="23" s="1"/>
  <c r="E25" i="23"/>
  <c r="D25" i="23"/>
  <c r="E24" i="23"/>
  <c r="D24" i="23"/>
  <c r="E23" i="23"/>
  <c r="D23" i="23"/>
  <c r="E22" i="23"/>
  <c r="D22" i="23"/>
  <c r="E21" i="23"/>
  <c r="D21" i="23"/>
  <c r="E20" i="23"/>
  <c r="D20" i="23"/>
  <c r="E19" i="23"/>
  <c r="D19" i="23"/>
  <c r="E18" i="23"/>
  <c r="D18" i="23"/>
  <c r="E17" i="23"/>
  <c r="D17" i="23"/>
  <c r="D13" i="23"/>
  <c r="C13" i="23"/>
  <c r="C10" i="23"/>
  <c r="A21" i="24"/>
  <c r="E21" i="24"/>
  <c r="D21" i="24"/>
  <c r="H28" i="23"/>
  <c r="G29" i="23"/>
  <c r="E4" i="23"/>
  <c r="G17" i="23"/>
  <c r="D33" i="23" l="1"/>
  <c r="A33" i="23" s="1"/>
  <c r="E33" i="23"/>
  <c r="C34" i="23"/>
  <c r="E34" i="23" s="1"/>
  <c r="D34" i="23"/>
  <c r="F17" i="23"/>
  <c r="F19" i="23"/>
  <c r="C29" i="23"/>
  <c r="D29" i="23" s="1"/>
  <c r="C39" i="23"/>
  <c r="D39" i="23" s="1"/>
  <c r="F20" i="23"/>
  <c r="E39" i="23"/>
  <c r="D36" i="23"/>
  <c r="E36" i="23"/>
  <c r="E32" i="23"/>
  <c r="D32" i="23"/>
  <c r="F22" i="23"/>
  <c r="C31" i="23"/>
  <c r="D31" i="23" s="1"/>
  <c r="E29" i="23"/>
  <c r="F24" i="23"/>
  <c r="G28" i="23" s="1"/>
  <c r="F35" i="23" s="1"/>
  <c r="C38" i="23"/>
  <c r="E38" i="23" s="1"/>
  <c r="D37" i="23"/>
  <c r="E37" i="23"/>
  <c r="C30" i="23"/>
  <c r="D30" i="23" s="1"/>
  <c r="F23" i="23"/>
  <c r="F21" i="23"/>
  <c r="F25" i="23"/>
  <c r="F18" i="23"/>
  <c r="D4" i="23"/>
  <c r="F34" i="23" l="1"/>
  <c r="F33" i="23"/>
  <c r="D38" i="23"/>
  <c r="E31" i="23"/>
  <c r="F31" i="23" s="1"/>
  <c r="F32" i="23"/>
  <c r="F29" i="23"/>
  <c r="E30" i="23"/>
  <c r="F30" i="23" s="1"/>
  <c r="D18" i="24" l="1"/>
  <c r="E18" i="24"/>
  <c r="D19" i="24"/>
  <c r="E19" i="24"/>
  <c r="D20" i="24"/>
  <c r="E20" i="24"/>
  <c r="D22" i="24"/>
  <c r="E22" i="24"/>
  <c r="D23" i="24"/>
  <c r="E23" i="24"/>
  <c r="D24" i="24"/>
  <c r="E24" i="24"/>
  <c r="D25" i="24"/>
  <c r="E25" i="24"/>
  <c r="E17" i="24"/>
  <c r="D17" i="24"/>
  <c r="A18" i="24"/>
  <c r="A19" i="24" s="1"/>
  <c r="A20" i="24" s="1"/>
  <c r="A22" i="24" s="1"/>
  <c r="A23" i="24" s="1"/>
  <c r="A24" i="24" s="1"/>
  <c r="D13" i="24"/>
  <c r="D4" i="24" s="1"/>
  <c r="C13" i="24"/>
  <c r="C10" i="24" s="1"/>
  <c r="C9" i="24"/>
  <c r="C34" i="21"/>
  <c r="C30" i="21"/>
  <c r="D33" i="21"/>
  <c r="E4" i="24"/>
  <c r="D32" i="21"/>
  <c r="D34" i="21"/>
  <c r="F17" i="24"/>
  <c r="D30" i="21"/>
  <c r="D31" i="21"/>
  <c r="E13" i="24"/>
  <c r="C32" i="21" l="1"/>
  <c r="C33" i="21" s="1"/>
  <c r="C31" i="21"/>
  <c r="H26" i="21"/>
  <c r="F7" i="22"/>
  <c r="H19" i="18"/>
  <c r="H20" i="18"/>
  <c r="H6" i="18"/>
  <c r="H21" i="18"/>
  <c r="I26" i="21"/>
  <c r="I21" i="21"/>
  <c r="E4" i="22" l="1"/>
  <c r="D4" i="22"/>
  <c r="C4" i="22"/>
  <c r="B4" i="22"/>
  <c r="A4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7" i="22"/>
  <c r="I25" i="21"/>
  <c r="I24" i="21"/>
  <c r="E21" i="22" l="1"/>
  <c r="C14" i="22"/>
  <c r="C19" i="22"/>
  <c r="C9" i="22"/>
  <c r="C11" i="22"/>
  <c r="C16" i="22"/>
  <c r="E8" i="22"/>
  <c r="E11" i="22"/>
  <c r="C20" i="22"/>
  <c r="E14" i="22"/>
  <c r="C17" i="22"/>
  <c r="E9" i="22"/>
  <c r="C12" i="22"/>
  <c r="E17" i="22"/>
  <c r="C7" i="22"/>
  <c r="E12" i="22"/>
  <c r="C15" i="22"/>
  <c r="E20" i="22"/>
  <c r="E7" i="22"/>
  <c r="C10" i="22"/>
  <c r="E15" i="22"/>
  <c r="C18" i="22"/>
  <c r="E16" i="22"/>
  <c r="E19" i="22"/>
  <c r="E10" i="22"/>
  <c r="C13" i="22"/>
  <c r="E18" i="22"/>
  <c r="C21" i="22"/>
  <c r="C8" i="22"/>
  <c r="E13" i="22"/>
  <c r="E21" i="21"/>
  <c r="F3" i="21" s="1"/>
  <c r="G3" i="21" s="1"/>
  <c r="B21" i="21"/>
  <c r="C16" i="21" s="1"/>
  <c r="C15" i="21"/>
  <c r="C13" i="21"/>
  <c r="C7" i="21"/>
  <c r="C5" i="21"/>
  <c r="B16" i="18"/>
  <c r="C16" i="18"/>
  <c r="D16" i="18"/>
  <c r="E16" i="18"/>
  <c r="F16" i="18"/>
  <c r="G16" i="18"/>
  <c r="B14" i="18"/>
  <c r="C14" i="18"/>
  <c r="D14" i="18"/>
  <c r="E14" i="18"/>
  <c r="F14" i="18"/>
  <c r="G14" i="18"/>
  <c r="B12" i="18"/>
  <c r="C12" i="18"/>
  <c r="D12" i="18"/>
  <c r="E12" i="18"/>
  <c r="F12" i="18"/>
  <c r="G12" i="18"/>
  <c r="B6" i="18"/>
  <c r="C6" i="18"/>
  <c r="D6" i="18"/>
  <c r="E6" i="18"/>
  <c r="F6" i="18"/>
  <c r="G6" i="18"/>
  <c r="B7" i="18"/>
  <c r="C7" i="18"/>
  <c r="D7" i="18"/>
  <c r="E7" i="18"/>
  <c r="F7" i="18"/>
  <c r="G7" i="18"/>
  <c r="B8" i="18"/>
  <c r="C8" i="18"/>
  <c r="D8" i="18"/>
  <c r="E8" i="18"/>
  <c r="F8" i="18"/>
  <c r="G8" i="18"/>
  <c r="B9" i="18"/>
  <c r="C9" i="18"/>
  <c r="D9" i="18"/>
  <c r="E9" i="18"/>
  <c r="F9" i="18"/>
  <c r="G9" i="18"/>
  <c r="B10" i="18"/>
  <c r="C10" i="18"/>
  <c r="D10" i="18"/>
  <c r="E10" i="18"/>
  <c r="F10" i="18"/>
  <c r="G10" i="18"/>
  <c r="B11" i="18"/>
  <c r="C11" i="18"/>
  <c r="D11" i="18"/>
  <c r="E11" i="18"/>
  <c r="F11" i="18"/>
  <c r="G11" i="18"/>
  <c r="B13" i="18"/>
  <c r="C13" i="18"/>
  <c r="D13" i="18"/>
  <c r="E13" i="18"/>
  <c r="F13" i="18"/>
  <c r="G13" i="18"/>
  <c r="B15" i="18"/>
  <c r="C15" i="18"/>
  <c r="D15" i="18"/>
  <c r="E15" i="18"/>
  <c r="F15" i="18"/>
  <c r="G15" i="18"/>
  <c r="B17" i="18"/>
  <c r="C17" i="18"/>
  <c r="D17" i="18"/>
  <c r="E17" i="18"/>
  <c r="F17" i="18"/>
  <c r="G17" i="18"/>
  <c r="C19" i="18"/>
  <c r="D19" i="18"/>
  <c r="D20" i="18" s="1"/>
  <c r="E19" i="18"/>
  <c r="E21" i="18" s="1"/>
  <c r="F19" i="18"/>
  <c r="F21" i="18" s="1"/>
  <c r="G19" i="18"/>
  <c r="C20" i="18"/>
  <c r="G20" i="18"/>
  <c r="C21" i="18"/>
  <c r="D21" i="18"/>
  <c r="G21" i="18"/>
  <c r="H13" i="21" l="1"/>
  <c r="H15" i="21"/>
  <c r="D16" i="21"/>
  <c r="H5" i="21"/>
  <c r="F11" i="21"/>
  <c r="G11" i="21" s="1"/>
  <c r="F19" i="21"/>
  <c r="G19" i="21" s="1"/>
  <c r="C2" i="21"/>
  <c r="D5" i="21"/>
  <c r="F8" i="21"/>
  <c r="G8" i="21" s="1"/>
  <c r="C10" i="21"/>
  <c r="D13" i="21"/>
  <c r="F16" i="21"/>
  <c r="G16" i="21" s="1"/>
  <c r="C18" i="21"/>
  <c r="F13" i="21"/>
  <c r="G13" i="21" s="1"/>
  <c r="C4" i="21"/>
  <c r="C12" i="21"/>
  <c r="D15" i="21"/>
  <c r="C20" i="21"/>
  <c r="F7" i="21"/>
  <c r="G7" i="21" s="1"/>
  <c r="C9" i="21"/>
  <c r="F15" i="21"/>
  <c r="G15" i="21" s="1"/>
  <c r="C17" i="21"/>
  <c r="F10" i="21"/>
  <c r="G10" i="21" s="1"/>
  <c r="C6" i="21"/>
  <c r="D7" i="21"/>
  <c r="F4" i="21"/>
  <c r="G4" i="21" s="1"/>
  <c r="F12" i="21"/>
  <c r="G12" i="21" s="1"/>
  <c r="C3" i="21"/>
  <c r="F9" i="21"/>
  <c r="G9" i="21" s="1"/>
  <c r="C11" i="21"/>
  <c r="F17" i="21"/>
  <c r="G17" i="21" s="1"/>
  <c r="C19" i="21"/>
  <c r="F5" i="21"/>
  <c r="G5" i="21" s="1"/>
  <c r="F2" i="21"/>
  <c r="G2" i="21" s="1"/>
  <c r="F18" i="21"/>
  <c r="G18" i="21" s="1"/>
  <c r="C14" i="21"/>
  <c r="F20" i="21"/>
  <c r="G20" i="21" s="1"/>
  <c r="F6" i="21"/>
  <c r="G6" i="21" s="1"/>
  <c r="C8" i="21"/>
  <c r="F14" i="21"/>
  <c r="G14" i="21" s="1"/>
  <c r="F20" i="18"/>
  <c r="E20" i="18"/>
  <c r="H8" i="21" l="1"/>
  <c r="D8" i="21"/>
  <c r="D11" i="21"/>
  <c r="H11" i="21"/>
  <c r="H4" i="21"/>
  <c r="D4" i="21"/>
  <c r="H2" i="21"/>
  <c r="D2" i="21"/>
  <c r="D21" i="21" s="1"/>
  <c r="D22" i="21" s="1"/>
  <c r="D23" i="21" s="1"/>
  <c r="D17" i="21"/>
  <c r="H17" i="21"/>
  <c r="D14" i="21"/>
  <c r="H14" i="21"/>
  <c r="D3" i="21"/>
  <c r="H3" i="21"/>
  <c r="H18" i="21"/>
  <c r="D18" i="21"/>
  <c r="H12" i="21"/>
  <c r="D12" i="21"/>
  <c r="D9" i="21"/>
  <c r="H9" i="21"/>
  <c r="G21" i="21"/>
  <c r="G22" i="21" s="1"/>
  <c r="G23" i="21" s="1"/>
  <c r="H7" i="21"/>
  <c r="H20" i="21"/>
  <c r="D20" i="21"/>
  <c r="H10" i="21"/>
  <c r="D10" i="21"/>
  <c r="H16" i="21"/>
  <c r="D19" i="21"/>
  <c r="H19" i="21"/>
  <c r="D6" i="21"/>
  <c r="H6" i="21"/>
  <c r="H21" i="21" l="1"/>
  <c r="H24" i="21" s="1"/>
  <c r="H25" i="2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C10" authorId="0" shapeId="0" xr:uid="{5FFC4F56-5B44-4F46-920D-6DF785BED2B9}">
      <text>
        <r>
          <rPr>
            <b/>
            <sz val="9"/>
            <color indexed="81"/>
            <rFont val="Tahoma"/>
            <family val="2"/>
          </rPr>
          <t>=C13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F4A69872-FC75-4EA9-A789-C98272FEF0F8}">
      <text>
        <r>
          <rPr>
            <b/>
            <sz val="9"/>
            <color indexed="81"/>
            <rFont val="Tahoma"/>
            <family val="2"/>
          </rPr>
          <t>=C7*A2+D7*B2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A33" authorId="0" shapeId="0" xr:uid="{648CA2EF-3F81-4EF4-B25A-B23D807B37FF}">
      <text>
        <r>
          <rPr>
            <b/>
            <sz val="9"/>
            <color indexed="81"/>
            <rFont val="Tahoma"/>
            <family val="2"/>
          </rPr>
          <t>=D33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3" authorId="0" shapeId="0" xr:uid="{1F58C19D-4CE5-4750-9B8F-985FFBE6F719}">
      <text>
        <r>
          <rPr>
            <b/>
            <sz val="9"/>
            <color indexed="81"/>
            <rFont val="Tahoma"/>
            <family val="2"/>
          </rPr>
          <t>=LOOKUP(F28,A17:A25,B17:B25)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<sst xmlns="http://schemas.openxmlformats.org/spreadsheetml/2006/main" count="209" uniqueCount="106">
  <si>
    <t>นางสาว</t>
  </si>
  <si>
    <t>วรรณรัตน์ ส่งเสริมสุขเจริญ</t>
  </si>
  <si>
    <t>Ry.wannarat@gmail.com</t>
  </si>
  <si>
    <t>-</t>
  </si>
  <si>
    <t>Hidden</t>
  </si>
  <si>
    <t>นาย</t>
  </si>
  <si>
    <t>ธนพัฒน์ พัฒนเสรีเสถียร</t>
  </si>
  <si>
    <t>dbrittannia6@gmail.com</t>
  </si>
  <si>
    <t>สิริมา จุติโชติ</t>
  </si>
  <si>
    <t>diffi1@hotmail.com</t>
  </si>
  <si>
    <t>พิชามญชุ์ ดีดอม</t>
  </si>
  <si>
    <t>plawan_p@hotmail.com</t>
  </si>
  <si>
    <t>ภัทรา เปี่ยมสุขวัฒน์</t>
  </si>
  <si>
    <t>pattar1610@hotmail.com</t>
  </si>
  <si>
    <t>ปวีณา มงคลสุขวัฒน์</t>
  </si>
  <si>
    <t>Fahpavee.m@gmail.com</t>
  </si>
  <si>
    <t>วรัทยา เชี่ยววัฒนะกุล</t>
  </si>
  <si>
    <t>Varattaya.chi@gmail.com</t>
  </si>
  <si>
    <t>นครา วรรณรส</t>
  </si>
  <si>
    <t>nakara.wanna@gmail.com</t>
  </si>
  <si>
    <t>ชลิดา สาธิตวุฒิ</t>
  </si>
  <si>
    <t>cheryberrylemon@hotmail.com</t>
  </si>
  <si>
    <t>กรณัฐ แสงพุ่มพงษ์</t>
  </si>
  <si>
    <t>koranat.arm@gmail.com</t>
  </si>
  <si>
    <t>พีระญาณ์ รุ่งสินเฉลิมรัฐ</t>
  </si>
  <si>
    <t>peraya.rsclr@gmail.com</t>
  </si>
  <si>
    <t>อิทธิวัฒน์ จีนจรรยา</t>
  </si>
  <si>
    <t>j.ittiwat216@gmail.com</t>
  </si>
  <si>
    <t>ก้องภพ จายะศักดิ์</t>
  </si>
  <si>
    <t>casualist.99@gmail.com</t>
  </si>
  <si>
    <t>ศุภศักดิ์ บุญนิธิยิ่งยง</t>
  </si>
  <si>
    <t>supasak.bo@gmail.com</t>
  </si>
  <si>
    <t>สายสุรีย์ พินิจวราภรณ์</t>
  </si>
  <si>
    <t>saisuree.ph@gmail.com</t>
  </si>
  <si>
    <t>ณัฐวุฒิ สุขวัฒนา</t>
  </si>
  <si>
    <t>arquitecto3350@gmail.com</t>
  </si>
  <si>
    <t>ณภัทรชา ปานคำ</t>
  </si>
  <si>
    <t>ideanapatcha@gmail.com</t>
  </si>
  <si>
    <t>บัณฑิต ยนต์สกุล</t>
  </si>
  <si>
    <t>inpharia@gmail.com</t>
  </si>
  <si>
    <t>ชัยณรงค์ วงศ์กระจ่าง</t>
  </si>
  <si>
    <t>Chaina.wj@gmail.com</t>
  </si>
  <si>
    <t>Deviation</t>
  </si>
  <si>
    <t>Return</t>
  </si>
  <si>
    <r>
      <rPr>
        <i/>
        <sz val="10"/>
        <rFont val="Verdana"/>
        <family val="2"/>
      </rPr>
      <t>E(r</t>
    </r>
    <r>
      <rPr>
        <i/>
        <vertAlign val="subscript"/>
        <sz val="12"/>
        <rFont val="Verdana"/>
        <family val="2"/>
      </rPr>
      <t>S</t>
    </r>
    <r>
      <rPr>
        <i/>
        <sz val="10"/>
        <rFont val="Verdana"/>
        <family val="2"/>
      </rPr>
      <t>)</t>
    </r>
  </si>
  <si>
    <r>
      <rPr>
        <i/>
        <sz val="10"/>
        <rFont val="Verdana"/>
        <family val="2"/>
      </rPr>
      <t>E(r</t>
    </r>
    <r>
      <rPr>
        <i/>
        <vertAlign val="subscript"/>
        <sz val="12"/>
        <rFont val="Verdana"/>
        <family val="2"/>
      </rPr>
      <t>B</t>
    </r>
    <r>
      <rPr>
        <i/>
        <sz val="10"/>
        <rFont val="Verdana"/>
        <family val="2"/>
      </rPr>
      <t>)</t>
    </r>
  </si>
  <si>
    <r>
      <rPr>
        <i/>
        <sz val="14"/>
        <rFont val="Symbol"/>
        <family val="1"/>
        <charset val="2"/>
      </rPr>
      <t>s</t>
    </r>
    <r>
      <rPr>
        <i/>
        <vertAlign val="subscript"/>
        <sz val="14"/>
        <rFont val="Verdana"/>
        <family val="2"/>
      </rPr>
      <t>S</t>
    </r>
  </si>
  <si>
    <r>
      <rPr>
        <i/>
        <sz val="14"/>
        <rFont val="Symbol"/>
        <family val="1"/>
        <charset val="2"/>
      </rPr>
      <t>s</t>
    </r>
    <r>
      <rPr>
        <i/>
        <vertAlign val="subscript"/>
        <sz val="14"/>
        <rFont val="Verdana"/>
        <family val="2"/>
      </rPr>
      <t>B</t>
    </r>
  </si>
  <si>
    <r>
      <rPr>
        <i/>
        <sz val="14"/>
        <rFont val="Symbol"/>
        <family val="1"/>
        <charset val="2"/>
      </rPr>
      <t>r</t>
    </r>
    <r>
      <rPr>
        <i/>
        <vertAlign val="subscript"/>
        <sz val="14"/>
        <rFont val="Verdana"/>
        <family val="2"/>
      </rPr>
      <t>BS</t>
    </r>
  </si>
  <si>
    <t>Portfolio Weights</t>
  </si>
  <si>
    <r>
      <t>Expected Return, E(</t>
    </r>
    <r>
      <rPr>
        <i/>
        <sz val="10"/>
        <rFont val="Verdana"/>
        <family val="2"/>
      </rPr>
      <t>r</t>
    </r>
    <r>
      <rPr>
        <i/>
        <vertAlign val="subscript"/>
        <sz val="12"/>
        <rFont val="Verdana"/>
        <family val="2"/>
      </rPr>
      <t>P</t>
    </r>
    <r>
      <rPr>
        <sz val="11"/>
        <color theme="1"/>
        <rFont val="Calibri"/>
        <family val="2"/>
        <scheme val="minor"/>
      </rPr>
      <t>)</t>
    </r>
  </si>
  <si>
    <t>Std Dev</t>
  </si>
  <si>
    <r>
      <t>w</t>
    </r>
    <r>
      <rPr>
        <i/>
        <vertAlign val="subscript"/>
        <sz val="12"/>
        <rFont val="Verdana"/>
        <family val="2"/>
      </rPr>
      <t>S</t>
    </r>
    <r>
      <rPr>
        <b/>
        <vertAlign val="subscript"/>
        <sz val="12"/>
        <rFont val="Verdana"/>
        <family val="2"/>
      </rPr>
      <t xml:space="preserve"> </t>
    </r>
    <r>
      <rPr>
        <sz val="11"/>
        <color theme="1"/>
        <rFont val="Calibri"/>
        <family val="2"/>
        <scheme val="minor"/>
      </rPr>
      <t>= 1–w</t>
    </r>
    <r>
      <rPr>
        <i/>
        <vertAlign val="subscript"/>
        <sz val="12"/>
        <rFont val="Verdana"/>
        <family val="2"/>
      </rPr>
      <t>B</t>
    </r>
  </si>
  <si>
    <r>
      <t>w</t>
    </r>
    <r>
      <rPr>
        <i/>
        <vertAlign val="subscript"/>
        <sz val="12"/>
        <rFont val="Verdana"/>
        <family val="2"/>
      </rPr>
      <t>B</t>
    </r>
  </si>
  <si>
    <t xml:space="preserve">         </t>
  </si>
  <si>
    <t xml:space="preserve">Weight in stocks </t>
  </si>
  <si>
    <r>
      <t>w</t>
    </r>
    <r>
      <rPr>
        <vertAlign val="subscript"/>
        <sz val="12"/>
        <rFont val="Verdana"/>
        <family val="2"/>
      </rPr>
      <t>S</t>
    </r>
  </si>
  <si>
    <t xml:space="preserve">   Minimum Variance Portfolio</t>
  </si>
  <si>
    <t>Stock weight</t>
  </si>
  <si>
    <t>Expected return</t>
  </si>
  <si>
    <t>Standard deviation</t>
  </si>
  <si>
    <t>Covariance</t>
  </si>
  <si>
    <t>Correlation</t>
  </si>
  <si>
    <t>Objective</t>
  </si>
  <si>
    <t>Variables</t>
  </si>
  <si>
    <t>Weight</t>
  </si>
  <si>
    <t>Stock</t>
  </si>
  <si>
    <t>Bond</t>
  </si>
  <si>
    <t>Constraints</t>
  </si>
  <si>
    <t>Portfolio return</t>
  </si>
  <si>
    <t>Where</t>
  </si>
  <si>
    <t>Target</t>
  </si>
  <si>
    <t>Risk</t>
  </si>
  <si>
    <t>Portfolio</t>
  </si>
  <si>
    <t>Max</t>
  </si>
  <si>
    <t>Utility</t>
  </si>
  <si>
    <t>Risk aversion</t>
  </si>
  <si>
    <t>risk aversion</t>
  </si>
  <si>
    <t>Port weight</t>
  </si>
  <si>
    <t>Port return</t>
  </si>
  <si>
    <t>Port risk</t>
  </si>
  <si>
    <r>
      <rPr>
        <b/>
        <sz val="12"/>
        <rFont val="Calibri"/>
        <family val="2"/>
        <scheme val="minor"/>
      </rPr>
      <t xml:space="preserve">        Portfolio Standard Deviation for Given Correlation</t>
    </r>
    <r>
      <rPr>
        <b/>
        <sz val="12"/>
        <rFont val="Verdana"/>
        <family val="2"/>
      </rPr>
      <t xml:space="preserve">, </t>
    </r>
    <r>
      <rPr>
        <b/>
        <sz val="12"/>
        <rFont val="Symbol"/>
        <family val="1"/>
        <charset val="2"/>
      </rPr>
      <t>r</t>
    </r>
  </si>
  <si>
    <t>Portoflio</t>
  </si>
  <si>
    <t>Year</t>
  </si>
  <si>
    <t>Stocks</t>
  </si>
  <si>
    <t>Dev squared</t>
  </si>
  <si>
    <t>Corporate bonds</t>
  </si>
  <si>
    <t>Stock dev x Bond dev</t>
  </si>
  <si>
    <t>Sum</t>
  </si>
  <si>
    <t>Variance</t>
  </si>
  <si>
    <t>SD</t>
  </si>
  <si>
    <t>The investment opportunity set with the stock and bond funds</t>
  </si>
  <si>
    <t>Input Data</t>
  </si>
  <si>
    <t xml:space="preserve">Notes: </t>
  </si>
  <si>
    <t>1. Negative weights indicate short positions</t>
  </si>
  <si>
    <t xml:space="preserve">2. The weights of the minimum-variance portfolio are </t>
  </si>
  <si>
    <t xml:space="preserve">    computed using the formula in footnote 1.</t>
  </si>
  <si>
    <t>Portfolio var</t>
  </si>
  <si>
    <t>Portfolio SD</t>
  </si>
  <si>
    <t>Stock allocation</t>
  </si>
  <si>
    <t>Bond allocation</t>
  </si>
  <si>
    <t>Portfolio SD (no diversification benefits)</t>
  </si>
  <si>
    <t>Min</t>
  </si>
  <si>
    <t>Porttolio risk</t>
  </si>
  <si>
    <t>return</t>
  </si>
  <si>
    <t>Indifference curve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</si>
</sst>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000"/>
    <numFmt numFmtId="165" formatCode="_(* #,##0.0000_);_(* \(#,##0.000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1"/>
      <color theme="1"/>
      <name val="Tahoma"/>
      <family val="2"/>
    </font>
    <font>
      <sz val="7.5"/>
      <color rgb="FF808080"/>
      <name val="Tahoma"/>
      <family val="2"/>
    </font>
    <font>
      <u/>
      <sz val="11"/>
      <color theme="10"/>
      <name val="Calibri"/>
      <family val="2"/>
      <scheme val="minor"/>
    </font>
    <font>
      <i/>
      <sz val="10"/>
      <name val="Verdana"/>
      <family val="2"/>
    </font>
    <font>
      <i/>
      <vertAlign val="subscript"/>
      <sz val="12"/>
      <name val="Verdana"/>
      <family val="2"/>
    </font>
    <font>
      <i/>
      <sz val="14"/>
      <name val="Symbol"/>
      <family val="1"/>
      <charset val="2"/>
    </font>
    <font>
      <i/>
      <vertAlign val="subscript"/>
      <sz val="14"/>
      <name val="Verdana"/>
      <family val="2"/>
    </font>
    <font>
      <sz val="10"/>
      <name val="Verdana"/>
      <family val="2"/>
    </font>
    <font>
      <b/>
      <vertAlign val="subscript"/>
      <sz val="12"/>
      <name val="Verdana"/>
      <family val="2"/>
    </font>
    <font>
      <b/>
      <sz val="10"/>
      <name val="Verdana"/>
      <family val="2"/>
    </font>
    <font>
      <sz val="12"/>
      <name val="Geneva"/>
    </font>
    <font>
      <b/>
      <sz val="12"/>
      <name val="Symbol"/>
      <family val="1"/>
      <charset val="2"/>
    </font>
    <font>
      <sz val="12"/>
      <name val="Verdana"/>
      <family val="2"/>
    </font>
    <font>
      <vertAlign val="subscript"/>
      <sz val="12"/>
      <name val="Verdana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.5"/>
      <name val="Verdana"/>
      <family val="2"/>
    </font>
    <font>
      <b/>
      <sz val="1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0F0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86">
    <xf numFmtId="0" fontId="0" fillId="0" borderId="0" xfId="0"/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3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5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9" fontId="0" fillId="0" borderId="0" xfId="0" applyNumberFormat="1"/>
    <xf numFmtId="0" fontId="10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9" fontId="0" fillId="0" borderId="10" xfId="2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9" fontId="0" fillId="0" borderId="17" xfId="2" applyFont="1" applyBorder="1" applyAlignment="1">
      <alignment horizontal="center"/>
    </xf>
    <xf numFmtId="0" fontId="0" fillId="0" borderId="14" xfId="0" applyBorder="1"/>
    <xf numFmtId="0" fontId="0" fillId="0" borderId="20" xfId="0" applyBorder="1"/>
    <xf numFmtId="0" fontId="0" fillId="0" borderId="10" xfId="0" applyBorder="1"/>
    <xf numFmtId="0" fontId="12" fillId="0" borderId="0" xfId="0" applyFont="1"/>
    <xf numFmtId="0" fontId="10" fillId="0" borderId="16" xfId="0" applyFont="1" applyBorder="1"/>
    <xf numFmtId="0" fontId="12" fillId="0" borderId="20" xfId="0" applyFont="1" applyBorder="1"/>
    <xf numFmtId="0" fontId="10" fillId="0" borderId="0" xfId="0" applyFont="1"/>
    <xf numFmtId="0" fontId="0" fillId="6" borderId="10" xfId="0" applyFill="1" applyBorder="1"/>
    <xf numFmtId="0" fontId="0" fillId="6" borderId="0" xfId="0" applyFill="1"/>
    <xf numFmtId="0" fontId="0" fillId="6" borderId="0" xfId="0" applyFill="1" applyAlignment="1">
      <alignment horizontal="center"/>
    </xf>
    <xf numFmtId="10" fontId="0" fillId="5" borderId="0" xfId="0" applyNumberFormat="1" applyFill="1"/>
    <xf numFmtId="10" fontId="0" fillId="5" borderId="0" xfId="2" applyNumberFormat="1" applyFont="1" applyFill="1"/>
    <xf numFmtId="10" fontId="0" fillId="0" borderId="10" xfId="2" applyNumberFormat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11" xfId="2" applyNumberFormat="1" applyFont="1" applyBorder="1"/>
    <xf numFmtId="10" fontId="0" fillId="0" borderId="0" xfId="2" applyNumberFormat="1" applyFont="1" applyBorder="1"/>
    <xf numFmtId="10" fontId="0" fillId="0" borderId="2" xfId="2" applyNumberFormat="1" applyFont="1" applyBorder="1"/>
    <xf numFmtId="10" fontId="0" fillId="0" borderId="3" xfId="2" applyNumberFormat="1" applyFont="1" applyBorder="1"/>
    <xf numFmtId="10" fontId="0" fillId="0" borderId="1" xfId="2" applyNumberFormat="1" applyFont="1" applyBorder="1"/>
    <xf numFmtId="0" fontId="0" fillId="0" borderId="7" xfId="0" applyBorder="1"/>
    <xf numFmtId="43" fontId="0" fillId="0" borderId="10" xfId="1" applyFont="1" applyBorder="1"/>
    <xf numFmtId="43" fontId="0" fillId="0" borderId="2" xfId="1" applyFont="1" applyBorder="1"/>
    <xf numFmtId="0" fontId="0" fillId="0" borderId="35" xfId="0" applyBorder="1"/>
    <xf numFmtId="0" fontId="0" fillId="0" borderId="34" xfId="0" applyBorder="1" applyAlignment="1">
      <alignment horizontal="center"/>
    </xf>
    <xf numFmtId="10" fontId="0" fillId="0" borderId="0" xfId="2" applyNumberFormat="1" applyFont="1"/>
    <xf numFmtId="10" fontId="0" fillId="0" borderId="7" xfId="2" applyNumberFormat="1" applyFont="1" applyBorder="1"/>
    <xf numFmtId="10" fontId="0" fillId="0" borderId="9" xfId="2" applyNumberFormat="1" applyFont="1" applyBorder="1"/>
    <xf numFmtId="0" fontId="0" fillId="0" borderId="11" xfId="0" applyBorder="1"/>
    <xf numFmtId="0" fontId="0" fillId="0" borderId="3" xfId="0" applyBorder="1"/>
    <xf numFmtId="165" fontId="0" fillId="0" borderId="34" xfId="1" applyNumberFormat="1" applyFont="1" applyBorder="1"/>
    <xf numFmtId="165" fontId="0" fillId="0" borderId="36" xfId="1" applyNumberFormat="1" applyFont="1" applyBorder="1"/>
    <xf numFmtId="165" fontId="0" fillId="0" borderId="35" xfId="1" applyNumberFormat="1" applyFont="1" applyBorder="1"/>
    <xf numFmtId="0" fontId="0" fillId="0" borderId="9" xfId="0" applyBorder="1"/>
    <xf numFmtId="0" fontId="20" fillId="7" borderId="16" xfId="0" applyFont="1" applyFill="1" applyBorder="1"/>
    <xf numFmtId="0" fontId="20" fillId="7" borderId="20" xfId="0" applyFont="1" applyFill="1" applyBorder="1" applyAlignment="1">
      <alignment horizontal="center"/>
    </xf>
    <xf numFmtId="0" fontId="19" fillId="7" borderId="23" xfId="0" applyFont="1" applyFill="1" applyBorder="1" applyAlignment="1">
      <alignment horizontal="center"/>
    </xf>
    <xf numFmtId="9" fontId="20" fillId="7" borderId="12" xfId="2" applyFont="1" applyFill="1" applyBorder="1" applyAlignment="1">
      <alignment horizontal="center"/>
    </xf>
    <xf numFmtId="10" fontId="20" fillId="7" borderId="21" xfId="2" applyNumberFormat="1" applyFont="1" applyFill="1" applyBorder="1" applyAlignment="1">
      <alignment horizontal="center"/>
    </xf>
    <xf numFmtId="10" fontId="20" fillId="7" borderId="20" xfId="2" applyNumberFormat="1" applyFont="1" applyFill="1" applyBorder="1" applyAlignment="1">
      <alignment horizontal="center"/>
    </xf>
    <xf numFmtId="10" fontId="20" fillId="4" borderId="21" xfId="2" applyNumberFormat="1" applyFont="1" applyFill="1" applyBorder="1" applyAlignment="1">
      <alignment horizontal="center"/>
    </xf>
    <xf numFmtId="10" fontId="20" fillId="7" borderId="15" xfId="2" applyNumberFormat="1" applyFont="1" applyFill="1" applyBorder="1" applyAlignment="1">
      <alignment horizontal="center"/>
    </xf>
    <xf numFmtId="9" fontId="20" fillId="7" borderId="0" xfId="2" applyFont="1" applyFill="1" applyBorder="1" applyAlignment="1">
      <alignment horizontal="center"/>
    </xf>
    <xf numFmtId="10" fontId="20" fillId="7" borderId="23" xfId="2" applyNumberFormat="1" applyFont="1" applyFill="1" applyBorder="1" applyAlignment="1">
      <alignment horizontal="center"/>
    </xf>
    <xf numFmtId="10" fontId="20" fillId="7" borderId="0" xfId="2" applyNumberFormat="1" applyFont="1" applyFill="1" applyBorder="1" applyAlignment="1">
      <alignment horizontal="center"/>
    </xf>
    <xf numFmtId="10" fontId="20" fillId="4" borderId="23" xfId="2" applyNumberFormat="1" applyFont="1" applyFill="1" applyBorder="1" applyAlignment="1">
      <alignment horizontal="center"/>
    </xf>
    <xf numFmtId="10" fontId="20" fillId="7" borderId="19" xfId="2" applyNumberFormat="1" applyFont="1" applyFill="1" applyBorder="1" applyAlignment="1">
      <alignment horizontal="center"/>
    </xf>
    <xf numFmtId="9" fontId="20" fillId="7" borderId="0" xfId="2" applyFont="1" applyFill="1" applyAlignment="1">
      <alignment horizontal="center"/>
    </xf>
    <xf numFmtId="10" fontId="20" fillId="7" borderId="22" xfId="2" applyNumberFormat="1" applyFont="1" applyFill="1" applyBorder="1" applyAlignment="1">
      <alignment horizontal="center"/>
    </xf>
    <xf numFmtId="10" fontId="20" fillId="7" borderId="27" xfId="2" applyNumberFormat="1" applyFont="1" applyFill="1" applyBorder="1" applyAlignment="1">
      <alignment horizontal="center"/>
    </xf>
    <xf numFmtId="10" fontId="20" fillId="4" borderId="22" xfId="2" applyNumberFormat="1" applyFont="1" applyFill="1" applyBorder="1" applyAlignment="1">
      <alignment horizontal="center"/>
    </xf>
    <xf numFmtId="10" fontId="20" fillId="7" borderId="18" xfId="2" applyNumberFormat="1" applyFont="1" applyFill="1" applyBorder="1" applyAlignment="1">
      <alignment horizontal="center"/>
    </xf>
    <xf numFmtId="0" fontId="19" fillId="7" borderId="24" xfId="0" applyFont="1" applyFill="1" applyBorder="1"/>
    <xf numFmtId="0" fontId="20" fillId="7" borderId="27" xfId="0" applyFont="1" applyFill="1" applyBorder="1"/>
    <xf numFmtId="0" fontId="19" fillId="7" borderId="27" xfId="0" applyFont="1" applyFill="1" applyBorder="1"/>
    <xf numFmtId="0" fontId="20" fillId="7" borderId="18" xfId="0" applyFont="1" applyFill="1" applyBorder="1"/>
    <xf numFmtId="0" fontId="20" fillId="7" borderId="16" xfId="0" applyFont="1" applyFill="1" applyBorder="1" applyAlignment="1">
      <alignment horizontal="left"/>
    </xf>
    <xf numFmtId="10" fontId="20" fillId="7" borderId="20" xfId="2" applyNumberFormat="1" applyFont="1" applyFill="1" applyBorder="1"/>
    <xf numFmtId="10" fontId="20" fillId="4" borderId="21" xfId="2" applyNumberFormat="1" applyFont="1" applyFill="1" applyBorder="1"/>
    <xf numFmtId="10" fontId="20" fillId="7" borderId="15" xfId="2" applyNumberFormat="1" applyFont="1" applyFill="1" applyBorder="1"/>
    <xf numFmtId="0" fontId="20" fillId="7" borderId="12" xfId="0" applyFont="1" applyFill="1" applyBorder="1"/>
    <xf numFmtId="0" fontId="20" fillId="7" borderId="12" xfId="0" applyFont="1" applyFill="1" applyBorder="1" applyAlignment="1">
      <alignment horizontal="left"/>
    </xf>
    <xf numFmtId="10" fontId="20" fillId="7" borderId="0" xfId="2" applyNumberFormat="1" applyFont="1" applyFill="1" applyBorder="1"/>
    <xf numFmtId="10" fontId="20" fillId="4" borderId="23" xfId="2" applyNumberFormat="1" applyFont="1" applyFill="1" applyBorder="1"/>
    <xf numFmtId="10" fontId="20" fillId="7" borderId="19" xfId="2" applyNumberFormat="1" applyFont="1" applyFill="1" applyBorder="1"/>
    <xf numFmtId="0" fontId="20" fillId="7" borderId="13" xfId="0" applyFont="1" applyFill="1" applyBorder="1"/>
    <xf numFmtId="10" fontId="20" fillId="7" borderId="27" xfId="2" applyNumberFormat="1" applyFont="1" applyFill="1" applyBorder="1"/>
    <xf numFmtId="10" fontId="20" fillId="4" borderId="22" xfId="2" applyNumberFormat="1" applyFont="1" applyFill="1" applyBorder="1"/>
    <xf numFmtId="10" fontId="20" fillId="7" borderId="18" xfId="2" applyNumberFormat="1" applyFont="1" applyFill="1" applyBorder="1"/>
    <xf numFmtId="0" fontId="6" fillId="7" borderId="28" xfId="0" applyFont="1" applyFill="1" applyBorder="1" applyAlignment="1">
      <alignment horizontal="center"/>
    </xf>
    <xf numFmtId="0" fontId="6" fillId="7" borderId="29" xfId="0" applyFont="1" applyFill="1" applyBorder="1" applyAlignment="1">
      <alignment horizontal="center"/>
    </xf>
    <xf numFmtId="0" fontId="8" fillId="7" borderId="29" xfId="0" applyFont="1" applyFill="1" applyBorder="1" applyAlignment="1">
      <alignment horizontal="center"/>
    </xf>
    <xf numFmtId="0" fontId="8" fillId="7" borderId="30" xfId="0" applyFont="1" applyFill="1" applyBorder="1" applyAlignment="1">
      <alignment horizontal="center"/>
    </xf>
    <xf numFmtId="0" fontId="13" fillId="7" borderId="0" xfId="0" applyFont="1" applyFill="1"/>
    <xf numFmtId="0" fontId="13" fillId="7" borderId="23" xfId="0" applyFont="1" applyFill="1" applyBorder="1" applyAlignment="1">
      <alignment horizontal="center"/>
    </xf>
    <xf numFmtId="0" fontId="13" fillId="7" borderId="12" xfId="0" applyFont="1" applyFill="1" applyBorder="1"/>
    <xf numFmtId="0" fontId="13" fillId="7" borderId="0" xfId="0" applyFont="1" applyFill="1" applyBorder="1"/>
    <xf numFmtId="0" fontId="13" fillId="7" borderId="20" xfId="0" applyFont="1" applyFill="1" applyBorder="1" applyAlignment="1">
      <alignment horizontal="center"/>
    </xf>
    <xf numFmtId="0" fontId="13" fillId="7" borderId="20" xfId="0" applyFont="1" applyFill="1" applyBorder="1"/>
    <xf numFmtId="0" fontId="13" fillId="7" borderId="15" xfId="0" applyFont="1" applyFill="1" applyBorder="1"/>
    <xf numFmtId="0" fontId="2" fillId="7" borderId="12" xfId="0" applyFont="1" applyFill="1" applyBorder="1"/>
    <xf numFmtId="0" fontId="15" fillId="7" borderId="0" xfId="0" applyFont="1" applyFill="1"/>
    <xf numFmtId="0" fontId="13" fillId="7" borderId="19" xfId="0" applyFont="1" applyFill="1" applyBorder="1"/>
    <xf numFmtId="0" fontId="15" fillId="7" borderId="22" xfId="0" applyFont="1" applyFill="1" applyBorder="1" applyAlignment="1">
      <alignment horizontal="center"/>
    </xf>
    <xf numFmtId="0" fontId="15" fillId="7" borderId="12" xfId="0" applyFont="1" applyFill="1" applyBorder="1" applyAlignment="1">
      <alignment horizontal="center"/>
    </xf>
    <xf numFmtId="0" fontId="20" fillId="7" borderId="16" xfId="0" applyFont="1" applyFill="1" applyBorder="1" applyAlignment="1">
      <alignment horizontal="center"/>
    </xf>
    <xf numFmtId="0" fontId="20" fillId="7" borderId="15" xfId="0" applyFont="1" applyFill="1" applyBorder="1" applyAlignment="1">
      <alignment horizontal="center"/>
    </xf>
    <xf numFmtId="10" fontId="17" fillId="8" borderId="31" xfId="0" applyNumberFormat="1" applyFont="1" applyFill="1" applyBorder="1" applyAlignment="1">
      <alignment horizontal="center"/>
    </xf>
    <xf numFmtId="10" fontId="17" fillId="8" borderId="32" xfId="0" applyNumberFormat="1" applyFont="1" applyFill="1" applyBorder="1" applyAlignment="1">
      <alignment horizontal="center"/>
    </xf>
    <xf numFmtId="10" fontId="17" fillId="8" borderId="33" xfId="0" applyNumberFormat="1" applyFont="1" applyFill="1" applyBorder="1" applyAlignment="1">
      <alignment horizontal="center"/>
    </xf>
    <xf numFmtId="0" fontId="20" fillId="4" borderId="21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5" xfId="0" applyFill="1" applyBorder="1"/>
    <xf numFmtId="0" fontId="0" fillId="7" borderId="0" xfId="0" applyFill="1"/>
    <xf numFmtId="10" fontId="0" fillId="7" borderId="0" xfId="2" applyNumberFormat="1" applyFont="1" applyFill="1"/>
    <xf numFmtId="10" fontId="0" fillId="7" borderId="0" xfId="2" applyNumberFormat="1" applyFont="1" applyFill="1" applyBorder="1"/>
    <xf numFmtId="10" fontId="0" fillId="7" borderId="1" xfId="2" applyNumberFormat="1" applyFont="1" applyFill="1" applyBorder="1"/>
    <xf numFmtId="0" fontId="0" fillId="7" borderId="8" xfId="0" applyFill="1" applyBorder="1"/>
    <xf numFmtId="10" fontId="18" fillId="7" borderId="8" xfId="0" applyNumberFormat="1" applyFont="1" applyFill="1" applyBorder="1"/>
    <xf numFmtId="10" fontId="0" fillId="7" borderId="8" xfId="0" applyNumberFormat="1" applyFill="1" applyBorder="1"/>
    <xf numFmtId="10" fontId="0" fillId="7" borderId="0" xfId="0" applyNumberFormat="1" applyFill="1"/>
    <xf numFmtId="0" fontId="0" fillId="7" borderId="1" xfId="0" applyFill="1" applyBorder="1"/>
    <xf numFmtId="0" fontId="18" fillId="7" borderId="1" xfId="0" applyFont="1" applyFill="1" applyBorder="1"/>
    <xf numFmtId="10" fontId="18" fillId="7" borderId="1" xfId="2" applyNumberFormat="1" applyFont="1" applyFill="1" applyBorder="1"/>
    <xf numFmtId="10" fontId="0" fillId="7" borderId="8" xfId="2" applyNumberFormat="1" applyFont="1" applyFill="1" applyBorder="1"/>
    <xf numFmtId="10" fontId="0" fillId="0" borderId="0" xfId="0" applyNumberFormat="1"/>
    <xf numFmtId="0" fontId="21" fillId="0" borderId="0" xfId="0" applyFont="1" applyAlignment="1">
      <alignment horizontal="left"/>
    </xf>
    <xf numFmtId="0" fontId="0" fillId="0" borderId="8" xfId="0" applyBorder="1"/>
    <xf numFmtId="0" fontId="22" fillId="0" borderId="8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0" fontId="0" fillId="3" borderId="7" xfId="0" applyNumberFormat="1" applyFill="1" applyBorder="1" applyAlignment="1">
      <alignment horizontal="center"/>
    </xf>
    <xf numFmtId="10" fontId="0" fillId="3" borderId="8" xfId="0" applyNumberFormat="1" applyFill="1" applyBorder="1" applyAlignment="1">
      <alignment horizontal="center"/>
    </xf>
    <xf numFmtId="10" fontId="0" fillId="3" borderId="9" xfId="2" applyNumberFormat="1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/>
    <xf numFmtId="0" fontId="10" fillId="0" borderId="2" xfId="0" applyFont="1" applyBorder="1"/>
    <xf numFmtId="0" fontId="0" fillId="0" borderId="1" xfId="0" applyBorder="1"/>
    <xf numFmtId="165" fontId="0" fillId="5" borderId="0" xfId="1" applyNumberFormat="1" applyFont="1" applyFill="1"/>
    <xf numFmtId="0" fontId="0" fillId="0" borderId="7" xfId="0" applyBorder="1" applyAlignment="1">
      <alignment horizontal="center"/>
    </xf>
    <xf numFmtId="10" fontId="18" fillId="0" borderId="0" xfId="2" applyNumberFormat="1" applyFont="1"/>
    <xf numFmtId="164" fontId="0" fillId="0" borderId="0" xfId="0" applyNumberFormat="1"/>
    <xf numFmtId="10" fontId="0" fillId="8" borderId="24" xfId="0" applyNumberFormat="1" applyFill="1" applyBorder="1" applyAlignment="1">
      <alignment horizontal="center"/>
    </xf>
    <xf numFmtId="10" fontId="0" fillId="8" borderId="25" xfId="0" applyNumberFormat="1" applyFill="1" applyBorder="1" applyAlignment="1">
      <alignment horizontal="center"/>
    </xf>
    <xf numFmtId="10" fontId="0" fillId="8" borderId="26" xfId="0" applyNumberFormat="1" applyFill="1" applyBorder="1" applyAlignment="1">
      <alignment horizontal="center"/>
    </xf>
    <xf numFmtId="43" fontId="0" fillId="5" borderId="0" xfId="1" applyFont="1" applyFill="1"/>
    <xf numFmtId="0" fontId="0" fillId="8" borderId="0" xfId="0" applyFill="1"/>
    <xf numFmtId="10" fontId="0" fillId="8" borderId="0" xfId="2" applyNumberFormat="1" applyFont="1" applyFill="1"/>
    <xf numFmtId="0" fontId="0" fillId="9" borderId="0" xfId="0" applyFill="1"/>
    <xf numFmtId="10" fontId="0" fillId="9" borderId="0" xfId="2" applyNumberFormat="1" applyFont="1" applyFill="1"/>
    <xf numFmtId="10" fontId="0" fillId="10" borderId="0" xfId="0" applyNumberFormat="1" applyFill="1"/>
    <xf numFmtId="0" fontId="18" fillId="0" borderId="7" xfId="0" applyFont="1" applyBorder="1" applyAlignment="1">
      <alignment horizontal="center"/>
    </xf>
    <xf numFmtId="10" fontId="0" fillId="0" borderId="10" xfId="0" applyNumberFormat="1" applyBorder="1"/>
    <xf numFmtId="10" fontId="0" fillId="0" borderId="0" xfId="0" applyNumberFormat="1" applyBorder="1"/>
    <xf numFmtId="10" fontId="0" fillId="0" borderId="2" xfId="0" applyNumberFormat="1" applyBorder="1"/>
    <xf numFmtId="10" fontId="0" fillId="0" borderId="1" xfId="0" applyNumberFormat="1" applyBorder="1"/>
    <xf numFmtId="0" fontId="18" fillId="0" borderId="2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10" fontId="0" fillId="11" borderId="10" xfId="0" applyNumberFormat="1" applyFill="1" applyBorder="1"/>
    <xf numFmtId="10" fontId="0" fillId="11" borderId="10" xfId="2" applyNumberFormat="1" applyFont="1" applyFill="1" applyBorder="1"/>
    <xf numFmtId="10" fontId="0" fillId="11" borderId="11" xfId="2" applyNumberFormat="1" applyFont="1" applyFill="1" applyBorder="1"/>
    <xf numFmtId="10" fontId="0" fillId="11" borderId="0" xfId="0" applyNumberFormat="1" applyFill="1" applyBorder="1"/>
    <xf numFmtId="10" fontId="0" fillId="12" borderId="0" xfId="0" applyNumberFormat="1" applyFill="1"/>
    <xf numFmtId="164" fontId="0" fillId="0" borderId="3" xfId="0" applyNumberFormat="1" applyBorder="1"/>
    <xf numFmtId="10" fontId="0" fillId="0" borderId="36" xfId="2" applyNumberFormat="1" applyFont="1" applyBorder="1"/>
    <xf numFmtId="10" fontId="0" fillId="11" borderId="0" xfId="0" applyNumberFormat="1" applyFill="1"/>
    <xf numFmtId="10" fontId="0" fillId="11" borderId="0" xfId="2" applyNumberFormat="1" applyFont="1" applyFill="1"/>
    <xf numFmtId="0" fontId="0" fillId="5" borderId="2" xfId="0" applyFill="1" applyBorder="1"/>
    <xf numFmtId="10" fontId="0" fillId="0" borderId="13" xfId="2" applyNumberFormat="1" applyFont="1" applyBorder="1" applyAlignment="1">
      <alignment horizontal="center"/>
    </xf>
    <xf numFmtId="10" fontId="0" fillId="0" borderId="18" xfId="2" applyNumberFormat="1" applyFont="1" applyBorder="1" applyAlignment="1">
      <alignment horizontal="center"/>
    </xf>
    <xf numFmtId="10" fontId="0" fillId="0" borderId="12" xfId="2" applyNumberFormat="1" applyFont="1" applyBorder="1" applyAlignment="1">
      <alignment horizontal="center"/>
    </xf>
    <xf numFmtId="10" fontId="0" fillId="0" borderId="19" xfId="2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10" fontId="0" fillId="0" borderId="16" xfId="2" applyNumberFormat="1" applyFont="1" applyBorder="1" applyAlignment="1">
      <alignment horizontal="center"/>
    </xf>
    <xf numFmtId="10" fontId="0" fillId="0" borderId="15" xfId="2" applyNumberFormat="1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Risk</a:t>
            </a:r>
            <a:r>
              <a:rPr lang="en-US" baseline="0"/>
              <a:t>-return relationship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737781267363942"/>
          <c:y val="0.18429734346524063"/>
          <c:w val="0.79616710553086145"/>
          <c:h val="0.67235784381619523"/>
        </c:manualLayout>
      </c:layout>
      <c:scatterChart>
        <c:scatterStyle val="smoothMarker"/>
        <c:varyColors val="0"/>
        <c:ser>
          <c:idx val="0"/>
          <c:order val="0"/>
          <c:tx>
            <c:v>Risk-return relationship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'Port risk-return'!$E$7:$E$21</c:f>
              <c:numCache>
                <c:formatCode>0.00%</c:formatCode>
                <c:ptCount val="15"/>
                <c:pt idx="0">
                  <c:v>8.3748294950841295E-2</c:v>
                </c:pt>
                <c:pt idx="1">
                  <c:v>4.8483515802589791E-2</c:v>
                </c:pt>
                <c:pt idx="2">
                  <c:v>2.1811841511829095E-2</c:v>
                </c:pt>
                <c:pt idx="3">
                  <c:v>3.7270528354782409E-2</c:v>
                </c:pt>
                <c:pt idx="4">
                  <c:v>7.134885328933073E-2</c:v>
                </c:pt>
                <c:pt idx="5">
                  <c:v>0.10761252796821821</c:v>
                </c:pt>
                <c:pt idx="6">
                  <c:v>0.14442466622384478</c:v>
                </c:pt>
                <c:pt idx="7">
                  <c:v>0.18145176488581669</c:v>
                </c:pt>
                <c:pt idx="8">
                  <c:v>0.21858461170594037</c:v>
                </c:pt>
                <c:pt idx="9">
                  <c:v>0.25577715436927922</c:v>
                </c:pt>
                <c:pt idx="10">
                  <c:v>0.29300666143964338</c:v>
                </c:pt>
                <c:pt idx="11">
                  <c:v>0.33026063242069248</c:v>
                </c:pt>
                <c:pt idx="12">
                  <c:v>0.36753162820902369</c:v>
                </c:pt>
                <c:pt idx="13">
                  <c:v>0.40481494644983979</c:v>
                </c:pt>
                <c:pt idx="14">
                  <c:v>0.44210746966382219</c:v>
                </c:pt>
              </c:numCache>
            </c:numRef>
          </c:xVal>
          <c:yVal>
            <c:numRef>
              <c:f>'Port risk-return'!$C$7:$C$21</c:f>
              <c:numCache>
                <c:formatCode>0.00%</c:formatCode>
                <c:ptCount val="15"/>
                <c:pt idx="0">
                  <c:v>2.161834797099773E-2</c:v>
                </c:pt>
                <c:pt idx="1">
                  <c:v>3.4420465588786656E-2</c:v>
                </c:pt>
                <c:pt idx="2">
                  <c:v>4.7222583206575568E-2</c:v>
                </c:pt>
                <c:pt idx="3">
                  <c:v>6.0024700824364487E-2</c:v>
                </c:pt>
                <c:pt idx="4">
                  <c:v>7.2826818442153413E-2</c:v>
                </c:pt>
                <c:pt idx="5">
                  <c:v>8.5628936059942318E-2</c:v>
                </c:pt>
                <c:pt idx="6">
                  <c:v>9.8431053677731237E-2</c:v>
                </c:pt>
                <c:pt idx="7">
                  <c:v>0.11123317129552016</c:v>
                </c:pt>
                <c:pt idx="8">
                  <c:v>0.12403528891330906</c:v>
                </c:pt>
                <c:pt idx="9">
                  <c:v>0.13683740653109797</c:v>
                </c:pt>
                <c:pt idx="10">
                  <c:v>0.14963952414888693</c:v>
                </c:pt>
                <c:pt idx="11">
                  <c:v>0.16244164176667583</c:v>
                </c:pt>
                <c:pt idx="12">
                  <c:v>0.17524375938446474</c:v>
                </c:pt>
                <c:pt idx="13">
                  <c:v>0.18804587700225367</c:v>
                </c:pt>
                <c:pt idx="14">
                  <c:v>0.20084799462004255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26-4660-8A17-AD1924A449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4106943"/>
        <c:axId val="734109439"/>
      </c:scatterChart>
      <c:valAx>
        <c:axId val="7341069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SG" sz="1200"/>
                  <a:t>Risk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109439"/>
        <c:crosses val="autoZero"/>
        <c:crossBetween val="midCat"/>
      </c:valAx>
      <c:valAx>
        <c:axId val="73410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Return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106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Risk-return relationship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68856811943201"/>
          <c:y val="0.13295597150095095"/>
          <c:w val="0.77958996710298012"/>
          <c:h val="0.68489366177328337"/>
        </c:manualLayout>
      </c:layout>
      <c:scatterChart>
        <c:scatterStyle val="lineMarker"/>
        <c:varyColors val="0"/>
        <c:ser>
          <c:idx val="0"/>
          <c:order val="0"/>
          <c:tx>
            <c:v>Rho = -100%</c:v>
          </c:tx>
          <c:spPr>
            <a:ln w="2540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rgbClr val="0070C0"/>
                </a:solidFill>
              </a:ln>
              <a:effectLst/>
            </c:spPr>
          </c:marker>
          <c:xVal>
            <c:numRef>
              <c:f>'Various correlation'!$C$6:$C$17</c:f>
              <c:numCache>
                <c:formatCode>0.00%</c:formatCode>
                <c:ptCount val="12"/>
                <c:pt idx="0">
                  <c:v>2.1811841511829085E-2</c:v>
                </c:pt>
                <c:pt idx="1">
                  <c:v>2.3446680257864371E-3</c:v>
                </c:pt>
                <c:pt idx="2">
                  <c:v>1.7122505460256197E-2</c:v>
                </c:pt>
                <c:pt idx="3">
                  <c:v>5.6056852432341472E-2</c:v>
                </c:pt>
                <c:pt idx="4">
                  <c:v>9.499119940442674E-2</c:v>
                </c:pt>
                <c:pt idx="5">
                  <c:v>0.13392554637651205</c:v>
                </c:pt>
                <c:pt idx="6">
                  <c:v>0.1728598933485973</c:v>
                </c:pt>
                <c:pt idx="7">
                  <c:v>0.21179424032068259</c:v>
                </c:pt>
                <c:pt idx="8">
                  <c:v>0.25072858729276781</c:v>
                </c:pt>
                <c:pt idx="9">
                  <c:v>0.28966293426485318</c:v>
                </c:pt>
                <c:pt idx="10">
                  <c:v>0.32859728123693843</c:v>
                </c:pt>
                <c:pt idx="11">
                  <c:v>0.36753162820902369</c:v>
                </c:pt>
              </c:numCache>
            </c:numRef>
          </c:xVal>
          <c:yVal>
            <c:numRef>
              <c:f>'Various correlation'!$B$6:$B$17</c:f>
              <c:numCache>
                <c:formatCode>0.00%</c:formatCode>
                <c:ptCount val="12"/>
                <c:pt idx="0">
                  <c:v>4.7222583206575568E-2</c:v>
                </c:pt>
                <c:pt idx="1">
                  <c:v>5.3623642015470027E-2</c:v>
                </c:pt>
                <c:pt idx="2">
                  <c:v>6.0024700824364487E-2</c:v>
                </c:pt>
                <c:pt idx="3">
                  <c:v>7.2826818442153413E-2</c:v>
                </c:pt>
                <c:pt idx="4">
                  <c:v>8.5628936059942318E-2</c:v>
                </c:pt>
                <c:pt idx="5">
                  <c:v>9.8431053677731237E-2</c:v>
                </c:pt>
                <c:pt idx="6">
                  <c:v>0.11123317129552016</c:v>
                </c:pt>
                <c:pt idx="7">
                  <c:v>0.12403528891330906</c:v>
                </c:pt>
                <c:pt idx="8">
                  <c:v>0.13683740653109797</c:v>
                </c:pt>
                <c:pt idx="9">
                  <c:v>0.14963952414888693</c:v>
                </c:pt>
                <c:pt idx="10">
                  <c:v>0.16244164176667583</c:v>
                </c:pt>
                <c:pt idx="11">
                  <c:v>0.17524375938446474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69-4F3D-8869-A629FFCBAB08}"/>
            </c:ext>
          </c:extLst>
        </c:ser>
        <c:ser>
          <c:idx val="1"/>
          <c:order val="1"/>
          <c:tx>
            <c:v>Rho = 100%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'Various correlation'!$G$6:$G$17</c:f>
              <c:numCache>
                <c:formatCode>0.00%</c:formatCode>
                <c:ptCount val="12"/>
                <c:pt idx="0">
                  <c:v>2.1811841511829085E-2</c:v>
                </c:pt>
                <c:pt idx="1">
                  <c:v>3.9097830846688816E-2</c:v>
                </c:pt>
                <c:pt idx="2">
                  <c:v>5.6383820181548548E-2</c:v>
                </c:pt>
                <c:pt idx="3">
                  <c:v>9.0955798851268019E-2</c:v>
                </c:pt>
                <c:pt idx="4">
                  <c:v>0.12552777752098745</c:v>
                </c:pt>
                <c:pt idx="5">
                  <c:v>0.16009975619070693</c:v>
                </c:pt>
                <c:pt idx="6">
                  <c:v>0.19467173486042638</c:v>
                </c:pt>
                <c:pt idx="7">
                  <c:v>0.22924371353014583</c:v>
                </c:pt>
                <c:pt idx="8">
                  <c:v>0.26381569219986528</c:v>
                </c:pt>
                <c:pt idx="9">
                  <c:v>0.29838767086958479</c:v>
                </c:pt>
                <c:pt idx="10">
                  <c:v>0.33295964953930424</c:v>
                </c:pt>
                <c:pt idx="11">
                  <c:v>0.36753162820902369</c:v>
                </c:pt>
              </c:numCache>
            </c:numRef>
          </c:xVal>
          <c:yVal>
            <c:numRef>
              <c:f>'Various correlation'!$B$6:$B$17</c:f>
              <c:numCache>
                <c:formatCode>0.00%</c:formatCode>
                <c:ptCount val="12"/>
                <c:pt idx="0">
                  <c:v>4.7222583206575568E-2</c:v>
                </c:pt>
                <c:pt idx="1">
                  <c:v>5.3623642015470027E-2</c:v>
                </c:pt>
                <c:pt idx="2">
                  <c:v>6.0024700824364487E-2</c:v>
                </c:pt>
                <c:pt idx="3">
                  <c:v>7.2826818442153413E-2</c:v>
                </c:pt>
                <c:pt idx="4">
                  <c:v>8.5628936059942318E-2</c:v>
                </c:pt>
                <c:pt idx="5">
                  <c:v>9.8431053677731237E-2</c:v>
                </c:pt>
                <c:pt idx="6">
                  <c:v>0.11123317129552016</c:v>
                </c:pt>
                <c:pt idx="7">
                  <c:v>0.12403528891330906</c:v>
                </c:pt>
                <c:pt idx="8">
                  <c:v>0.13683740653109797</c:v>
                </c:pt>
                <c:pt idx="9">
                  <c:v>0.14963952414888693</c:v>
                </c:pt>
                <c:pt idx="10">
                  <c:v>0.16244164176667583</c:v>
                </c:pt>
                <c:pt idx="11">
                  <c:v>0.17524375938446474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C69-4F3D-8869-A629FFCBAB08}"/>
            </c:ext>
          </c:extLst>
        </c:ser>
        <c:ser>
          <c:idx val="2"/>
          <c:order val="2"/>
          <c:tx>
            <c:v>Rho = 20%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'Various correlation'!$E$6:$E$17</c:f>
              <c:numCache>
                <c:formatCode>0.00%</c:formatCode>
                <c:ptCount val="12"/>
                <c:pt idx="0">
                  <c:v>2.1811841511829085E-2</c:v>
                </c:pt>
                <c:pt idx="1">
                  <c:v>3.0321332645684176E-2</c:v>
                </c:pt>
                <c:pt idx="2">
                  <c:v>4.4997257519250239E-2</c:v>
                </c:pt>
                <c:pt idx="3">
                  <c:v>7.8871558173095074E-2</c:v>
                </c:pt>
                <c:pt idx="4">
                  <c:v>0.11429639077123889</c:v>
                </c:pt>
                <c:pt idx="5">
                  <c:v>0.15017849362772684</c:v>
                </c:pt>
                <c:pt idx="6">
                  <c:v>0.18625377232028417</c:v>
                </c:pt>
                <c:pt idx="7">
                  <c:v>0.22242825407097219</c:v>
                </c:pt>
                <c:pt idx="8">
                  <c:v>0.25866032062314326</c:v>
                </c:pt>
                <c:pt idx="9">
                  <c:v>0.2949287498209614</c:v>
                </c:pt>
                <c:pt idx="10">
                  <c:v>0.33122159686126268</c:v>
                </c:pt>
                <c:pt idx="11">
                  <c:v>0.36753162820902369</c:v>
                </c:pt>
              </c:numCache>
            </c:numRef>
          </c:xVal>
          <c:yVal>
            <c:numRef>
              <c:f>'Various correlation'!$B$6:$B$17</c:f>
              <c:numCache>
                <c:formatCode>0.00%</c:formatCode>
                <c:ptCount val="12"/>
                <c:pt idx="0">
                  <c:v>4.7222583206575568E-2</c:v>
                </c:pt>
                <c:pt idx="1">
                  <c:v>5.3623642015470027E-2</c:v>
                </c:pt>
                <c:pt idx="2">
                  <c:v>6.0024700824364487E-2</c:v>
                </c:pt>
                <c:pt idx="3">
                  <c:v>7.2826818442153413E-2</c:v>
                </c:pt>
                <c:pt idx="4">
                  <c:v>8.5628936059942318E-2</c:v>
                </c:pt>
                <c:pt idx="5">
                  <c:v>9.8431053677731237E-2</c:v>
                </c:pt>
                <c:pt idx="6">
                  <c:v>0.11123317129552016</c:v>
                </c:pt>
                <c:pt idx="7">
                  <c:v>0.12403528891330906</c:v>
                </c:pt>
                <c:pt idx="8">
                  <c:v>0.13683740653109797</c:v>
                </c:pt>
                <c:pt idx="9">
                  <c:v>0.14963952414888693</c:v>
                </c:pt>
                <c:pt idx="10">
                  <c:v>0.16244164176667583</c:v>
                </c:pt>
                <c:pt idx="11">
                  <c:v>0.17524375938446474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C69-4F3D-8869-A629FFCBAB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79535"/>
        <c:axId val="726087855"/>
      </c:scatterChart>
      <c:valAx>
        <c:axId val="726079535"/>
        <c:scaling>
          <c:orientation val="minMax"/>
        </c:scaling>
        <c:delete val="0"/>
        <c:axPos val="b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7855"/>
        <c:crosses val="autoZero"/>
        <c:crossBetween val="midCat"/>
      </c:valAx>
      <c:valAx>
        <c:axId val="726087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795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576213413032971"/>
          <c:y val="0.48513364203656617"/>
          <c:w val="0.2039558894979405"/>
          <c:h val="0.210733558270991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EF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'Optimal portfolio'!$E$29:$E$39</c:f>
              <c:numCache>
                <c:formatCode>0.00%</c:formatCode>
                <c:ptCount val="11"/>
                <c:pt idx="0">
                  <c:v>0.29223859171153854</c:v>
                </c:pt>
                <c:pt idx="1">
                  <c:v>0.22085470573899471</c:v>
                </c:pt>
                <c:pt idx="2">
                  <c:v>0.15321234977406126</c:v>
                </c:pt>
                <c:pt idx="3">
                  <c:v>9.7443311483893902E-2</c:v>
                </c:pt>
                <c:pt idx="4">
                  <c:v>8.6860301957226063E-2</c:v>
                </c:pt>
                <c:pt idx="5">
                  <c:v>8.025481904912396E-2</c:v>
                </c:pt>
                <c:pt idx="6">
                  <c:v>0</c:v>
                </c:pt>
                <c:pt idx="7">
                  <c:v>8.025481904912396E-2</c:v>
                </c:pt>
                <c:pt idx="8">
                  <c:v>8.270429251253994E-2</c:v>
                </c:pt>
                <c:pt idx="9">
                  <c:v>0.12453327176484004</c:v>
                </c:pt>
                <c:pt idx="10">
                  <c:v>0.18841657645313331</c:v>
                </c:pt>
              </c:numCache>
            </c:numRef>
          </c:xVal>
          <c:yVal>
            <c:numRef>
              <c:f>'Optimal portfolio'!$D$29:$D$39</c:f>
              <c:numCache>
                <c:formatCode>0.00%</c:formatCode>
                <c:ptCount val="11"/>
                <c:pt idx="0">
                  <c:v>0.13000009000000001</c:v>
                </c:pt>
                <c:pt idx="1">
                  <c:v>0.1100000000000033</c:v>
                </c:pt>
                <c:pt idx="2">
                  <c:v>8.9999889503303482E-2</c:v>
                </c:pt>
                <c:pt idx="3">
                  <c:v>7.0000000000000007E-2</c:v>
                </c:pt>
                <c:pt idx="4">
                  <c:v>6.4141391640988366E-2</c:v>
                </c:pt>
                <c:pt idx="5">
                  <c:v>5.5310383355397612E-2</c:v>
                </c:pt>
                <c:pt idx="7">
                  <c:v>5.5310383355397612E-2</c:v>
                </c:pt>
                <c:pt idx="8">
                  <c:v>5.0000000000001536E-2</c:v>
                </c:pt>
                <c:pt idx="9">
                  <c:v>3.0000000000001539E-2</c:v>
                </c:pt>
                <c:pt idx="10">
                  <c:v>9.9999999999981076E-3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62-4A89-B605-4871840C2A84}"/>
            </c:ext>
          </c:extLst>
        </c:ser>
        <c:ser>
          <c:idx val="1"/>
          <c:order val="1"/>
          <c:tx>
            <c:v>IC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'Optimal portfolio'!$E$29:$E$35</c:f>
              <c:numCache>
                <c:formatCode>0.00%</c:formatCode>
                <c:ptCount val="7"/>
                <c:pt idx="0">
                  <c:v>0.29223859171153854</c:v>
                </c:pt>
                <c:pt idx="1">
                  <c:v>0.22085470573899471</c:v>
                </c:pt>
                <c:pt idx="2">
                  <c:v>0.15321234977406126</c:v>
                </c:pt>
                <c:pt idx="3">
                  <c:v>9.7443311483893902E-2</c:v>
                </c:pt>
                <c:pt idx="4">
                  <c:v>8.6860301957226063E-2</c:v>
                </c:pt>
                <c:pt idx="5">
                  <c:v>8.025481904912396E-2</c:v>
                </c:pt>
                <c:pt idx="6">
                  <c:v>0</c:v>
                </c:pt>
              </c:numCache>
            </c:numRef>
          </c:xVal>
          <c:yVal>
            <c:numRef>
              <c:f>'Optimal portfolio'!$F$29:$F$35</c:f>
              <c:numCache>
                <c:formatCode>0.00%</c:formatCode>
                <c:ptCount val="7"/>
                <c:pt idx="0">
                  <c:v>0.3755761213871347</c:v>
                </c:pt>
                <c:pt idx="1">
                  <c:v>0.22906974763319321</c:v>
                </c:pt>
                <c:pt idx="2">
                  <c:v>0.12785863993811858</c:v>
                </c:pt>
                <c:pt idx="3">
                  <c:v>7.1943339256750102E-2</c:v>
                </c:pt>
                <c:pt idx="4">
                  <c:v>6.414139166936339E-2</c:v>
                </c:pt>
                <c:pt idx="5">
                  <c:v>5.9725887367391942E-2</c:v>
                </c:pt>
                <c:pt idx="6">
                  <c:v>3.3962543444961427E-2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862-4A89-B605-4871840C2A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6694280"/>
        <c:axId val="796701320"/>
      </c:scatterChart>
      <c:valAx>
        <c:axId val="796694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701320"/>
        <c:crosses val="autoZero"/>
        <c:crossBetween val="midCat"/>
      </c:valAx>
      <c:valAx>
        <c:axId val="796701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6694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6.xml"/><Relationship Id="rId18" Type="http://schemas.openxmlformats.org/officeDocument/2006/relationships/image" Target="../media/image9.png"/><Relationship Id="rId26" Type="http://schemas.openxmlformats.org/officeDocument/2006/relationships/image" Target="../media/image8.png"/><Relationship Id="rId3" Type="http://schemas.openxmlformats.org/officeDocument/2006/relationships/customXml" Target="../ink/ink2.xml"/><Relationship Id="rId21" Type="http://schemas.openxmlformats.org/officeDocument/2006/relationships/customXml" Target="../ink/ink9.xml"/><Relationship Id="rId7" Type="http://schemas.openxmlformats.org/officeDocument/2006/relationships/customXml" Target="../ink/ink3.xml"/><Relationship Id="rId12" Type="http://schemas.openxmlformats.org/officeDocument/2006/relationships/image" Target="../media/image6.png"/><Relationship Id="rId25" Type="http://schemas.openxmlformats.org/officeDocument/2006/relationships/customXml" Target="../ink/ink11.xml"/><Relationship Id="rId2" Type="http://schemas.openxmlformats.org/officeDocument/2006/relationships/image" Target="../media/image1.png"/><Relationship Id="rId20" Type="http://schemas.openxmlformats.org/officeDocument/2006/relationships/image" Target="../media/image10.png"/><Relationship Id="rId29" Type="http://schemas.openxmlformats.org/officeDocument/2006/relationships/customXml" Target="../ink/ink13.xml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5.xml"/><Relationship Id="rId24" Type="http://schemas.openxmlformats.org/officeDocument/2006/relationships/image" Target="../media/image5.png"/><Relationship Id="rId15" Type="http://schemas.openxmlformats.org/officeDocument/2006/relationships/customXml" Target="../ink/ink7.xml"/><Relationship Id="rId23" Type="http://schemas.openxmlformats.org/officeDocument/2006/relationships/customXml" Target="../ink/ink10.xml"/><Relationship Id="rId28" Type="http://schemas.openxmlformats.org/officeDocument/2006/relationships/image" Target="../media/image12.png"/><Relationship Id="rId10" Type="http://schemas.openxmlformats.org/officeDocument/2006/relationships/image" Target="../media/image2.png"/><Relationship Id="rId19" Type="http://schemas.openxmlformats.org/officeDocument/2006/relationships/customXml" Target="../ink/ink8.xml"/><Relationship Id="rId9" Type="http://schemas.openxmlformats.org/officeDocument/2006/relationships/customXml" Target="../ink/ink4.xm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customXml" Target="../ink/ink12.xml"/><Relationship Id="rId30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13" Type="http://schemas.openxmlformats.org/officeDocument/2006/relationships/customXml" Target="../ink/ink20.xml"/><Relationship Id="rId18" Type="http://schemas.openxmlformats.org/officeDocument/2006/relationships/image" Target="../media/image22.png"/><Relationship Id="rId26" Type="http://schemas.openxmlformats.org/officeDocument/2006/relationships/image" Target="../media/image26.png"/><Relationship Id="rId3" Type="http://schemas.openxmlformats.org/officeDocument/2006/relationships/customXml" Target="../ink/ink15.xml"/><Relationship Id="rId21" Type="http://schemas.openxmlformats.org/officeDocument/2006/relationships/customXml" Target="../ink/ink24.xml"/><Relationship Id="rId7" Type="http://schemas.openxmlformats.org/officeDocument/2006/relationships/customXml" Target="../ink/ink17.xml"/><Relationship Id="rId12" Type="http://schemas.openxmlformats.org/officeDocument/2006/relationships/image" Target="../media/image19.png"/><Relationship Id="rId17" Type="http://schemas.openxmlformats.org/officeDocument/2006/relationships/customXml" Target="../ink/ink22.xml"/><Relationship Id="rId25" Type="http://schemas.openxmlformats.org/officeDocument/2006/relationships/customXml" Target="../ink/ink26.xml"/><Relationship Id="rId2" Type="http://schemas.openxmlformats.org/officeDocument/2006/relationships/image" Target="../media/image14.png"/><Relationship Id="rId16" Type="http://schemas.openxmlformats.org/officeDocument/2006/relationships/image" Target="../media/image21.png"/><Relationship Id="rId20" Type="http://schemas.openxmlformats.org/officeDocument/2006/relationships/image" Target="../media/image23.png"/><Relationship Id="rId1" Type="http://schemas.openxmlformats.org/officeDocument/2006/relationships/customXml" Target="../ink/ink14.xml"/><Relationship Id="rId6" Type="http://schemas.openxmlformats.org/officeDocument/2006/relationships/image" Target="../media/image16.png"/><Relationship Id="rId11" Type="http://schemas.openxmlformats.org/officeDocument/2006/relationships/customXml" Target="../ink/ink19.xml"/><Relationship Id="rId24" Type="http://schemas.openxmlformats.org/officeDocument/2006/relationships/image" Target="../media/image25.png"/><Relationship Id="rId5" Type="http://schemas.openxmlformats.org/officeDocument/2006/relationships/customXml" Target="../ink/ink16.xml"/><Relationship Id="rId15" Type="http://schemas.openxmlformats.org/officeDocument/2006/relationships/customXml" Target="../ink/ink21.xml"/><Relationship Id="rId23" Type="http://schemas.openxmlformats.org/officeDocument/2006/relationships/customXml" Target="../ink/ink25.xml"/><Relationship Id="rId10" Type="http://schemas.openxmlformats.org/officeDocument/2006/relationships/image" Target="../media/image18.png"/><Relationship Id="rId19" Type="http://schemas.openxmlformats.org/officeDocument/2006/relationships/customXml" Target="../ink/ink23.xml"/><Relationship Id="rId4" Type="http://schemas.openxmlformats.org/officeDocument/2006/relationships/image" Target="../media/image15.png"/><Relationship Id="rId9" Type="http://schemas.openxmlformats.org/officeDocument/2006/relationships/customXml" Target="../ink/ink18.xml"/><Relationship Id="rId14" Type="http://schemas.openxmlformats.org/officeDocument/2006/relationships/image" Target="../media/image20.png"/><Relationship Id="rId22" Type="http://schemas.openxmlformats.org/officeDocument/2006/relationships/image" Target="../media/image24.png"/><Relationship Id="rId27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55676</xdr:colOff>
      <xdr:row>7</xdr:row>
      <xdr:rowOff>17294</xdr:rowOff>
    </xdr:from>
    <xdr:to>
      <xdr:col>12</xdr:col>
      <xdr:colOff>339445</xdr:colOff>
      <xdr:row>20</xdr:row>
      <xdr:rowOff>116926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009324-9983-441B-B625-799EC7F8E3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218862</xdr:colOff>
      <xdr:row>22</xdr:row>
      <xdr:rowOff>22163</xdr:rowOff>
    </xdr:from>
    <xdr:to>
      <xdr:col>5</xdr:col>
      <xdr:colOff>1008530</xdr:colOff>
      <xdr:row>39</xdr:row>
      <xdr:rowOff>129242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E5F3BB-BACE-46FE-AF5E-DC56B8AE29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12588</xdr:colOff>
      <xdr:row>0</xdr:row>
      <xdr:rowOff>159480</xdr:rowOff>
    </xdr:from>
    <xdr:to>
      <xdr:col>11</xdr:col>
      <xdr:colOff>31213</xdr:colOff>
      <xdr:row>14</xdr:row>
      <xdr:rowOff>53373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4BC15FA5-7C66-4734-9B8F-5EA860D591D6}"/>
                </a:ext>
              </a:extLst>
            </xdr14:cNvPr>
            <xdr14:cNvContentPartPr/>
          </xdr14:nvContentPartPr>
          <xdr14:nvPr macro=""/>
          <xdr14:xfrm>
            <a:off x="4242240" y="159480"/>
            <a:ext cx="3239640" cy="25185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4BC15FA5-7C66-4734-9B8F-5EA860D591D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233240" y="150480"/>
              <a:ext cx="3257280" cy="2536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319830</xdr:colOff>
      <xdr:row>0</xdr:row>
      <xdr:rowOff>69840</xdr:rowOff>
    </xdr:from>
    <xdr:to>
      <xdr:col>7</xdr:col>
      <xdr:colOff>33665</xdr:colOff>
      <xdr:row>1</xdr:row>
      <xdr:rowOff>25674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2AF6D561-8BAF-4CE9-A824-4127122A4783}"/>
                </a:ext>
              </a:extLst>
            </xdr14:cNvPr>
            <xdr14:cNvContentPartPr/>
          </xdr14:nvContentPartPr>
          <xdr14:nvPr macro=""/>
          <xdr14:xfrm>
            <a:off x="3905280" y="69840"/>
            <a:ext cx="1002240" cy="22824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2AF6D561-8BAF-4CE9-A824-4127122A4783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896637" y="61186"/>
              <a:ext cx="1019886" cy="245908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599748</xdr:colOff>
      <xdr:row>2</xdr:row>
      <xdr:rowOff>39535</xdr:rowOff>
    </xdr:from>
    <xdr:to>
      <xdr:col>10</xdr:col>
      <xdr:colOff>200937</xdr:colOff>
      <xdr:row>11</xdr:row>
      <xdr:rowOff>68543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9" name="Ink 38">
              <a:extLst>
                <a:ext uri="{FF2B5EF4-FFF2-40B4-BE49-F238E27FC236}">
                  <a16:creationId xmlns:a16="http://schemas.microsoft.com/office/drawing/2014/main" id="{220EA0E6-C3CF-4C71-B87F-4594685D0BA5}"/>
                </a:ext>
              </a:extLst>
            </xdr14:cNvPr>
            <xdr14:cNvContentPartPr/>
          </xdr14:nvContentPartPr>
          <xdr14:nvPr macro=""/>
          <xdr14:xfrm>
            <a:off x="4829400" y="499680"/>
            <a:ext cx="2178000" cy="1652400"/>
          </xdr14:xfrm>
        </xdr:contentPart>
      </mc:Choice>
      <mc:Fallback xmlns="">
        <xdr:pic>
          <xdr:nvPicPr>
            <xdr:cNvPr id="39" name="Ink 38">
              <a:extLst>
                <a:ext uri="{FF2B5EF4-FFF2-40B4-BE49-F238E27FC236}">
                  <a16:creationId xmlns:a16="http://schemas.microsoft.com/office/drawing/2014/main" id="{220EA0E6-C3CF-4C71-B87F-4594685D0BA5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820760" y="491040"/>
              <a:ext cx="2195640" cy="1670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386825</xdr:colOff>
      <xdr:row>11</xdr:row>
      <xdr:rowOff>6641</xdr:rowOff>
    </xdr:from>
    <xdr:to>
      <xdr:col>7</xdr:col>
      <xdr:colOff>421745</xdr:colOff>
      <xdr:row>13</xdr:row>
      <xdr:rowOff>55854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61" name="Ink 60">
              <a:extLst>
                <a:ext uri="{FF2B5EF4-FFF2-40B4-BE49-F238E27FC236}">
                  <a16:creationId xmlns:a16="http://schemas.microsoft.com/office/drawing/2014/main" id="{94523400-66D9-470F-9CB2-0F62C26910A0}"/>
                </a:ext>
              </a:extLst>
            </xdr14:cNvPr>
            <xdr14:cNvContentPartPr/>
          </xdr14:nvContentPartPr>
          <xdr14:nvPr macro=""/>
          <xdr14:xfrm>
            <a:off x="5521858" y="2102141"/>
            <a:ext cx="34920" cy="413280"/>
          </xdr14:xfrm>
        </xdr:contentPart>
      </mc:Choice>
      <mc:Fallback xmlns="">
        <xdr:pic>
          <xdr:nvPicPr>
            <xdr:cNvPr id="61" name="Ink 60">
              <a:extLst>
                <a:ext uri="{FF2B5EF4-FFF2-40B4-BE49-F238E27FC236}">
                  <a16:creationId xmlns:a16="http://schemas.microsoft.com/office/drawing/2014/main" id="{94523400-66D9-470F-9CB2-0F62C26910A0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5512858" y="2093141"/>
              <a:ext cx="52560" cy="430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105990</xdr:colOff>
      <xdr:row>4</xdr:row>
      <xdr:rowOff>39502</xdr:rowOff>
    </xdr:from>
    <xdr:to>
      <xdr:col>7</xdr:col>
      <xdr:colOff>478265</xdr:colOff>
      <xdr:row>9</xdr:row>
      <xdr:rowOff>60297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EC108F96-2A86-4851-85EC-F2738A28AA0E}"/>
                </a:ext>
              </a:extLst>
            </xdr14:cNvPr>
            <xdr14:cNvContentPartPr/>
          </xdr14:nvContentPartPr>
          <xdr14:nvPr macro=""/>
          <xdr14:xfrm>
            <a:off x="3691440" y="860400"/>
            <a:ext cx="1660680" cy="92268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EC108F96-2A86-4851-85EC-F2738A28AA0E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3682440" y="851760"/>
              <a:ext cx="1678320" cy="9403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163462</xdr:colOff>
      <xdr:row>4</xdr:row>
      <xdr:rowOff>157942</xdr:rowOff>
    </xdr:from>
    <xdr:to>
      <xdr:col>10</xdr:col>
      <xdr:colOff>481017</xdr:colOff>
      <xdr:row>7</xdr:row>
      <xdr:rowOff>18211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71" name="Ink 70">
              <a:extLst>
                <a:ext uri="{FF2B5EF4-FFF2-40B4-BE49-F238E27FC236}">
                  <a16:creationId xmlns:a16="http://schemas.microsoft.com/office/drawing/2014/main" id="{628303C5-D01C-42D6-9E2F-EA78D796FE7C}"/>
                </a:ext>
              </a:extLst>
            </xdr14:cNvPr>
            <xdr14:cNvContentPartPr/>
          </xdr14:nvContentPartPr>
          <xdr14:nvPr macro=""/>
          <xdr14:xfrm>
            <a:off x="5681520" y="978840"/>
            <a:ext cx="1605960" cy="401400"/>
          </xdr14:xfrm>
        </xdr:contentPart>
      </mc:Choice>
      <mc:Fallback xmlns="">
        <xdr:pic>
          <xdr:nvPicPr>
            <xdr:cNvPr id="71" name="Ink 70">
              <a:extLst>
                <a:ext uri="{FF2B5EF4-FFF2-40B4-BE49-F238E27FC236}">
                  <a16:creationId xmlns:a16="http://schemas.microsoft.com/office/drawing/2014/main" id="{628303C5-D01C-42D6-9E2F-EA78D796FE7C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5672522" y="970192"/>
              <a:ext cx="1623596" cy="419056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240699</xdr:colOff>
      <xdr:row>7</xdr:row>
      <xdr:rowOff>211</xdr:rowOff>
    </xdr:from>
    <xdr:to>
      <xdr:col>9</xdr:col>
      <xdr:colOff>279939</xdr:colOff>
      <xdr:row>10</xdr:row>
      <xdr:rowOff>71081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93" name="Ink 92">
              <a:extLst>
                <a:ext uri="{FF2B5EF4-FFF2-40B4-BE49-F238E27FC236}">
                  <a16:creationId xmlns:a16="http://schemas.microsoft.com/office/drawing/2014/main" id="{830D2490-9C0B-493E-9183-79915EDF8977}"/>
                </a:ext>
              </a:extLst>
            </xdr14:cNvPr>
            <xdr14:cNvContentPartPr/>
          </xdr14:nvContentPartPr>
          <xdr14:nvPr macro=""/>
          <xdr14:xfrm>
            <a:off x="6402960" y="1362240"/>
            <a:ext cx="39240" cy="612000"/>
          </xdr14:xfrm>
        </xdr:contentPart>
      </mc:Choice>
      <mc:Fallback xmlns="">
        <xdr:pic>
          <xdr:nvPicPr>
            <xdr:cNvPr id="93" name="Ink 92">
              <a:extLst>
                <a:ext uri="{FF2B5EF4-FFF2-40B4-BE49-F238E27FC236}">
                  <a16:creationId xmlns:a16="http://schemas.microsoft.com/office/drawing/2014/main" id="{830D2490-9C0B-493E-9183-79915EDF8977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6394320" y="1353600"/>
              <a:ext cx="56880" cy="629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230259</xdr:colOff>
      <xdr:row>12</xdr:row>
      <xdr:rowOff>94463</xdr:rowOff>
    </xdr:from>
    <xdr:to>
      <xdr:col>9</xdr:col>
      <xdr:colOff>250779</xdr:colOff>
      <xdr:row>14</xdr:row>
      <xdr:rowOff>78949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94" name="Ink 93">
              <a:extLst>
                <a:ext uri="{FF2B5EF4-FFF2-40B4-BE49-F238E27FC236}">
                  <a16:creationId xmlns:a16="http://schemas.microsoft.com/office/drawing/2014/main" id="{2C805B8A-0AFA-4344-818E-6E6B94F3A2A1}"/>
                </a:ext>
              </a:extLst>
            </xdr14:cNvPr>
            <xdr14:cNvContentPartPr/>
          </xdr14:nvContentPartPr>
          <xdr14:nvPr macro=""/>
          <xdr14:xfrm>
            <a:off x="6392520" y="2178000"/>
            <a:ext cx="20520" cy="345240"/>
          </xdr14:xfrm>
        </xdr:contentPart>
      </mc:Choice>
      <mc:Fallback xmlns="">
        <xdr:pic>
          <xdr:nvPicPr>
            <xdr:cNvPr id="94" name="Ink 93">
              <a:extLst>
                <a:ext uri="{FF2B5EF4-FFF2-40B4-BE49-F238E27FC236}">
                  <a16:creationId xmlns:a16="http://schemas.microsoft.com/office/drawing/2014/main" id="{2C805B8A-0AFA-4344-818E-6E6B94F3A2A1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6383880" y="2169000"/>
              <a:ext cx="38160" cy="3628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195990</xdr:colOff>
      <xdr:row>0</xdr:row>
      <xdr:rowOff>124560</xdr:rowOff>
    </xdr:from>
    <xdr:to>
      <xdr:col>11</xdr:col>
      <xdr:colOff>289333</xdr:colOff>
      <xdr:row>5</xdr:row>
      <xdr:rowOff>142084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04" name="Ink 103">
              <a:extLst>
                <a:ext uri="{FF2B5EF4-FFF2-40B4-BE49-F238E27FC236}">
                  <a16:creationId xmlns:a16="http://schemas.microsoft.com/office/drawing/2014/main" id="{930020B3-7355-4643-B8B2-FDD4A76F6768}"/>
                </a:ext>
              </a:extLst>
            </xdr14:cNvPr>
            <xdr14:cNvContentPartPr/>
          </xdr14:nvContentPartPr>
          <xdr14:nvPr macro=""/>
          <xdr14:xfrm>
            <a:off x="3781440" y="124560"/>
            <a:ext cx="3958560" cy="1018800"/>
          </xdr14:xfrm>
        </xdr:contentPart>
      </mc:Choice>
      <mc:Fallback xmlns="">
        <xdr:pic>
          <xdr:nvPicPr>
            <xdr:cNvPr id="104" name="Ink 103">
              <a:extLst>
                <a:ext uri="{FF2B5EF4-FFF2-40B4-BE49-F238E27FC236}">
                  <a16:creationId xmlns:a16="http://schemas.microsoft.com/office/drawing/2014/main" id="{930020B3-7355-4643-B8B2-FDD4A76F6768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3772440" y="115560"/>
              <a:ext cx="3976200" cy="1036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524673</xdr:colOff>
      <xdr:row>13</xdr:row>
      <xdr:rowOff>156406</xdr:rowOff>
    </xdr:from>
    <xdr:to>
      <xdr:col>6</xdr:col>
      <xdr:colOff>525033</xdr:colOff>
      <xdr:row>13</xdr:row>
      <xdr:rowOff>156766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C4768918-E40F-4850-9660-DE7DFE344C09}"/>
                </a:ext>
              </a:extLst>
            </xdr14:cNvPr>
            <xdr14:cNvContentPartPr/>
          </xdr14:nvContentPartPr>
          <xdr14:nvPr macro=""/>
          <xdr14:xfrm>
            <a:off x="5016240" y="2615973"/>
            <a:ext cx="360" cy="3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C4768918-E40F-4850-9660-DE7DFE344C09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5007600" y="2607333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290780</xdr:colOff>
      <xdr:row>8</xdr:row>
      <xdr:rowOff>64480</xdr:rowOff>
    </xdr:from>
    <xdr:to>
      <xdr:col>9</xdr:col>
      <xdr:colOff>269753</xdr:colOff>
      <xdr:row>10</xdr:row>
      <xdr:rowOff>27293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F1D7BE46-B371-4E36-85CB-58EFECDB89F0}"/>
                </a:ext>
              </a:extLst>
            </xdr14:cNvPr>
            <xdr14:cNvContentPartPr/>
          </xdr14:nvContentPartPr>
          <xdr14:nvPr macro=""/>
          <xdr14:xfrm>
            <a:off x="6018480" y="1613880"/>
            <a:ext cx="622440" cy="32688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F1D7BE46-B371-4E36-85CB-58EFECDB89F0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6009840" y="1605230"/>
              <a:ext cx="640080" cy="344539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192287</xdr:colOff>
      <xdr:row>7</xdr:row>
      <xdr:rowOff>144273</xdr:rowOff>
    </xdr:from>
    <xdr:to>
      <xdr:col>8</xdr:col>
      <xdr:colOff>98900</xdr:colOff>
      <xdr:row>10</xdr:row>
      <xdr:rowOff>12173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48" name="Ink 47">
              <a:extLst>
                <a:ext uri="{FF2B5EF4-FFF2-40B4-BE49-F238E27FC236}">
                  <a16:creationId xmlns:a16="http://schemas.microsoft.com/office/drawing/2014/main" id="{7C5130F1-0214-45C5-BC05-8895AB41DD08}"/>
                </a:ext>
              </a:extLst>
            </xdr14:cNvPr>
            <xdr14:cNvContentPartPr/>
          </xdr14:nvContentPartPr>
          <xdr14:nvPr macro=""/>
          <xdr14:xfrm>
            <a:off x="5276520" y="1511640"/>
            <a:ext cx="550080" cy="414000"/>
          </xdr14:xfrm>
        </xdr:contentPart>
      </mc:Choice>
      <mc:Fallback xmlns="">
        <xdr:pic>
          <xdr:nvPicPr>
            <xdr:cNvPr id="48" name="Ink 47">
              <a:extLst>
                <a:ext uri="{FF2B5EF4-FFF2-40B4-BE49-F238E27FC236}">
                  <a16:creationId xmlns:a16="http://schemas.microsoft.com/office/drawing/2014/main" id="{7C5130F1-0214-45C5-BC05-8895AB41DD08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5267880" y="1503000"/>
              <a:ext cx="567720" cy="431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160907</xdr:colOff>
      <xdr:row>8</xdr:row>
      <xdr:rowOff>130720</xdr:rowOff>
    </xdr:from>
    <xdr:to>
      <xdr:col>7</xdr:col>
      <xdr:colOff>5087</xdr:colOff>
      <xdr:row>21</xdr:row>
      <xdr:rowOff>58440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51" name="Ink 50">
              <a:extLst>
                <a:ext uri="{FF2B5EF4-FFF2-40B4-BE49-F238E27FC236}">
                  <a16:creationId xmlns:a16="http://schemas.microsoft.com/office/drawing/2014/main" id="{ACA7102C-3F14-473B-93A3-4E73AB367696}"/>
                </a:ext>
              </a:extLst>
            </xdr14:cNvPr>
            <xdr14:cNvContentPartPr/>
          </xdr14:nvContentPartPr>
          <xdr14:nvPr macro=""/>
          <xdr14:xfrm>
            <a:off x="863640" y="1680120"/>
            <a:ext cx="4225680" cy="2294153"/>
          </xdr14:xfrm>
        </xdr:contentPart>
      </mc:Choice>
      <mc:Fallback xmlns="">
        <xdr:pic>
          <xdr:nvPicPr>
            <xdr:cNvPr id="51" name="Ink 50">
              <a:extLst>
                <a:ext uri="{FF2B5EF4-FFF2-40B4-BE49-F238E27FC236}">
                  <a16:creationId xmlns:a16="http://schemas.microsoft.com/office/drawing/2014/main" id="{ACA7102C-3F14-473B-93A3-4E73AB367696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855000" y="1671122"/>
              <a:ext cx="4243320" cy="2311789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10460</xdr:colOff>
      <xdr:row>1</xdr:row>
      <xdr:rowOff>158187</xdr:rowOff>
    </xdr:from>
    <xdr:to>
      <xdr:col>9</xdr:col>
      <xdr:colOff>638873</xdr:colOff>
      <xdr:row>5</xdr:row>
      <xdr:rowOff>136100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1F47441C-7B53-4632-818C-B8C1B9F03325}"/>
                </a:ext>
              </a:extLst>
            </xdr14:cNvPr>
            <xdr14:cNvContentPartPr/>
          </xdr14:nvContentPartPr>
          <xdr14:nvPr macro=""/>
          <xdr14:xfrm>
            <a:off x="5814360" y="429120"/>
            <a:ext cx="1271880" cy="71028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1F47441C-7B53-4632-818C-B8C1B9F0332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805363" y="420484"/>
              <a:ext cx="1289515" cy="72791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444553</xdr:colOff>
      <xdr:row>2</xdr:row>
      <xdr:rowOff>100440</xdr:rowOff>
    </xdr:from>
    <xdr:to>
      <xdr:col>7</xdr:col>
      <xdr:colOff>475007</xdr:colOff>
      <xdr:row>5</xdr:row>
      <xdr:rowOff>42140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28B37577-4F07-43A6-8103-CEC8D83C0E4F}"/>
                </a:ext>
              </a:extLst>
            </xdr14:cNvPr>
            <xdr14:cNvContentPartPr/>
          </xdr14:nvContentPartPr>
          <xdr14:nvPr macro=""/>
          <xdr14:xfrm>
            <a:off x="4961520" y="557640"/>
            <a:ext cx="673920" cy="48780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28B37577-4F07-43A6-8103-CEC8D83C0E4F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952520" y="548640"/>
              <a:ext cx="691560" cy="505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16153</xdr:colOff>
      <xdr:row>2</xdr:row>
      <xdr:rowOff>82080</xdr:rowOff>
    </xdr:from>
    <xdr:to>
      <xdr:col>6</xdr:col>
      <xdr:colOff>366433</xdr:colOff>
      <xdr:row>4</xdr:row>
      <xdr:rowOff>72253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24" name="Ink 23">
              <a:extLst>
                <a:ext uri="{FF2B5EF4-FFF2-40B4-BE49-F238E27FC236}">
                  <a16:creationId xmlns:a16="http://schemas.microsoft.com/office/drawing/2014/main" id="{472B8786-D186-4E34-85AA-2947EE4DF613}"/>
                </a:ext>
              </a:extLst>
            </xdr14:cNvPr>
            <xdr14:cNvContentPartPr/>
          </xdr14:nvContentPartPr>
          <xdr14:nvPr macro=""/>
          <xdr14:xfrm>
            <a:off x="4533120" y="539280"/>
            <a:ext cx="350280" cy="354240"/>
          </xdr14:xfrm>
        </xdr:contentPart>
      </mc:Choice>
      <mc:Fallback xmlns="">
        <xdr:pic>
          <xdr:nvPicPr>
            <xdr:cNvPr id="24" name="Ink 23">
              <a:extLst>
                <a:ext uri="{FF2B5EF4-FFF2-40B4-BE49-F238E27FC236}">
                  <a16:creationId xmlns:a16="http://schemas.microsoft.com/office/drawing/2014/main" id="{472B8786-D186-4E34-85AA-2947EE4DF613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524120" y="530280"/>
              <a:ext cx="367920" cy="3718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483793</xdr:colOff>
      <xdr:row>5</xdr:row>
      <xdr:rowOff>144973</xdr:rowOff>
    </xdr:from>
    <xdr:to>
      <xdr:col>10</xdr:col>
      <xdr:colOff>325527</xdr:colOff>
      <xdr:row>11</xdr:row>
      <xdr:rowOff>97133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0C0F0F6F-C5E9-4E51-AA8D-D75A5C05FAD4}"/>
                </a:ext>
              </a:extLst>
            </xdr14:cNvPr>
            <xdr14:cNvContentPartPr/>
          </xdr14:nvContentPartPr>
          <xdr14:nvPr macro=""/>
          <xdr14:xfrm>
            <a:off x="5000760" y="1148273"/>
            <a:ext cx="2415600" cy="1044360"/>
          </xdr14:xfrm>
        </xdr:contentPart>
      </mc:Choice>
      <mc:Fallback xmlns=""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0C0F0F6F-C5E9-4E51-AA8D-D75A5C05FAD4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991760" y="1139636"/>
              <a:ext cx="2433240" cy="1061994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328487</xdr:colOff>
      <xdr:row>14</xdr:row>
      <xdr:rowOff>45253</xdr:rowOff>
    </xdr:from>
    <xdr:to>
      <xdr:col>8</xdr:col>
      <xdr:colOff>285860</xdr:colOff>
      <xdr:row>17</xdr:row>
      <xdr:rowOff>11793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37" name="Ink 36">
              <a:extLst>
                <a:ext uri="{FF2B5EF4-FFF2-40B4-BE49-F238E27FC236}">
                  <a16:creationId xmlns:a16="http://schemas.microsoft.com/office/drawing/2014/main" id="{62DE0DA4-8595-4156-B9AF-A216FE2CB5ED}"/>
                </a:ext>
              </a:extLst>
            </xdr14:cNvPr>
            <xdr14:cNvContentPartPr/>
          </xdr14:nvContentPartPr>
          <xdr14:nvPr macro=""/>
          <xdr14:xfrm>
            <a:off x="5488920" y="2686853"/>
            <a:ext cx="600840" cy="512640"/>
          </xdr14:xfrm>
        </xdr:contentPart>
      </mc:Choice>
      <mc:Fallback xmlns="">
        <xdr:pic>
          <xdr:nvPicPr>
            <xdr:cNvPr id="37" name="Ink 36">
              <a:extLst>
                <a:ext uri="{FF2B5EF4-FFF2-40B4-BE49-F238E27FC236}">
                  <a16:creationId xmlns:a16="http://schemas.microsoft.com/office/drawing/2014/main" id="{62DE0DA4-8595-4156-B9AF-A216FE2CB5ED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5480280" y="2678213"/>
              <a:ext cx="618480" cy="530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429073</xdr:colOff>
      <xdr:row>17</xdr:row>
      <xdr:rowOff>116553</xdr:rowOff>
    </xdr:from>
    <xdr:to>
      <xdr:col>8</xdr:col>
      <xdr:colOff>550100</xdr:colOff>
      <xdr:row>21</xdr:row>
      <xdr:rowOff>43620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9E2FA6A2-8E37-4FA4-820D-87F85961634D}"/>
                </a:ext>
              </a:extLst>
            </xdr14:cNvPr>
            <xdr14:cNvContentPartPr/>
          </xdr14:nvContentPartPr>
          <xdr14:nvPr macro=""/>
          <xdr14:xfrm>
            <a:off x="4946040" y="3304253"/>
            <a:ext cx="1407960" cy="65520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9E2FA6A2-8E37-4FA4-820D-87F85961634D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4937042" y="3295613"/>
              <a:ext cx="1425595" cy="672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420860</xdr:colOff>
      <xdr:row>13</xdr:row>
      <xdr:rowOff>50526</xdr:rowOff>
    </xdr:from>
    <xdr:to>
      <xdr:col>12</xdr:col>
      <xdr:colOff>573633</xdr:colOff>
      <xdr:row>22</xdr:row>
      <xdr:rowOff>8106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70" name="Ink 69">
              <a:extLst>
                <a:ext uri="{FF2B5EF4-FFF2-40B4-BE49-F238E27FC236}">
                  <a16:creationId xmlns:a16="http://schemas.microsoft.com/office/drawing/2014/main" id="{F30B8D4F-444F-4396-8961-59278DD18F59}"/>
                </a:ext>
              </a:extLst>
            </xdr14:cNvPr>
            <xdr14:cNvContentPartPr/>
          </xdr14:nvContentPartPr>
          <xdr14:nvPr macro=""/>
          <xdr14:xfrm>
            <a:off x="6224760" y="2510093"/>
            <a:ext cx="2726640" cy="1595880"/>
          </xdr14:xfrm>
        </xdr:contentPart>
      </mc:Choice>
      <mc:Fallback xmlns="">
        <xdr:pic>
          <xdr:nvPicPr>
            <xdr:cNvPr id="70" name="Ink 69">
              <a:extLst>
                <a:ext uri="{FF2B5EF4-FFF2-40B4-BE49-F238E27FC236}">
                  <a16:creationId xmlns:a16="http://schemas.microsoft.com/office/drawing/2014/main" id="{F30B8D4F-444F-4396-8961-59278DD18F59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6215760" y="2501093"/>
              <a:ext cx="2744280" cy="1613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425540</xdr:colOff>
      <xdr:row>22</xdr:row>
      <xdr:rowOff>154266</xdr:rowOff>
    </xdr:from>
    <xdr:to>
      <xdr:col>8</xdr:col>
      <xdr:colOff>529940</xdr:colOff>
      <xdr:row>23</xdr:row>
      <xdr:rowOff>17593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73" name="Ink 72">
              <a:extLst>
                <a:ext uri="{FF2B5EF4-FFF2-40B4-BE49-F238E27FC236}">
                  <a16:creationId xmlns:a16="http://schemas.microsoft.com/office/drawing/2014/main" id="{7BA4CCBC-68C5-4B6F-97F4-A138105C244D}"/>
                </a:ext>
              </a:extLst>
            </xdr14:cNvPr>
            <xdr14:cNvContentPartPr/>
          </xdr14:nvContentPartPr>
          <xdr14:nvPr macro=""/>
          <xdr14:xfrm>
            <a:off x="6229440" y="4252133"/>
            <a:ext cx="104400" cy="45360"/>
          </xdr14:xfrm>
        </xdr:contentPart>
      </mc:Choice>
      <mc:Fallback xmlns="">
        <xdr:pic>
          <xdr:nvPicPr>
            <xdr:cNvPr id="73" name="Ink 72">
              <a:extLst>
                <a:ext uri="{FF2B5EF4-FFF2-40B4-BE49-F238E27FC236}">
                  <a16:creationId xmlns:a16="http://schemas.microsoft.com/office/drawing/2014/main" id="{7BA4CCBC-68C5-4B6F-97F4-A138105C244D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6220440" y="4243493"/>
              <a:ext cx="122040" cy="63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85913</xdr:colOff>
      <xdr:row>22</xdr:row>
      <xdr:rowOff>135186</xdr:rowOff>
    </xdr:from>
    <xdr:to>
      <xdr:col>10</xdr:col>
      <xdr:colOff>582927</xdr:colOff>
      <xdr:row>25</xdr:row>
      <xdr:rowOff>5246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84" name="Ink 83">
              <a:extLst>
                <a:ext uri="{FF2B5EF4-FFF2-40B4-BE49-F238E27FC236}">
                  <a16:creationId xmlns:a16="http://schemas.microsoft.com/office/drawing/2014/main" id="{FD026AB5-B4D6-466E-BB98-5A208C211795}"/>
                </a:ext>
              </a:extLst>
            </xdr14:cNvPr>
            <xdr14:cNvContentPartPr/>
          </xdr14:nvContentPartPr>
          <xdr14:nvPr macro=""/>
          <xdr14:xfrm>
            <a:off x="6533280" y="4233053"/>
            <a:ext cx="1140480" cy="416160"/>
          </xdr14:xfrm>
        </xdr:contentPart>
      </mc:Choice>
      <mc:Fallback xmlns="">
        <xdr:pic>
          <xdr:nvPicPr>
            <xdr:cNvPr id="84" name="Ink 83">
              <a:extLst>
                <a:ext uri="{FF2B5EF4-FFF2-40B4-BE49-F238E27FC236}">
                  <a16:creationId xmlns:a16="http://schemas.microsoft.com/office/drawing/2014/main" id="{FD026AB5-B4D6-466E-BB98-5A208C211795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6524280" y="4224053"/>
              <a:ext cx="1158120" cy="433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206940</xdr:colOff>
      <xdr:row>21</xdr:row>
      <xdr:rowOff>136140</xdr:rowOff>
    </xdr:from>
    <xdr:to>
      <xdr:col>12</xdr:col>
      <xdr:colOff>368793</xdr:colOff>
      <xdr:row>26</xdr:row>
      <xdr:rowOff>128133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88" name="Ink 87">
              <a:extLst>
                <a:ext uri="{FF2B5EF4-FFF2-40B4-BE49-F238E27FC236}">
                  <a16:creationId xmlns:a16="http://schemas.microsoft.com/office/drawing/2014/main" id="{F1D33A09-D614-4EDE-9B93-B3C625E56E2C}"/>
                </a:ext>
              </a:extLst>
            </xdr14:cNvPr>
            <xdr14:cNvContentPartPr/>
          </xdr14:nvContentPartPr>
          <xdr14:nvPr macro=""/>
          <xdr14:xfrm>
            <a:off x="7941240" y="4051973"/>
            <a:ext cx="805320" cy="902160"/>
          </xdr14:xfrm>
        </xdr:contentPart>
      </mc:Choice>
      <mc:Fallback xmlns="">
        <xdr:pic>
          <xdr:nvPicPr>
            <xdr:cNvPr id="88" name="Ink 87">
              <a:extLst>
                <a:ext uri="{FF2B5EF4-FFF2-40B4-BE49-F238E27FC236}">
                  <a16:creationId xmlns:a16="http://schemas.microsoft.com/office/drawing/2014/main" id="{F1D33A09-D614-4EDE-9B93-B3C625E56E2C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7932236" y="4042973"/>
              <a:ext cx="822968" cy="919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540873</xdr:colOff>
      <xdr:row>22</xdr:row>
      <xdr:rowOff>13506</xdr:rowOff>
    </xdr:from>
    <xdr:to>
      <xdr:col>13</xdr:col>
      <xdr:colOff>496087</xdr:colOff>
      <xdr:row>25</xdr:row>
      <xdr:rowOff>108206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92" name="Ink 91">
              <a:extLst>
                <a:ext uri="{FF2B5EF4-FFF2-40B4-BE49-F238E27FC236}">
                  <a16:creationId xmlns:a16="http://schemas.microsoft.com/office/drawing/2014/main" id="{BCBB3CE1-A6A6-454A-8FEB-1F178DC27951}"/>
                </a:ext>
              </a:extLst>
            </xdr14:cNvPr>
            <xdr14:cNvContentPartPr/>
          </xdr14:nvContentPartPr>
          <xdr14:nvPr macro=""/>
          <xdr14:xfrm>
            <a:off x="8918640" y="4111373"/>
            <a:ext cx="598680" cy="640800"/>
          </xdr14:xfrm>
        </xdr:contentPart>
      </mc:Choice>
      <mc:Fallback xmlns="">
        <xdr:pic>
          <xdr:nvPicPr>
            <xdr:cNvPr id="92" name="Ink 91">
              <a:extLst>
                <a:ext uri="{FF2B5EF4-FFF2-40B4-BE49-F238E27FC236}">
                  <a16:creationId xmlns:a16="http://schemas.microsoft.com/office/drawing/2014/main" id="{BCBB3CE1-A6A6-454A-8FEB-1F178DC27951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8909645" y="4102733"/>
              <a:ext cx="616309" cy="658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580</xdr:colOff>
      <xdr:row>19</xdr:row>
      <xdr:rowOff>151006</xdr:rowOff>
    </xdr:from>
    <xdr:to>
      <xdr:col>16</xdr:col>
      <xdr:colOff>171287</xdr:colOff>
      <xdr:row>25</xdr:row>
      <xdr:rowOff>116126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104" name="Ink 103">
              <a:extLst>
                <a:ext uri="{FF2B5EF4-FFF2-40B4-BE49-F238E27FC236}">
                  <a16:creationId xmlns:a16="http://schemas.microsoft.com/office/drawing/2014/main" id="{0F42EA05-C7A5-43B9-AC4F-6E0B3A6BE428}"/>
                </a:ext>
              </a:extLst>
            </xdr14:cNvPr>
            <xdr14:cNvContentPartPr/>
          </xdr14:nvContentPartPr>
          <xdr14:nvPr macro=""/>
          <xdr14:xfrm>
            <a:off x="9665280" y="3702773"/>
            <a:ext cx="1457640" cy="1057320"/>
          </xdr14:xfrm>
        </xdr:contentPart>
      </mc:Choice>
      <mc:Fallback xmlns="">
        <xdr:pic>
          <xdr:nvPicPr>
            <xdr:cNvPr id="104" name="Ink 103">
              <a:extLst>
                <a:ext uri="{FF2B5EF4-FFF2-40B4-BE49-F238E27FC236}">
                  <a16:creationId xmlns:a16="http://schemas.microsoft.com/office/drawing/2014/main" id="{0F42EA05-C7A5-43B9-AC4F-6E0B3A6BE428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9656640" y="3694133"/>
              <a:ext cx="1475280" cy="1074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435193</xdr:colOff>
      <xdr:row>22</xdr:row>
      <xdr:rowOff>89106</xdr:rowOff>
    </xdr:from>
    <xdr:to>
      <xdr:col>8</xdr:col>
      <xdr:colOff>334460</xdr:colOff>
      <xdr:row>25</xdr:row>
      <xdr:rowOff>14966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112" name="Ink 111">
              <a:extLst>
                <a:ext uri="{FF2B5EF4-FFF2-40B4-BE49-F238E27FC236}">
                  <a16:creationId xmlns:a16="http://schemas.microsoft.com/office/drawing/2014/main" id="{68FC8FFF-311C-41F4-B086-7448CBADD343}"/>
                </a:ext>
              </a:extLst>
            </xdr14:cNvPr>
            <xdr14:cNvContentPartPr/>
          </xdr14:nvContentPartPr>
          <xdr14:nvPr macro=""/>
          <xdr14:xfrm>
            <a:off x="4952160" y="4186973"/>
            <a:ext cx="1186200" cy="471960"/>
          </xdr14:xfrm>
        </xdr:contentPart>
      </mc:Choice>
      <mc:Fallback xmlns="">
        <xdr:pic>
          <xdr:nvPicPr>
            <xdr:cNvPr id="112" name="Ink 111">
              <a:extLst>
                <a:ext uri="{FF2B5EF4-FFF2-40B4-BE49-F238E27FC236}">
                  <a16:creationId xmlns:a16="http://schemas.microsoft.com/office/drawing/2014/main" id="{68FC8FFF-311C-41F4-B086-7448CBADD343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4943520" y="4178333"/>
              <a:ext cx="1203840" cy="489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8</xdr:col>
      <xdr:colOff>239184</xdr:colOff>
      <xdr:row>29</xdr:row>
      <xdr:rowOff>99483</xdr:rowOff>
    </xdr:from>
    <xdr:to>
      <xdr:col>15</xdr:col>
      <xdr:colOff>306917</xdr:colOff>
      <xdr:row>44</xdr:row>
      <xdr:rowOff>112183</xdr:rowOff>
    </xdr:to>
    <xdr:graphicFrame macro="">
      <xdr:nvGraphicFramePr>
        <xdr:cNvPr id="114" name="Chart 113">
          <a:extLst>
            <a:ext uri="{FF2B5EF4-FFF2-40B4-BE49-F238E27FC236}">
              <a16:creationId xmlns:a16="http://schemas.microsoft.com/office/drawing/2014/main" id="{BA45A06E-C270-499D-8099-9A6B51E21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Topic3_Capital%20allocation%20to%20risky%20assets_Solutions2_BBA.xlsx?73429110" TargetMode="External"/><Relationship Id="rId1" Type="http://schemas.openxmlformats.org/officeDocument/2006/relationships/externalLinkPath" Target="file:///\\73429110\Topic3_Capital%20allocation%20to%20risky%20assets_Solutions2_B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sk and return"/>
      <sheetName val="Port risk-return"/>
      <sheetName val="Various correlation"/>
      <sheetName val="Solver"/>
      <sheetName val="Optimal portfolio"/>
      <sheetName val="Mail list"/>
    </sheetNames>
    <sheetDataSet>
      <sheetData sheetId="0"/>
      <sheetData sheetId="1"/>
      <sheetData sheetId="2"/>
      <sheetData sheetId="3">
        <row r="21">
          <cell r="A21">
            <v>5.5310381501039806E-2</v>
          </cell>
        </row>
      </sheetData>
      <sheetData sheetId="4"/>
      <sheetData sheetId="5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1:51.812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437 340 11664 0 0,'-22'-43'932'0'0,"-73"-129"1385"0"0,87 160-1889 0 0,0 0-1 0 0,-1 1 1 0 0,0 0 0 0 0,-1 1-1 0 0,-12-10 1 0 0,15 14-105 0 0,-2-1 1 0 0,1 2-1 0 0,0-1 1 0 0,-1 1-1 0 0,0 1 0 0 0,0 0 1 0 0,-20-7-1 0 0,29 11-315 0 0,-1 0 0 0 0,0 0 0 0 0,0-1 0 0 0,0 1-1 0 0,0 0 1 0 0,0 0 0 0 0,0 0 0 0 0,0 0 0 0 0,0 0 0 0 0,0 0 0 0 0,0 1-1 0 0,0-1 1 0 0,0 0 0 0 0,0 0 0 0 0,0 1 0 0 0,0-1 0 0 0,0 0 0 0 0,1 1 0 0 0,-1-1-1 0 0,0 1 1 0 0,0-1 0 0 0,0 1 0 0 0,0 0 0 0 0,-1 1 12 0 0,1-1 1 0 0,0 1-1 0 0,0-1 0 0 0,0 1 0 0 0,0 0 1 0 0,0-1-1 0 0,1 1 0 0 0,-1 0 1 0 0,0 0-1 0 0,1 0 0 0 0,-1 2 1 0 0,0 5 54 0 0,0 0 0 0 0,1 0 0 0 0,0 16 0 0 0,15 104-326 0 0,-7-69 120 0 0,4 33-104 0 0,11 97-132 0 0,-2 199 249 0 0,-18 3 52 0 0,-3-381 66 0 0,-4 693 460 0 0,-29 313 321 0 0,25-851-630 0 0,-7 55 66 0 0,-1 46 168 0 0,-23 639 709 0 0,19-406-590 0 0,-9 162 232 0 0,-14-131-608 0 0,41-513-114 0 0,0-4 20 0 0,1 0-1 0 0,0 1 1 0 0,3 27-1 0 0,-1-38-28 0 0,-1 0-1 0 0,1-1 1 0 0,0 1-1 0 0,0-1 0 0 0,0 0 1 0 0,0 1-1 0 0,1-1 0 0 0,0 0 1 0 0,-1 0-1 0 0,1 0 1 0 0,0 0-1 0 0,0 0 0 0 0,1 0 1 0 0,-1 0-1 0 0,1-1 0 0 0,-1 1 1 0 0,1-1-1 0 0,0 0 0 0 0,0 1 1 0 0,6 2-1 0 0,2 0-8 0 0,1-1 0 0 0,-1 0 0 0 0,1 0 0 0 0,19 3 1 0 0,52 2-39 0 0,-48-6 23 0 0,34 1-142 0 0,106-8-1 0 0,-60 0 31 0 0,271-13-167 0 0,-145 5 162 0 0,-212 11 134 0 0,649-25-115 0 0,1 15 28 0 0,32 30 31 0 0,-551-13 52 0 0,820 60 6 0 0,-565-34 0 0 0,431 34 64 0 0,-473-29-19 0 0,-172-15-15 0 0,182 23 22 0 0,-49-5 3 0 0,-65-5 0 0 0,-12-2 55 0 0,15 4 406 0 0,8 0-227 0 0,-115-16 64 0 0,60 6 126 0 0,119-10-463 0 0,-302-16-16 0 0,-18 0 0 0 0,27-2 0 0 0,1 0-3842 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2:00.18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38 1 5064 0 0,'-1'1'389'0'0,"-1"1"-104"0"0,0 0-1 0 0,0 1 1 0 0,0-1-1 0 0,0 1 1 0 0,0 0 0 0 0,1 0-1 0 0,-1 0 1 0 0,1 0-1 0 0,-1 0 1 0 0,1 0-1 0 0,0 0 1 0 0,1 0-1 0 0,-1 0 1 0 0,0 0 0 0 0,1 0-1 0 0,0 1 1 0 0,0 5-1 0 0,0 7 1956 0 0,1-1 0 0 0,6 24 0 0 0,-4-18-2789 0 0,8 67 1487 0 0,2 18 129 0 0,-6-57-463 0 0,0 96 0 0 0,-7-138-795 0 0,0 0-1 0 0,0 0 0 0 0,-1 0 1 0 0,0 0-1 0 0,0 0 1 0 0,-1-1-1 0 0,0 1 0 0 0,0 0 1 0 0,0-1-1 0 0,-7 12 0 0 0,3-10-1499 0 0</inkml:trace>
  <inkml:trace contextRef="#ctx0" brushRef="#br0" timeOffset="467">1 172 6448 0 0,'0'-2'115'0'0,"2"-21"502"0"0,8-37-1 0 0,1 26 4014 0 0,-10 32-4448 0 0,-1 0 0 0 0,1 0-1 0 0,0 1 1 0 0,0-1 0 0 0,0 1-1 0 0,0-1 1 0 0,0 1 0 0 0,1-1-1 0 0,-1 1 1 0 0,0-1 0 0 0,1 1-1 0 0,-1 0 1 0 0,0 0-1 0 0,1 0 1 0 0,0 0 0 0 0,-1 0-1 0 0,3-1 1 0 0,-1 1-41 0 0,0 0-1 0 0,0 1 1 0 0,0-1 0 0 0,0 1-1 0 0,0 0 1 0 0,0-1-1 0 0,0 1 1 0 0,0 0-1 0 0,0 1 1 0 0,3 0 0 0 0,6 1-13 0 0,-1 2 0 0 0,1 0 0 0 0,-1 0 0 0 0,14 7 0 0 0,-20-8-88 0 0,3 0-52 0 0,-1 1 0 0 0,1 1 0 0 0,-1-1 0 0 0,0 1 0 0 0,8 8 0 0 0,-12-11 18 0 0,-1 0-1 0 0,0 1 0 0 0,1-1 1 0 0,-1 1-1 0 0,0-1 0 0 0,-1 1 1 0 0,1 0-1 0 0,0 0 0 0 0,-1 0 1 0 0,0 0-1 0 0,0 0 0 0 0,0 0 1 0 0,0 0-1 0 0,0 0 0 0 0,0 0 1 0 0,0 7-1 0 0,-2-7 29 0 0,1-1 0 0 0,-1 0 0 0 0,1 0 0 0 0,-1 1 0 0 0,0-1 0 0 0,0 0 0 0 0,0 0 0 0 0,0 0 0 0 0,0 0 0 0 0,-1 0 0 0 0,1 0 0 0 0,0 0 0 0 0,-1 0 0 0 0,0 0 0 0 0,1-1 0 0 0,-1 1 0 0 0,0-1 0 0 0,0 1 0 0 0,0-1 0 0 0,0 0 0 0 0,0 0 0 0 0,-3 2 0 0 0,-3 1 224 0 0,0 0 1 0 0,0-1-1 0 0,-1 0 0 0 0,-14 3 0 0 0,6-3 104 0 0,0-1-1 0 0,-26-1 0 0 0,42-1-362 0 0,1 0-1 0 0,0 0 0 0 0,0 0 0 0 0,0 1 1 0 0,-1-1-1 0 0,1 0 0 0 0,0 0 1 0 0,0 0-1 0 0,0 1 0 0 0,0-1 0 0 0,0 0 1 0 0,0 0-1 0 0,0 0 0 0 0,-1 1 0 0 0,1-1 1 0 0,0 0-1 0 0,0 0 0 0 0,0 1 1 0 0,0-1-1 0 0,0 0 0 0 0,0 0 0 0 0,0 1 1 0 0,0-1-1 0 0,0 0 0 0 0,0 0 1 0 0,0 1-1 0 0,0-1 0 0 0,0 0 0 0 0,0 0 1 0 0,1 1-1 0 0,-1-1 0 0 0,0 0 0 0 0,0 0 1 0 0,0 0-1 0 0,0 1 0 0 0,4 8-29 0 0,-1-2 0 0 0,1-1 1 0 0,0 1-1 0 0,0-1 1 0 0,6 6-1 0 0,5 8-15 0 0,42 65-536 0 0,72 145-1 0 0,-120-206-2209 0 0,-6-16-3402 0 0</inkml:trace>
  <inkml:trace contextRef="#ctx0" brushRef="#br0" timeOffset="1036.58">457 270 8288 0 0,'0'0'638'0'0,"-2"8"-98"0"0,0-1 1130 0 0,0 1-1 0 0,1-1 1 0 0,0 1-1 0 0,0 12 1 0 0,-4 21-759 0 0,1-15-296 0 0,1 2 0 0 0,2 45 0 0 0,1-71-594 0 0,0 6 45 0 0,0 0 0 0 0,0 0 0 0 0,1 0 0 0 0,0-1 0 0 0,1 1-1 0 0,0 0 1 0 0,0-1 0 0 0,6 14 0 0 0,-6-18-62 0 0,0 0 1 0 0,0 0 0 0 0,0 0-1 0 0,0 0 1 0 0,0-1 0 0 0,0 1-1 0 0,1-1 1 0 0,-1 1-1 0 0,1-1 1 0 0,0 0 0 0 0,0 0-1 0 0,0 0 1 0 0,0-1-1 0 0,0 1 1 0 0,0-1 0 0 0,0 1-1 0 0,1-1 1 0 0,-1 0 0 0 0,0 0-1 0 0,1 0 1 0 0,-1-1-1 0 0,5 1 1 0 0,3-1-28 0 0,-1 0-1 0 0,1 0 1 0 0,-1-1-1 0 0,1-1 1 0 0,-1 0-1 0 0,1 0 1 0 0,10-5 0 0 0,4-2-642 0 0,38-20 1 0 0,-49 22-548 0 0,-1 0-1 0 0,-1-1 1 0 0,1 0-1 0 0,20-19 1 0 0,-21 17-3980 0 0</inkml:trace>
  <inkml:trace contextRef="#ctx0" brushRef="#br0" timeOffset="1495.64">414 324 13904 0 0,'-3'1'189'0'0,"1"-1"-48"0"0,1 1 1 0 0,-1 0-1 0 0,0 0 0 0 0,0 0 1 0 0,0 0-1 0 0,0 0 0 0 0,1 0 1 0 0,-1 0-1 0 0,-2 3 0 0 0,4-3-33 0 0,0-1 0 0 0,0 1-1 0 0,0 0 1 0 0,0-1 0 0 0,0 1-1 0 0,0-1 1 0 0,0 1 0 0 0,0-1-1 0 0,0 1 1 0 0,1-1 0 0 0,-1 1-1 0 0,0-1 1 0 0,0 1 0 0 0,0-1-1 0 0,1 1 1 0 0,-1-1 0 0 0,0 1-1 0 0,1-1 1 0 0,-1 1 0 0 0,0-1-1 0 0,1 0 1 0 0,-1 1 0 0 0,1-1-1 0 0,0 1 1 0 0,-1-1-216 0 0,2 2 144 0 0,1 0 0 0 0,-1 1 1 0 0,1-2-1 0 0,-1 1 0 0 0,1 0 0 0 0,0 0 0 0 0,0-1 1 0 0,0 0-1 0 0,0 0 0 0 0,0 1 0 0 0,0-2 0 0 0,0 1 0 0 0,0 0 1 0 0,6 0-1 0 0,2 0 110 0 0,0-1 0 0 0,21-2 0 0 0,-27 1-307 0 0,0 0 0 0 0,0-1 0 0 0,0 1 0 0 0,0-1 0 0 0,-1 0 0 0 0,1 0 0 0 0,0 0 0 0 0,5-5 0 0 0,-8 6 37 0 0,1-1 0 0 0,-1 1 0 0 0,0-1 0 0 0,1 0 0 0 0,-1 0 0 0 0,0 0 0 0 0,0 0 0 0 0,0-1 0 0 0,-1 1 0 0 0,1-1 0 0 0,0 1 0 0 0,-1-1 0 0 0,1 1 0 0 0,-1-1 0 0 0,1-5 0 0 0,-1 7-10 0 0,-1-1 0 0 0,0 1 0 0 0,0-1 0 0 0,0 0 1 0 0,0 1-1 0 0,0-1 0 0 0,-1 1 0 0 0,1-1 0 0 0,0 0 0 0 0,-1 1 0 0 0,1-1 0 0 0,-1 1 0 0 0,0-1 0 0 0,1 1 0 0 0,-1 0 0 0 0,0-1 0 0 0,0 1 0 0 0,0 0 0 0 0,0-1 0 0 0,0 1 1 0 0,0 0-1 0 0,0 0 0 0 0,-2-2 0 0 0,-3-1-200 0 0,0 0-1 0 0,0 1 1 0 0,0-1 0 0 0,-7-2 0 0 0,2 1-147 0 0,-8-3 292 0 0,15 6 567 0 0,0 1 0 0 0,-1-1 0 0 0,1 0 1 0 0,0-1-1 0 0,0 1 0 0 0,1-1 0 0 0,-1 0 0 0 0,-5-4 0 0 0,8 6-101 0 0,0-1-1 0 0,0 1 0 0 0,-1 0 0 0 0,1-1 1 0 0,0 1-1 0 0,0 0 0 0 0,0-1 0 0 0,1 1 1 0 0,-1-1-1 0 0,-1-2 0 0 0,2 3-181 0 0,0 0-1 0 0,1 0 1 0 0,-1-1-1 0 0,0 1 1 0 0,0 0 0 0 0,1 0-1 0 0,-1 0 1 0 0,1 0-1 0 0,-1 0 1 0 0,1 0-1 0 0,-1 0 1 0 0,1 1 0 0 0,-1-1-1 0 0,1 0 1 0 0,0 0-1 0 0,0 0 1 0 0,1-1-1 0 0,1-1 5 0 0,0 0 0 0 0,1 0 0 0 0,-1 0 0 0 0,1 1 0 0 0,0-1 0 0 0,0 1-1 0 0,-1 0 1 0 0,2 0 0 0 0,5-2 0 0 0,3 0 137 0 0,24-3 1 0 0,-11 1-37 0 0,62-9-132 0 0,20-7-34 0 0,22-8 57 0 0,-74 19-16 0 0,-39 9-73 0 0,0-2 0 0 0,25-7-1 0 0,-27 7 52 0 0,-9 2-24 0 0,0 1 0 0 0,0-1-1 0 0,-1 0 1 0 0,7-3 0 0 0,-7 2-29 0 0,0-1-142 0 0,-4 3-589 0 0,-1 1 657 0 0,0 0-1 0 0,0 0 1 0 0,0-1-1 0 0,0 1 1 0 0,0 0 0 0 0,0 0-1 0 0,0 0 1 0 0,0 0 0 0 0,0 0-1 0 0,0-1 1 0 0,0 1-1 0 0,0 0 1 0 0,0 0 0 0 0,0 0-1 0 0,0 0 1 0 0,0 0-1 0 0,-1 0 1 0 0,1-1 0 0 0,0 1-1 0 0,0 0 1 0 0,0 0-1 0 0,0 0 1 0 0,0 0 0 0 0,0 0-1 0 0,0 0 1 0 0,0 0-1 0 0,0 0 1 0 0,0-1 0 0 0,-1 1-1 0 0,1 0 1 0 0,0 0-1 0 0,0 0 1 0 0,0 0 0 0 0,0 0-1 0 0,0 0 1 0 0,0 0-1 0 0,0 0 1 0 0,-1 0 0 0 0,1 0-1 0 0,0 0 1 0 0,0 0-1 0 0,0 0 1 0 0,-7-3-2776 0 0,2 2 1498 0 0,1 0 1 0 0,-1 1-1 0 0,0 0 1 0 0,1 0-1 0 0,-10 1 1 0 0,-14 0 1404 0 0,20-1 1354 0 0,1 1 1 0 0,0-1-1 0 0,-13 3 0 0 0,18-2-683 0 0,0-1 0 0 0,0 1 0 0 0,0-1 0 0 0,0 1-1 0 0,0 0 1 0 0,0 0 0 0 0,0 0 0 0 0,0 0 0 0 0,-2 2 0 0 0,2 0-410 0 0,0-1 1 0 0,0 1 0 0 0,1-1 0 0 0,-1 1-1 0 0,1 0 1 0 0,-2 4 0 0 0,3-7-301 0 0,-3 10 186 0 0,0-1 0 0 0,1 1 0 0 0,-1 10 0 0 0,1-8-165 0 0,-14 147 68 0 0,14-137-100 0 0,-1 42-3 0 0,4-59-51 0 0,-1-1 0 0 0,1 0 0 0 0,0 1 0 0 0,0-1 1 0 0,0 0-1 0 0,0 0 0 0 0,1 0 0 0 0,-1 0 0 0 0,1 0 0 0 0,0 0 0 0 0,1 0 0 0 0,-1-1 0 0 0,1 1 0 0 0,-1-1 0 0 0,1 1 0 0 0,0-1 0 0 0,0 0 0 0 0,1 0 0 0 0,-1 0 0 0 0,0-1 0 0 0,1 1 0 0 0,0-1 0 0 0,0 0 0 0 0,-1 0 0 0 0,1 0 0 0 0,0-1 0 0 0,1 1 0 0 0,-1-1 0 0 0,0 0 0 0 0,0 0 0 0 0,1 0 0 0 0,-1-1 0 0 0,0 0 0 0 0,6 0 0 0 0,-5 0-23 0 0,3 0-454 0 0,0 0 0 0 0,0-1 0 0 0,0 0 1 0 0,0 0-1 0 0,0-1 0 0 0,0 0 0 0 0,-1 0 0 0 0,9-4 0 0 0,4-7-998 0 0</inkml:trace>
  <inkml:trace contextRef="#ctx0" brushRef="#br0" timeOffset="1986.17">1273 169 9872 0 0,'0'0'454'0'0,"0"-1"-11"0"0,0-3-286 0 0,0 0-46 0 0,1 3-41 0 0,-1 1 1 0 0,0 0-1 0 0,0-1 1 0 0,0 1-1 0 0,0 0 0 0 0,0-1 1 0 0,0 1-1 0 0,-1 0 1 0 0,1-1-1 0 0,0 1 0 0 0,0 0 1 0 0,0-1-1 0 0,0 1 1 0 0,0 0-1 0 0,0 0 1 0 0,-1-1-1 0 0,1 1 0 0 0,0 0 1 0 0,0-1-1 0 0,0 1 1 0 0,-1 0-1 0 0,1 0 0 0 0,0-1 1 0 0,0 1-1 0 0,-1 0 1 0 0,1 0-1 0 0,0 0 0 0 0,-1-1 1 0 0,1 1-1 0 0,0 0 1 0 0,-1 0-1 0 0,1 0 0 0 0,0 0 1 0 0,0 0-1 0 0,-1 0 1 0 0,1 0-1 0 0,-1 0 1 0 0,1 0-1 0 0,0 0 0 0 0,-1 0 1 0 0,1 0-1 0 0,-1 0 1 0 0,1 0-70 0 0,-1 0 0 0 0,1 0 0 0 0,-1 0 0 0 0,1 0 0 0 0,-1 1 0 0 0,1-1 0 0 0,-1 0 0 0 0,1 0 0 0 0,-1 1 0 0 0,1-1 0 0 0,-1 0 0 0 0,1 1 0 0 0,-1-1 1 0 0,1 0-1 0 0,-1 1 0 0 0,1-1 0 0 0,0 1 0 0 0,-1-1 0 0 0,1 0 0 0 0,0 1 0 0 0,-1-1 0 0 0,1 1 0 0 0,0 0 0 0 0,-21 56 389 0 0,19-52-355 0 0,1-3 371 0 0,-1 0-1 0 0,1 1 1 0 0,1-1-1 0 0,-1 1 1 0 0,0-1-1 0 0,1 1 1 0 0,-1 2-1 0 0,-1 4 701 0 0,1 1 43 0 0,5 3-752 0 0,0 0 1 0 0,6 14-1 0 0,5 11-142 0 0,-9-22-219 0 0,1-1 1 0 0,1 0-1 0 0,0 0 1 0 0,12 14-1 0 0,-17-23-18 0 0,1-1 0 0 0,0 1-1 0 0,1-1 1 0 0,-1-1-1 0 0,1 1 1 0 0,0-1-1 0 0,9 7 1 0 0,-10-8-6 0 0,0-1-1 0 0,1 0 1 0 0,-1 0 0 0 0,1 0 0 0 0,-1-1-1 0 0,1 0 1 0 0,0 1 0 0 0,-1-2-1 0 0,1 1 1 0 0,0 0 0 0 0,6-1 0 0 0,-1-1 16 0 0,-1 1 0 0 0,1-2 1 0 0,0 1-1 0 0,0-2 0 0 0,0 1 1 0 0,-1-1-1 0 0,1-1 0 0 0,-1 1 1 0 0,15-10-1 0 0,-12 6 10 0 0,0-1-1 0 0,-1 0 1 0 0,0-1-1 0 0,0 0 1 0 0,-1-1 0 0 0,12-14-1 0 0,-16 17-59 0 0,-1 0-1 0 0,1-1 0 0 0,-1 0 0 0 0,-1-1 1 0 0,0 1-1 0 0,5-15 0 0 0,-7 17-1 0 0,0 1 1 0 0,-1 0-1 0 0,0-1 0 0 0,0 1 1 0 0,-1-1-1 0 0,0 0 0 0 0,0 1 1 0 0,0-1-1 0 0,0 1 1 0 0,-1-1-1 0 0,0 1 0 0 0,-2-8 1 0 0,-3-8-486 0 0,0 0-5521 0 0,1 8-628 0 0</inkml:trace>
  <inkml:trace contextRef="#ctx0" brushRef="#br0" timeOffset="1987.17">1781 112 16847 0 0,'0'0'818'0'0,"1"1"-360"0"0,3 6-251 0 0,1 1 0 0 0,-1 0-1 0 0,-1 0 1 0 0,1 0-1 0 0,-1 0 1 0 0,-1 1 0 0 0,1-1-1 0 0,-2 1 1 0 0,3 16-1 0 0,-2 8 805 0 0,-4 44-1 0 0,0-19-877 0 0,1-36-188 0 0,2 0 0 0 0,0 0 0 0 0,2 0 0 0 0,7 31-1 0 0</inkml:trace>
  <inkml:trace contextRef="#ctx0" brushRef="#br0" timeOffset="2420.92">1871 159 6912 0 0,'0'-2'217'0'0,"0"-1"0"0"0,0 1 0 0 0,1 0 0 0 0,-1 0 0 0 0,1-1 0 0 0,-1 1 0 0 0,1 0 0 0 0,0 0 0 0 0,0-1 0 0 0,0 1 0 0 0,0 0 0 0 0,0 0 0 0 0,0 0 0 0 0,0 0 0 0 0,1 0 0 0 0,-1 1 0 0 0,1-1 0 0 0,-1 0 1 0 0,1 1-1 0 0,3-3 0 0 0,-1 1 255 0 0,-1 2 1 0 0,1-1 0 0 0,0 0 0 0 0,-1 1 0 0 0,1-1 0 0 0,0 1-1 0 0,0 0 1 0 0,0 0 0 0 0,0 1 0 0 0,0-1 0 0 0,7 1-1 0 0,-2 0-385 0 0,-1 2 0 0 0,1-1 0 0 0,-1 1 0 0 0,1 0 0 0 0,-1 0 0 0 0,0 1 0 0 0,0 0 0 0 0,0 1-1 0 0,0 0 1 0 0,-1 0 0 0 0,1 1 0 0 0,-1 0 0 0 0,0 0 0 0 0,-1 0 0 0 0,1 1 0 0 0,-1 0 0 0 0,10 13-1 0 0,-13-16-74 0 0,-1 0 1 0 0,0 0-1 0 0,0 0 0 0 0,0 1 0 0 0,0-1 0 0 0,-1 1 0 0 0,0-1 0 0 0,1 1 0 0 0,-1-1 0 0 0,0 1 0 0 0,0 6 0 0 0,-1-8-3 0 0,0-1 0 0 0,0 0 0 0 0,0 1 0 0 0,0-1 0 0 0,0 0 0 0 0,0 0 0 0 0,-1 0 0 0 0,1 1 0 0 0,0-1 0 0 0,-1 0 0 0 0,1 0 1 0 0,-1 0-1 0 0,0 0 0 0 0,1 0 0 0 0,-1 0 0 0 0,0 0 0 0 0,0 0 0 0 0,1 0 0 0 0,-1 0 0 0 0,0 0 0 0 0,0 0 0 0 0,0 0 0 0 0,0-1 0 0 0,0 1 0 0 0,0 0 0 0 0,0-1 0 0 0,-1 1 0 0 0,1-1 0 0 0,0 1 0 0 0,0-1 0 0 0,0 1 0 0 0,-1-1 0 0 0,1 0 0 0 0,0 0 0 0 0,0 0 0 0 0,-1 0 0 0 0,-1 0 0 0 0,-25 3 206 0 0,-19 1 230 0 0,41-4-411 0 0,-6 0 122 0 0,0 0 1 0 0,-1 1-1 0 0,1 0 1 0 0,-20 5-1 0 0,32-6-156 0 0,-1 0 0 0 0,1 0 0 0 0,0 0 0 0 0,-1 0 0 0 0,1 0 0 0 0,-1 1 0 0 0,1-1 0 0 0,0 0 0 0 0,-1 0 0 0 0,1 0 0 0 0,0 0 0 0 0,-1 1 0 0 0,1-1 0 0 0,0 0 0 0 0,-1 0 0 0 0,1 1 0 0 0,0-1 0 0 0,-1 0 0 0 0,1 1 0 0 0,0-1 0 0 0,0 0 0 0 0,-1 1 0 0 0,1-1 0 0 0,0 0 0 0 0,0 1 0 0 0,0-1 0 0 0,0 0 0 0 0,-1 1 0 0 0,1-1 0 0 0,0 1 0 0 0,0-1 0 0 0,0 0 0 0 0,0 1 0 0 0,0 0 0 0 0,0 0 0 0 0,-1 0-1 0 0,1 1 0 0 0,0-1 0 0 0,0 0 0 0 0,0 0 0 0 0,0 0 1 0 0,0 1-1 0 0,0-1 0 0 0,0 0 0 0 0,0 0 0 0 0,1 0 0 0 0,-1 0 0 0 0,0 1 1 0 0,1-1-1 0 0,-1 0 0 0 0,1 0 0 0 0,-1 0 0 0 0,2 1 0 0 0,12 21-31 0 0,-10-17 20 0 0,1 1-9 0 0,0-1-1 0 0,10 10 0 0 0,0 0 3 0 0,6 5-656 0 0,28 23 0 0 0,-41-37 484 0 0,12 11-668 0 0</inkml:trace>
  <inkml:trace contextRef="#ctx0" brushRef="#br0" timeOffset="2938.67">2380 583 13824 0 0,'-9'-5'1470'0'0,"8"3"-1395"0"0,-1 0 0 0 0,1 0 0 0 0,-1 0-1 0 0,1 0 1 0 0,0-1 0 0 0,-2-2 0 0 0,-7-28 5613 0 0,9 30-5032 0 0,-5-28 1033 0 0,-6-60 1 0 0,12 78-1671 0 0,1 1 0 0 0,0-1 1 0 0,1 1-1 0 0,5-19 1 0 0,-3 8-40 0 0,0 8-74 0 0,0 1 1 0 0,8-17-1 0 0,-2 6-110 0 0,-5 12-18 0 0,1 0 1 0 0,9-14 0 0 0,-4 9 73 0 0,-10 15 101 0 0,1 1 0 0 0,-1 1 0 0 0,1-1 0 0 0,0 0 1 0 0,-1 0-1 0 0,1 1 0 0 0,0-1 0 0 0,0 1 1 0 0,0-1-1 0 0,0 1 0 0 0,5-2 0 0 0,-7 3 25 0 0,1 0 0 0 0,-1 0 0 0 0,1 0 0 0 0,-1 0 1 0 0,1 0-1 0 0,-1 0 0 0 0,1 0 0 0 0,-1 1 0 0 0,1-1 0 0 0,-1 0 0 0 0,1 0 0 0 0,-1 1 0 0 0,1-1 0 0 0,-1 0 0 0 0,0 0 0 0 0,1 1 0 0 0,1 0-37 0 0,3 2 17 0 0,1 0 1 0 0,-1 0-1 0 0,0 1 0 0 0,0-1 0 0 0,0 1 0 0 0,-1 0 0 0 0,8 8 0 0 0,26 36-329 0 0,-25-30 325 0 0,42 62 104 0 0,-25-35 14 0 0,-28-42 37 0 0,0 0 1 0 0,1-1 0 0 0,-1 1 0 0 0,1 0 0 0 0,-1-1-1 0 0,1 0 1 0 0,0 1 0 0 0,6 2 0 0 0,-8-4-72 0 0,0-1 0 0 0,0 1 0 0 0,0-1 0 0 0,1 1 0 0 0,-1-1-1 0 0,0 1 1 0 0,1-1 0 0 0,-1 0 0 0 0,0 1 0 0 0,1-1 0 0 0,-1 0 0 0 0,1 0 0 0 0,-1 0 0 0 0,0 0 0 0 0,1 0 0 0 0,-1-1 0 0 0,0 1 0 0 0,1 0 0 0 0,-1-1 0 0 0,0 1 0 0 0,1-1-1 0 0,-1 1 1 0 0,0-1 0 0 0,0 1 0 0 0,2-2 0 0 0,3-3 91 0 0,-1 0 0 0 0,1 0 0 0 0,-1-1 0 0 0,0 1-1 0 0,0-1 1 0 0,-1 0 0 0 0,0-1 0 0 0,0 1 0 0 0,5-11 0 0 0,6-25-1293 0 0,-4 0-5249 0 0,-3 7-1490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4:19.65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6049 1 16296 0 0,'0'0'1475'0'0,"-3"0"-1183"0"0,-10 1 81 0 0,1 1-1 0 0,-1 0 1 0 0,-18 7-1 0 0,13-4-79 0 0,-264 49 207 0 0,121-26-208 0 0,56-8-233 0 0,-216 45 122 0 0,-802 210 490 0 0,676-143 534 0 0,398-115-1180 0 0,-409 145 445 0 0,13 35-136 0 0,394-170-334 0 0,-371 205 0 0 0,1 44 0 0 0,417-273 0 0 0,-218 160 0 0 0,11 14 0 0 0,202-168 0 0 0,-240 227 0 0 0,14 13 0 0 0,162-165 0 0 0,-323 391 0 0 0,355-418 3 0 0,2 2 1 0 0,3 1-1 0 0,2 2 0 0 0,-34 89 0 0 0,56-119-27 0 0,1 0 0 0 0,2 1 0 0 0,1 0 0 0 0,2 1 0 0 0,1 0 0 0 0,0 39 0 0 0,5-53-14 0 0,1 0 0 0 0,0 0 0 0 0,2-1 1 0 0,10 38-1 0 0,-9-43 2 0 0,2 0-1 0 0,0 0 1 0 0,0 0 0 0 0,1-1-1 0 0,1 1 1 0 0,0-2 0 0 0,11 14-1 0 0,3-1-27 0 0,2-1-1 0 0,50 41 0 0 0,62 31-85 0 0,-41-38 138 0 0,2-4 0 0 0,175 69 0 0 0,-148-78-6 0 0,251 56 0 0 0,-141-62 77 0 0,283 10 0 0 0,-303-31 23 0 0,-178-14-121 0 0,0 1-1 0 0,-1 1 0 0 0,0 3 0 0 0,0 0 0 0 0,47 21 1 0 0,-70-23-503 0 0,-2-2-38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4:37.32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96 0 8752 0 0,'0'0'384'0'0,"0"8"88"0"0,0-1-376 0 0,-3 4-96 0 0,3-1 0 0 0,0 3 0 0 0,0 0 1096 0 0,0 0 208 0 0,-2 0 40 0 0,2 3 0 0 0,0-3-944 0 0,-4 2-192 0 0,1-2-40 0 0,1 0-8 0 0,2-1-320 0 0,-3 5-72 0 0,0-2-16 0 0,0 1 0 0 0</inkml:trace>
  <inkml:trace contextRef="#ctx0" brushRef="#br0" timeOffset="1">29 588 7832 0 0,'-8'10'848'0'0,"4"1"-848"0"0,4-4 0 0 0,0 6 1568 0 0,0-2 288 0 0,0-1 64 0 0,-3 0 16 0 0,3 3-1433 0 0,-2-2-287 0 0,2 2-56 0 0,-3-3-16 0 0,0 0-256 0 0,3 3-48 0 0,0-5-16 0 0,0 3-6455 0 0</inkml:trace>
  <inkml:trace contextRef="#ctx0" brushRef="#br0" timeOffset="2">0 1025 4608 0 0,'0'0'488'0'0,"0"8"-488"0"0,0 1 1824 0 0,3 0 352 0 0,-3-3 72 0 0,3 4 16 0 0,-3-2-1688 0 0,0-1-328 0 0,3 1-72 0 0,-3 3-16 0 0,3-4-920 0 0,-1 1-184 0 0,10 13-40 0 0,-9-11-8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4:26.57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1529 641 10800 0 0,'-10'-6'714'0'0,"7"5"-532"0"0,0-1 0 0 0,0 0 0 0 0,0 0 0 0 0,0 0 1 0 0,0 0-1 0 0,-3-4 0 0 0,5 5 18 0 0,1 1 0 0 0,0-1 0 0 0,-1 0 0 0 0,1 1 0 0 0,0-1 0 0 0,-1 0 0 0 0,1 0 0 0 0,0 1 0 0 0,0-1-1 0 0,0 0 1 0 0,0 0 0 0 0,0 0 0 0 0,0 1 0 0 0,0-1 0 0 0,0 0 0 0 0,0 0 0 0 0,0 1 0 0 0,0-1 0 0 0,0 0 0 0 0,0 0 0 0 0,1 1 0 0 0,-1-1 0 0 0,0 0 0 0 0,1 0 0 0 0,-1 1 0 0 0,0-1 0 0 0,1 0 0 0 0,-1 1 0 0 0,1-1 0 0 0,-1 1-1 0 0,2-2 1 0 0,-2 2 139 0 0,2 0-298 0 0,0 0 1 0 0,0 0-1 0 0,-1 0 0 0 0,1 0 1 0 0,0 1-1 0 0,0-1 0 0 0,0 1 1 0 0,2 0-1 0 0,128 89 335 0 0,-73-58-223 0 0,12 8 35 0 0,-58-33-155 0 0,-11-5-13 0 0,1-1 0 0 0,0 1 0 0 0,0-1 0 0 0,-1 1 0 0 0,1 0 0 0 0,-1 0 0 0 0,0 0-1 0 0,1 1 1 0 0,3 4 0 0 0,-6-6 55 0 0,0 0-2 0 0,-1 4-1071 0 0,-5-4-822 0 0,-2-1-4797 0 0</inkml:trace>
  <inkml:trace contextRef="#ctx0" brushRef="#br0" timeOffset="386.82">1856 547 7368 0 0,'-11'-8'9646'0'0,"0"15"-6509"0"0,-87 59-1288 0 0,-39 30-1212 0 0,59-31-494 0 0,-47 37-2314 0 0,65-61 927 0 0,4-10-18 0 0</inkml:trace>
  <inkml:trace contextRef="#ctx0" brushRef="#br0" timeOffset="2466.75">303 227 7832 0 0,'-4'-3'162'0'0,"-1"1"0"0"0,1-1 0 0 0,1 0 0 0 0,-1 0 0 0 0,0 0 1 0 0,1 0-1 0 0,-1-1 0 0 0,1 1 0 0 0,0-1 0 0 0,0 0 0 0 0,0 0 0 0 0,1 0 0 0 0,-1 0 1 0 0,-1-6-1 0 0,0 2-49 0 0,0 1 0 0 0,0-1 0 0 0,0 1 0 0 0,-1 0 1 0 0,0 1-1 0 0,-1-1 0 0 0,1 1 0 0 0,-14-11 0 0 0,18 16-259 0 0,-1 0-1 0 0,1 0 1 0 0,-1 0-1 0 0,1 0 1 0 0,-1 0-1 0 0,1 0 1 0 0,-1 0 0 0 0,0 1-1 0 0,1-1 1 0 0,-1 0-1 0 0,0 1 1 0 0,1 0-1 0 0,-1-1 1 0 0,0 1-1 0 0,0 0 1 0 0,1 0-1 0 0,-1 0 1 0 0,0 0-1 0 0,0 0 1 0 0,-2 1-1 0 0,0 1-2923 0 0</inkml:trace>
  <inkml:trace contextRef="#ctx0" brushRef="#br0" timeOffset="2881.93">134 107 2760 0 0,'0'0'2806'0'0,"0"7"2426"0"0,0-5-4799 0 0,0 1-1 0 0,0-1 0 0 0,0 1 0 0 0,1-1 1 0 0,-1 1-1 0 0,2 3 0 0 0,-1-4-545 0 0,0 0 0 0 0,0 0 0 0 0,0-1 0 0 0,0 1 0 0 0,1 0 0 0 0,-1-1 0 0 0,0 1 0 0 0,1-1 0 0 0,-1 1 0 0 0,1-1 0 0 0,0 0 0 0 0,-1 0 0 0 0,1 0 0 0 0,2 1 0 0 0,5 2-4272 0 0</inkml:trace>
  <inkml:trace contextRef="#ctx0" brushRef="#br0" timeOffset="3337.35">233 127 8752 0 0,'-8'-15'647'0'0,"0"0"0"0"0,-13-19 1 0 0,-6-10 6608 0 0,13 27-5681 0 0,14 17-1549 0 0,0 0 1 0 0,-1 0 0 0 0,1 0 0 0 0,0 0-1 0 0,0-1 1 0 0,0 1 0 0 0,0 0 0 0 0,-1 0-1 0 0,1 0 1 0 0,0 0 0 0 0,0 0-1 0 0,0 0 1 0 0,0 0 0 0 0,-1 0 0 0 0,1 0-1 0 0,0 0 1 0 0,0 0 0 0 0,0 0 0 0 0,-1 0-1 0 0,1 0 1 0 0,0 0 0 0 0,0 0-1 0 0,0 0 1 0 0,-1 0 0 0 0,1 0 0 0 0,0 0-1 0 0,0 0 1 0 0,0 0 0 0 0,-1 0 0 0 0,1 0-1 0 0,0 0 1 0 0,0 0 0 0 0,0 0-1 0 0,0 0 1 0 0,-1 1 0 0 0,1-1 0 0 0,0 0-1 0 0,0 0 1 0 0,0 0 0 0 0,0 0-1 0 0,0 0 1 0 0,-1 1 0 0 0,-4 6 336 0 0,3-1-252 0 0,0 0 1 0 0,0 1-1 0 0,1-1 0 0 0,0 1 1 0 0,0 0-1 0 0,0 7 1 0 0,3 43 23 0 0,-2-46-96 0 0,4 52-7 0 0,-8 101 0 0 0,1-130-26 0 0,-11 74 65 0 0,10-84-54 0 0,-1 0 0 0 0,-14 34 0 0 0,-27 47-200 0 0,12-30-252 0 0,28-58-705 0 0,3-3-350 0 0</inkml:trace>
  <inkml:trace contextRef="#ctx0" brushRef="#br0" timeOffset="3757.44">428 276 15088 0 0,'-1'-3'204'0'0,"-1"-1"0"0"0,2 0 0 0 0,-1 1 0 0 0,0-1 0 0 0,1 0 0 0 0,-1 1-1 0 0,1-6 1 0 0,0 9-139 0 0,0-1-1 0 0,0 1 1 0 0,0 0-1 0 0,0-1 0 0 0,0 1 1 0 0,0 0-1 0 0,0 0 0 0 0,0-1 1 0 0,0 1-1 0 0,0 0 0 0 0,0-1 1 0 0,0 1-1 0 0,0 0 0 0 0,0 0 1 0 0,-1-1-1 0 0,1 1 0 0 0,0 0 1 0 0,0 0-1 0 0,0 0 0 0 0,0-1 1 0 0,-1 1-1 0 0,1 0 0 0 0,0 0 1 0 0,0 0-1 0 0,-1-1 0 0 0,1 1 1 0 0,0 0-1 0 0,0 0 0 0 0,-1 0 1 0 0,1 0-1 0 0,0 0 0 0 0,-1-1 1 0 0,-11 3 833 0 0,8-1-776 0 0,0 1 0 0 0,0 0 0 0 0,1-1 0 0 0,-6 5 0 0 0,1 0 8 0 0,0 1 0 0 0,0 0-1 0 0,0 1 1 0 0,0-1 0 0 0,1 2-1 0 0,1-1 1 0 0,-11 17 0 0 0,-3 13-60 0 0,-27 70 1 0 0,39-85-59 0 0,1 1 1 0 0,1 0-1 0 0,1 0 0 0 0,-3 38 0 0 0,7-54-30 0 0,1 0 0 0 0,1 0 1 0 0,0 0-1 0 0,0 1 0 0 0,0-1 0 0 0,1 0 0 0 0,0 0 0 0 0,1 0 0 0 0,4 9 0 0 0,-6-15 12 0 0,0 1 0 0 0,0-1-1 0 0,0 0 1 0 0,1 1 0 0 0,-1-1 0 0 0,1 0-1 0 0,0 0 1 0 0,-1 0 0 0 0,1 0 0 0 0,0 0 0 0 0,0-1-1 0 0,0 1 1 0 0,1 0 0 0 0,-1-1 0 0 0,0 0-1 0 0,1 1 1 0 0,-1-1 0 0 0,0 0 0 0 0,1 0-1 0 0,0 0 1 0 0,-1-1 0 0 0,1 1 0 0 0,-1-1 0 0 0,1 1-1 0 0,0-1 1 0 0,-1 0 0 0 0,1 0 0 0 0,0 0-1 0 0,-1 0 1 0 0,1-1 0 0 0,5 0 0 0 0,0-2-1 0 0,0 0 1 0 0,0 0 0 0 0,0-1 0 0 0,-1 0 0 0 0,1-1-1 0 0,-1 1 1 0 0,0-1 0 0 0,0-1 0 0 0,-1 1 0 0 0,0-1-1 0 0,0 0 1 0 0,7-9 0 0 0,0-2-9 0 0,-1 0 0 0 0,0-1 0 0 0,16-35-1 0 0,1-23 16 0 0,-23 59 0 0 0,1-2 32 0 0,-2 0 0 0 0,6-32 0 0 0,-10 44-24 0 0,0 1 0 0 0,-1-1 0 0 0,0 0 0 0 0,0 0 0 0 0,0 0 0 0 0,-1 0 0 0 0,0 1 0 0 0,0-1 0 0 0,-1 0 0 0 0,0 1 0 0 0,-3-9 0 0 0,3 13-107 0 0,1-1 0 0 0,0 1 0 0 0,-1 0 0 0 0,0 0 0 0 0,1 0 0 0 0,-1 0 0 0 0,0 0 0 0 0,0 0 0 0 0,0 1-1 0 0,0-1 1 0 0,0 1 0 0 0,0-1 0 0 0,-1 1 0 0 0,1 0 0 0 0,-1 0 0 0 0,1 0 0 0 0,0 0 0 0 0,-1 0 0 0 0,1 1-1 0 0,-1-1 1 0 0,0 1 0 0 0,1-1 0 0 0,-1 1 0 0 0,1 0 0 0 0,-1 0 0 0 0,0 0 0 0 0,-3 1 0 0 0,-8 1-1231 0 0</inkml:trace>
  <inkml:trace contextRef="#ctx0" brushRef="#br0" timeOffset="3758.44">964 190 15696 0 0,'1'4'206'0'0,"0"1"1"0"0,-1-1 0 0 0,0 1 0 0 0,1-1 0 0 0,-2 1 0 0 0,1-1 0 0 0,0 0 0 0 0,-1 1 0 0 0,0-1 0 0 0,0 1 0 0 0,-3 7 0 0 0,-3 5 579 0 0,-12 23 0 0 0,18-38-723 0 0,-21 34 714 0 0,-2 0 1 0 0,-46 53-1 0 0,39-50-444 0 0,3-3-80 0 0,-32 37-272 0 0,48-59-856 0 0,2-1-332 0 0</inkml:trace>
  <inkml:trace contextRef="#ctx0" brushRef="#br0" timeOffset="3759.44">752 140 11056 0 0,'0'0'488'0'0,"-3"-7"104"0"0,3 1-472 0 0,0 2-120 0 0,5-7 5047 0 0,2 9-3223 0 0,-2-1-1392 0 0</inkml:trace>
  <inkml:trace contextRef="#ctx0" brushRef="#br0" timeOffset="4178.46">880 654 19783 0 0,'0'0'2056'0'0,"3"5"-1944"0"0,3 0-112 0 0,-3 3 0 0 0,2-6 384 0 0</inkml:trace>
  <inkml:trace contextRef="#ctx0" brushRef="#br0" timeOffset="6380.94">1984 715 5064 0 0,'0'0'3176'0'0,"15"-9"1457"0"0,-6 1-4794 0 0,-4 5-95 0 0</inkml:trace>
  <inkml:trace contextRef="#ctx0" brushRef="#br0" timeOffset="6807.39">2144 630 5064 0 0,'0'0'3345'0'0,"9"8"606"0"0,-8-6-3739 0 0,-1-2-50 0 0,8 7-8 0 0,1 4-168 0 0,-8-8-1039 0 0</inkml:trace>
  <inkml:trace contextRef="#ctx0" brushRef="#br0" timeOffset="6808.39">2293 672 6912 0 0,'0'0'736'0'0,"8"2"352"0"0,-1-4 192 0 0,-2 2 1360 0 0,4 0-2192 0 0,-3 0-168 0 0,3 0-40 0 0,-4 0-8 0 0,2 0-232 0 0,-2 0-80 0 0,4 0 0 0 0,-3 0-5408 0 0</inkml:trace>
  <inkml:trace contextRef="#ctx0" brushRef="#br0" timeOffset="7212.21">2634 620 12008 0 0,'0'0'1296'0'0,"6"0"-1296"0"0,2 0 0 0 0,-1 0 544 0 0,-2 3 88 0 0,4-1 8 0 0,-6 1 104 0 0,5 1-744 0 0,-1 0 0 0 0,-2-2-96 0 0,1 3-480 0 0,0 1-96 0 0,0-4-24 0 0</inkml:trace>
  <inkml:trace contextRef="#ctx0" brushRef="#br0" timeOffset="7213.21">3001 662 11952 0 0,'0'0'1296'0'0,"12"2"-1032"0"0,-1 1 32 0 0,1 2 312 0 0,0-5-608 0 0,-4 2-64 0 0,4 1-96 0 0</inkml:trace>
  <inkml:trace contextRef="#ctx0" brushRef="#br0" timeOffset="7214.21">3372 664 5064 0 0,'0'0'224'0'0,"5"-2"48"0"0,1-1-272 0 0,0 0 0 0 0,3 3 0 0 0,-4 0 0 0 0,4 0 2464 0 0,-3 0 448 0 0,3-2 80 0 0,-4 4 15 0 0,2 1-2127 0 0,-2 2-880 0 0,1 0-96 0 0,0 0-80 0 0,-1-2-16 0 0</inkml:trace>
  <inkml:trace contextRef="#ctx0" brushRef="#br0" timeOffset="7652.12">3943 641 10912 0 0,'0'0'480'0'0,"5"2"104"0"0,4 1-464 0 0,-3 2-120 0 0,3 3 0 0 0,-4-3 0 0 0,1 3 152 0 0,0-3 8 0 0,-3 3 0 0 0,2 2-3488 0 0,-1 1-704 0 0</inkml:trace>
  <inkml:trace contextRef="#ctx0" brushRef="#br0" timeOffset="7653.12">4193 772 5528 0 0,'6'-1'497'0'0,"30"-7"668"0"0,3 1 3710 0 0,-37 6-4839 0 0,1 2-1 0 0,-1-1 1 0 0,1 0-1 0 0,-1 0 1 0 0,1 1-1 0 0,-1-1 1 0 0,4 2-1 0 0,-2-1-24 0 0,-4-1-14 0 0,1 0 0 0 0,-1 0 0 0 0,0 0 0 0 0,0 0 0 0 0,1 0 0 0 0,-1 0 0 0 0,0 0 0 0 0,1 0 0 0 0,-1 0 0 0 0,0 0 0 0 0,1 0 0 0 0,-1 1 0 0 0,0-1 0 0 0,0 0 0 0 0,1 0 0 0 0,-1 0 1 0 0,0 0-1 0 0,0 1 0 0 0,1-1 0 0 0,-1 0 0 0 0,0 0 0 0 0,0 0 0 0 0,1 1 0 0 0,-1-1 0 0 0,0 0 0 0 0,0 0 0 0 0,0 1 0 0 0,0-1 0 0 0,0 0 0 0 0,1 0 0 0 0,-1 1 0 0 0,0 0 0 0 0,2 2-74 0 0,0 0 17 0 0,1 1-1 0 0,0-1 1 0 0,-1 1 0 0 0,3 6 0 0 0,-4-9-110 0 0</inkml:trace>
  <inkml:trace contextRef="#ctx0" brushRef="#br0" timeOffset="8665.44">4612 623 6912 0 0,'-1'-3'223'0'0,"-1"1"0"0"0,0 0-1 0 0,1-1 1 0 0,-1 1 0 0 0,0 0 0 0 0,0 0 0 0 0,-1 0 0 0 0,1 0 0 0 0,0 1 0 0 0,-1-1 0 0 0,1 0 0 0 0,-1 1-1 0 0,1 0 1 0 0,-1 0 0 0 0,0 0 0 0 0,0 0 0 0 0,-4-1 0 0 0,-5-3 2169 0 0,6 4-1941 0 0,0-1-1 0 0,0 1 1 0 0,0 0 0 0 0,0 1 0 0 0,-1 0 0 0 0,-6 0 0 0 0,7 0-112 0 0,1 0-254 0 0,0 1-1 0 0,0 0 1 0 0,0 0-1 0 0,1 1 1 0 0,-1-1-1 0 0,0 1 0 0 0,1 0 1 0 0,0 0-1 0 0,-1 1 1 0 0,1-1-1 0 0,0 1 1 0 0,0 0-1 0 0,0 0 0 0 0,1 0 1 0 0,-1 1-1 0 0,1-1 1 0 0,-1 1-1 0 0,1 0 1 0 0,0 0-1 0 0,1 0 0 0 0,-1 0 1 0 0,1 0-1 0 0,0 1 1 0 0,-2 5-1 0 0,-2 9-95 0 0,4-15 11 0 0,0 1 0 0 0,1-1 0 0 0,0 0 0 0 0,0 0 0 0 0,0 1 0 0 0,0-1 0 0 0,1 1 0 0 0,0-1 0 0 0,0 1 0 0 0,1 8 0 0 0,-1-12 0 0 0,0 0 0 0 0,0 0 0 0 0,0 1 0 0 0,1-1 0 0 0,-1 0 0 0 0,0 0 0 0 0,1 0 0 0 0,-1 1 0 0 0,1-1 0 0 0,-1 0 0 0 0,1 0 0 0 0,0 0 0 0 0,-1 0 0 0 0,1 0 0 0 0,0 0 0 0 0,0 0 0 0 0,0 0 0 0 0,0 0 0 0 0,0 0 0 0 0,0-1 0 0 0,0 1 0 0 0,0 0 0 0 0,0-1 0 0 0,0 1 0 0 0,0 0 0 0 0,2 0 0 0 0,-2-1 11 0 0,0 0-1 0 0,-1 1 0 0 0,1-1 0 0 0,0 0 0 0 0,0 0 0 0 0,-1 1 0 0 0,1-1 0 0 0,0 0 0 0 0,0 0 0 0 0,0 0 0 0 0,-1 0 1 0 0,1 0-1 0 0,0 0 0 0 0,0 0 0 0 0,-1-1 0 0 0,1 1 0 0 0,0 0 0 0 0,0 0 0 0 0,-1-1 0 0 0,1 1 0 0 0,0 0 0 0 0,0-1 1 0 0,-1 1-1 0 0,1-1 0 0 0,-1 1 0 0 0,1-1 0 0 0,0 1 0 0 0,-1-1 0 0 0,1 1 0 0 0,-1-1 0 0 0,1 0 0 0 0,2-2 94 0 0,1 0-30 0 0,0 0-1 0 0,-1-1 1 0 0,1 1-1 0 0,-1-1 1 0 0,0 1-1 0 0,0-1 1 0 0,0 0-1 0 0,0-1 1 0 0,-1 1 0 0 0,1 0-1 0 0,-1-1 1 0 0,0 1-1 0 0,-1-1 1 0 0,1 1-1 0 0,-1-1 1 0 0,0 0-1 0 0,0 0 1 0 0,0 0-1 0 0,-1 0 1 0 0,0 1 0 0 0,0-1-1 0 0,0 0 1 0 0,0 0-1 0 0,-3-9 1 0 0,3 13-69 0 0,0 0 0 0 0,0 1 0 0 0,0-1 0 0 0,-1 0 0 0 0,1 0 0 0 0,0 0 0 0 0,-1 0 1 0 0,1 1-1 0 0,-1-1 0 0 0,1 0 0 0 0,-1 0 0 0 0,1 1 0 0 0,-1-1 0 0 0,1 0 0 0 0,-1 1 0 0 0,0-1 0 0 0,1 0 1 0 0,-1 1-1 0 0,0-1 0 0 0,0 1 0 0 0,1-1 0 0 0,-1 1 0 0 0,0 0 0 0 0,-1-1 0 0 0,0 1-13 0 0,1 0-1 0 0,-1 0 0 0 0,1 0 0 0 0,-1 0 1 0 0,1 0-1 0 0,-1 0 0 0 0,1 0 0 0 0,-1 1 1 0 0,1-1-1 0 0,-1 1 0 0 0,1-1 0 0 0,-1 1 1 0 0,0 0-1 0 0,-5 3-2 0 0,1-1-1 0 0,1 1 1 0 0,-1 1-1 0 0,-9 8 1 0 0,10-7-6 0 0,0 0 0 0 0,1 0 0 0 0,0 0 0 0 0,-3 7 1 0 0,0-1-66 0 0,4-6 67 0 0,0 0 0 0 0,1-1 0 0 0,-5 13 0 0 0,6-15 14 0 0,1 0-1 0 0,-1-1 0 0 0,1 1 1 0 0,-1-1-1 0 0,1 1 0 0 0,0 0 1 0 0,0-1-1 0 0,0 1 0 0 0,1 0 1 0 0,-1-1-1 0 0,2 6 0 0 0,-1-6 1 0 0,0 0-1 0 0,0 1 1 0 0,0-1-1 0 0,0 0 1 0 0,0 0-1 0 0,0 0 1 0 0,1 0-1 0 0,-1 0 1 0 0,1 0-1 0 0,0-1 1 0 0,-1 1-1 0 0,1 0 1 0 0,0-1-1 0 0,0 1 1 0 0,0-1-1 0 0,0 0 0 0 0,0 0 1 0 0,0 1-1 0 0,1-1 1 0 0,3 1-1 0 0,-2-1 0 0 0,0-1-1 0 0,0 1 0 0 0,0-1 1 0 0,0 0-1 0 0,1 0 0 0 0,-1 0 1 0 0,0 0-1 0 0,0-1 0 0 0,0 1 1 0 0,0-1-1 0 0,7-3 0 0 0,2 0 107 0 0,0-1 0 0 0,-1-1 0 0 0,0 0 0 0 0,0-1 0 0 0,16-11 0 0 0,-23 14-65 0 0,-1 1 0 0 0,1-1 0 0 0,-1 0 0 0 0,0 0 0 0 0,0 0 0 0 0,-1-1 0 0 0,1 1 0 0 0,-1-1 0 0 0,0 0 0 0 0,0 0 0 0 0,-1 0 0 0 0,1-1 0 0 0,-1 1 0 0 0,0 0 0 0 0,2-10 0 0 0,-4 14-25 0 0,0-1-1 0 0,0 0 0 0 0,0 0 0 0 0,0 0 0 0 0,0 0 1 0 0,0 0-1 0 0,0 0 0 0 0,-1 1 0 0 0,1-1 1 0 0,-1 0-1 0 0,1 0 0 0 0,-1 0 0 0 0,0 1 1 0 0,0-1-1 0 0,1 0 0 0 0,-1 1 0 0 0,0-1 0 0 0,-1 0 1 0 0,1 1-1 0 0,0 0 0 0 0,0-1 0 0 0,-1 1 1 0 0,1 0-1 0 0,-1-1 0 0 0,-1 0 0 0 0,-3-2-13 0 0,3 2 0 0 0,0 0 0 0 0,-1 0 0 0 0,0 0 0 0 0,-6-2 0 0 0,8 3 0 0 0,0 1 0 0 0,0-1 0 0 0,0 1 0 0 0,1 0 0 0 0,-1 0 0 0 0,0 0 0 0 0,0 0 0 0 0,0 0 0 0 0,0 1 0 0 0,0-1 0 0 0,0 0 0 0 0,0 1 0 0 0,-2 0 0 0 0,-2 2-11 0 0,-1 0-1 0 0,1 1 0 0 0,0 0 1 0 0,1 0-1 0 0,-1 0 0 0 0,1 0 1 0 0,0 1-1 0 0,0 0 0 0 0,0 0 1 0 0,0 0-1 0 0,-5 10 0 0 0,5-8-3 0 0,0 1-1 0 0,1-1 1 0 0,0 1-1 0 0,0 1 1 0 0,1-1-1 0 0,0 0 0 0 0,0 1 1 0 0,-2 14-1 0 0,5-20 10 0 0,0 1 0 0 0,0 0 0 0 0,0 0 0 0 0,0-1 0 0 0,1 1 0 0 0,-1 0 0 0 0,1-1 0 0 0,0 1 0 0 0,0-1 0 0 0,0 1 0 0 0,3 4 0 0 0,-3-6 2 0 0,0 0-1 0 0,0-1 1 0 0,0 1 0 0 0,0-1-1 0 0,0 0 1 0 0,0 1-1 0 0,0-1 1 0 0,0 0-1 0 0,1 0 1 0 0,-1 0-1 0 0,1 0 1 0 0,-1 0 0 0 0,0 0-1 0 0,1 0 1 0 0,0 0-1 0 0,-1 0 1 0 0,1-1-1 0 0,-1 1 1 0 0,1-1-1 0 0,0 1 1 0 0,-1-1 0 0 0,1 0-1 0 0,0 1 1 0 0,0-1-1 0 0,-1 0 1 0 0,4 0-1 0 0,1-1 12 0 0,-1-1 0 0 0,1 1 0 0 0,0-1 0 0 0,-1 0 0 0 0,1 0 0 0 0,-1 0 0 0 0,0-1 0 0 0,0 0 0 0 0,9-6 0 0 0,-2-1 170 0 0,0 0 0 0 0,16-18-1 0 0,-27 27-148 0 0,0-1 0 0 0,1 0-1 0 0,-1 1 1 0 0,0-1-1 0 0,0 0 1 0 0,0 0-1 0 0,-1 0 1 0 0,1 0 0 0 0,0-3-1 0 0,4-7 129 0 0,-5 12-145 0 0,0-1 0 0 0,0 1 0 0 0,0-1 1 0 0,0 1-1 0 0,0 0 0 0 0,0-1 0 0 0,0 1 0 0 0,0-1 0 0 0,0 1 0 0 0,-1 0 0 0 0,1-1 0 0 0,0 1 0 0 0,0-1 0 0 0,0 1 0 0 0,-1 0 0 0 0,1-1 0 0 0,0 1 0 0 0,-1 0 0 0 0,1 0 0 0 0,0-1 0 0 0,0 1 0 0 0,-1 0 1 0 0,1-1-1 0 0,0 1 0 0 0,-1 0 0 0 0,-9-7 319 0 0,7 6-296 0 0,-1 0 1 0 0,0-1-1 0 0,1 1 0 0 0,-1 1 1 0 0,0-1-1 0 0,0 0 1 0 0,0 1-1 0 0,0 0 1 0 0,0 0-1 0 0,1 0 1 0 0,-1 1-1 0 0,0-1 1 0 0,-5 2-1 0 0,-6 2-542 0 0,-29 12 0 0 0,30-11 136 0 0,10-3-149 0 0,1 0 0 0 0,-1 0 0 0 0,0 1 0 0 0,1-1 0 0 0,-1 1 0 0 0,1 0 0 0 0,0 0 0 0 0,-6 7 0 0 0,5-6-119 0 0,2-2-1086 0 0</inkml:trace>
  <inkml:trace contextRef="#ctx0" brushRef="#br0" timeOffset="9498.91">4464 982 6912 0 0,'0'0'608'0'0,"3"-7"-480"0"0,-3 2-128 0 0,3-3 3464 0 0,6 3-1528 0 0,-1-1 16 0 0,-2 2-1416 0 0,2-1-280 0 0,-1-1-64 0 0,-2 4 0 0 0,2-1-328 0 0</inkml:trace>
  <inkml:trace contextRef="#ctx0" brushRef="#br0" timeOffset="9872.48">4501 1089 5064 0 0,'0'0'389'0'0,"-1"8"-80"0"0,-4 14 1330 0 0,0-1-1 0 0,-12 31 0 0 0,2-7-131 0 0,14-40-1611 0 0,0 0 1 0 0,1 0 0 0 0,-1 0-1 0 0,1 10 1 0 0,0-10-91 0 0,0 1-703 0 0</inkml:trace>
  <inkml:trace contextRef="#ctx0" brushRef="#br0" timeOffset="9873.48">4520 1526 9528 0 0,'0'0'1032'0'0,"0"9"-1032"0"0,0 1 0 0 0,-4-3 472 0 0,4 2 72 0 0,-3 0 8 0 0,1 4 8 0 0,-1-2-304 0 0,-4-1-64 0 0,5 4-16 0 0,-4-5 0 0 0,0 4-688 0 0,1 0-128 0 0,-5 3-32 0 0,5 0-8 0 0</inkml:trace>
  <inkml:trace contextRef="#ctx0" brushRef="#br0" timeOffset="10281.57">4371 1992 12408 0 0,'0'0'1360'0'0,"2"9"-1360"0"0,1-5 0 0 0,4 5 0 0 0,-5-1 112 0 0,1-1 8 0 0,-3-2 0 0 0,0 3 0 0 0,6 0-1432 0 0,0 2 560 0 0</inkml:trace>
  <inkml:trace contextRef="#ctx0" brushRef="#br0" timeOffset="10282.57">4496 2353 13016 0 0,'0'0'633'0'0,"0"2"-280"0"0,0 29-141 0 0,-1 0 0 0 0,-2 0-1 0 0,-7 34 1 0 0,9-60-682 0 0,0-1 1 0 0,0 0-1 0 0,1 1 1 0 0,0 6-1 0 0,0-7 231 0 0,0 12-1103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4:40.46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582 25 17015 0 0,'-1'-1'779'0'0,"-4"-3"-650"0"0,0 1-1 0 0,-1 1 1 0 0,1-1 0 0 0,-1 1-1 0 0,0 0 1 0 0,0 0 0 0 0,0 1-1 0 0,0-1 1 0 0,-9 0 0 0 0,-7 2 91 0 0,-1 1 1 0 0,0 0-1 0 0,1 2 1 0 0,-34 8-1 0 0,35-5-180 0 0,0 2 0 0 0,0 0 0 0 0,0 1 0 0 0,2 1 0 0 0,-23 14 0 0 0,25-13-40 0 0,1 0 0 0 0,1 1 0 0 0,0 1 0 0 0,0 0 0 0 0,1 1 0 0 0,1 1 0 0 0,0 0 0 0 0,1 1 0 0 0,1 0 0 0 0,0 1 0 0 0,2 0 0 0 0,-1 1 0 0 0,2 0 0 0 0,1 0 0 0 0,0 1 0 0 0,-8 36 0 0 0,10-27-13 0 0,0 0-1 0 0,2 0 1 0 0,1 1-1 0 0,1-1 0 0 0,2 1 1 0 0,6 49-1 0 0,-3-55-6 0 0,1-1-1 0 0,1 0 1 0 0,1 0 0 0 0,1-1-1 0 0,1 0 1 0 0,1 0 0 0 0,1-1-1 0 0,0 0 1 0 0,15 18 0 0 0,17 16-1389 0 0,-23-33-3631 0 0,-5-6-852 0 0</inkml:trace>
  <inkml:trace contextRef="#ctx0" brushRef="#br0" timeOffset="684.78">1002 47 14280 0 0,'0'0'1102'0'0,"6"6"-560"0"0,-1 1 214 0 0,0-1 0 0 0,8 15 1 0 0,5 7 324 0 0,-2-5-799 0 0,-2 1 0 0 0,0 0 1 0 0,14 35-1 0 0,-13-26-191 0 0,93 210 70 0 0,-106-238-160 0 0,59 117 62 0 0,-52-107-453 0 0,-9-13 75 0 0,1 1 1 0 0,0-1 0 0 0,1 0-1 0 0,-1 0 1 0 0,0 1-1 0 0,1-1 1 0 0,-1 0-1 0 0,1 0 1 0 0,0 0-1 0 0,-1-1 1 0 0,1 1-1 0 0,0 0 1 0 0,0-1 0 0 0,0 1-1 0 0,0-1 1 0 0,1 1-1 0 0,-1-1 1 0 0,4 1-1 0 0</inkml:trace>
  <inkml:trace contextRef="#ctx0" brushRef="#br0" timeOffset="1106.1">1486 252 5984 0 0,'-1'-1'25'0'0,"1"1"1"0"0,-1 0-1 0 0,1-1 0 0 0,-1 1 1 0 0,1-1-1 0 0,-1 1 0 0 0,1-1 1 0 0,0 1-1 0 0,-1-1 0 0 0,1 1 1 0 0,0-1-1 0 0,-1 1 1 0 0,1-1-1 0 0,0 0 0 0 0,0 1 1 0 0,0-1-1 0 0,0 1 0 0 0,-1-1 1 0 0,1 0-1 0 0,0 1 0 0 0,0-1 1 0 0,0 1-1 0 0,0-2 1 0 0,6-12 200 0 0,-1 3 1997 0 0,-5 10-1791 0 0,1-1 0 0 0,0 1 0 0 0,0 0 0 0 0,0 0 0 0 0,0-1 0 0 0,0 1-1 0 0,0 0 1 0 0,0 0 0 0 0,0 0 0 0 0,0 0 0 0 0,0 0 0 0 0,1 0 0 0 0,-1 0 0 0 0,0 0-1 0 0,1 1 1 0 0,2-2 0 0 0,24-6 2376 0 0,-25 7-1077 0 0,-14 9-316 0 0,9-3-1176 0 0,2-4-215 0 0,0-1 0 0 0,0 1-1 0 0,0 0 1 0 0,0 0 0 0 0,-1-1 0 0 0,1 1 0 0 0,0 0-1 0 0,0-1 1 0 0,-1 1 0 0 0,1 0 0 0 0,-1-1 0 0 0,1 1-1 0 0,-1-1 1 0 0,0 2 0 0 0,-13 10 243 0 0,0 0-1 0 0,-1 0 1 0 0,-28 15-1 0 0,0 1 72 0 0,-7 6-85 0 0,-181 117 85 0 0,186-128-2216 0 0,31-17-1044 0 0,11-3 1248 0 0</inkml:trace>
  <inkml:trace contextRef="#ctx0" brushRef="#br0" timeOffset="1530.36">2046 154 20815 0 0,'-1'1'132'0'0,"1"0"1"0"0,0 0-1 0 0,0 0 0 0 0,0-1 0 0 0,-1 1 0 0 0,1 0 0 0 0,0 0 0 0 0,-1 0 0 0 0,1 0 0 0 0,0 0 1 0 0,-2 0-1 0 0,-1 3-54 0 0,0 1 0 0 0,0-1 0 0 0,0 1 0 0 0,0-1 0 0 0,1 1 0 0 0,-1 0 0 0 0,1 0 0 0 0,-1 6 0 0 0,0-4-64 0 0,1-1 0 0 0,-1 0 0 0 0,-1 0 0 0 0,1 0 0 0 0,-8 9 0 0 0,-7 12 46 0 0,6-7-12 0 0,-1-1-1 0 0,-1 0 1 0 0,-26 26 0 0 0,21-24-4 0 0,-89 103-1140 0 0,95-109-405 0 0,-17 13-1 0 0,11-11-5601 0 0</inkml:trace>
  <inkml:trace contextRef="#ctx0" brushRef="#br0" timeOffset="1531.36">1754 242 15664 0 0,'12'-5'1671'0'0,"-7"3"1433"0"0,1-2-2000 0 0,3 4-288 0 0,0 6-816 0 0</inkml:trace>
  <inkml:trace contextRef="#ctx0" brushRef="#br0" timeOffset="1532.36">1976 740 19895 0 0,'0'0'2184'0'0,"8"4"-2184"0"0,-2 1 0 0 0,0 3-168 0 0,-1-5-1192 0 0</inkml:trace>
  <inkml:trace contextRef="#ctx0" brushRef="#br0" timeOffset="1959.93">2523 721 18023 0 0,'0'0'874'0'0,"0"13"211"0"0,12 28-1019 0 0,-9-35-12 0 0,0 1 0 0 0,-1 0 1 0 0,0 0-1 0 0,-1 1 0 0 0,0-1 1 0 0,0 0-1 0 0,0 0 0 0 0,-1 15 1 0 0,-1-13-46 0 0,-1 0 1 0 0,0 0-1 0 0,-1 0 0 0 0,0 0 1 0 0,0-1-1 0 0,-1 1 1 0 0,0-1-1 0 0,0 0 1 0 0,-10 13-1 0 0,-4 2-20 0 0,-36 36 0 0 0,26-30-197 0 0,21-23 78 0 0,1 0 0 0 0,-2 0 1 0 0,-14 8-1 0 0,1 0-1818 0 0,12-9-4538 0 0</inkml:trace>
  <inkml:trace contextRef="#ctx0" brushRef="#br0" timeOffset="2373.69">2966 203 17215 0 0,'1'-1'92'0'0,"0"0"0"0"0,0 0 0 0 0,0 0-1 0 0,0 0 1 0 0,0 0 0 0 0,0 0-1 0 0,0 0 1 0 0,0 0 0 0 0,1 0 0 0 0,-1 1-1 0 0,0-1 1 0 0,0 0 0 0 0,1 1-1 0 0,-1-1 1 0 0,1 1 0 0 0,-1-1 0 0 0,0 1-1 0 0,3 0 1 0 0,-2 0-40 0 0,0 0 1 0 0,0 0-1 0 0,1 1 0 0 0,-1-1 1 0 0,0 1-1 0 0,0 0 0 0 0,0-1 1 0 0,1 1-1 0 0,-1 0 0 0 0,0 0 1 0 0,2 2-1 0 0,0 0 106 0 0,-1 0 1 0 0,1 0-1 0 0,-1 0 0 0 0,0 0 1 0 0,1 1-1 0 0,-1-1 0 0 0,-1 1 1 0 0,1 0-1 0 0,-1 0 0 0 0,1 0 1 0 0,-1 0-1 0 0,0 0 0 0 0,0 1 1 0 0,-1-1-1 0 0,0 0 0 0 0,1 1 1 0 0,0 7-1 0 0,0 5-33 0 0,0 0 0 0 0,-1 0 1 0 0,-2 24-1 0 0,-23 150-128 0 0,12-146-850 0 0,7-28 143 0 0,5-16 265 0 0,9-17-2098 0 0,49-78 72 0 0,-47 78 2387 0 0,0 0 1 0 0,19-19 0 0 0,-20 27 466 0 0,-1 0 0 0 0,1 1 0 0 0,1 0 0 0 0,21-11 0 0 0,-25 14 184 0 0,4-1 1607 0 0,-12 8-1997 0 0,1-1 1 0 0,0 1-1 0 0,-1-1 0 0 0,1 1 1 0 0,-1-1-1 0 0,0 1 0 0 0,0-1 1 0 0,0 0-1 0 0,0 0 0 0 0,-2 4 1 0 0,-17 21 380 0 0,6-10-184 0 0,3-1-189 0 0,-65 102 764 0 0,-35 63 105 0 0,54-95-1222 0 0,39-58-1862 0 0,15-22 190 0 0</inkml:trace>
  <inkml:trace contextRef="#ctx0" brushRef="#br0" timeOffset="2855.64">3781 384 21391 0 0,'0'0'1943'0'0,"0"2"-1603"0"0,-1 3-266 0 0,0 1 1 0 0,-1-1-1 0 0,0 1 0 0 0,0-1 1 0 0,-1 1-1 0 0,1-1 0 0 0,-6 8 1 0 0,-3 7 399 0 0,2-5-313 0 0,0-1-1 0 0,-1 0 1 0 0,-1 0-1 0 0,-16 16 1 0 0,3-3-12 0 0,-24 33-104 0 0,-15 17 127 0 0,52-65-616 0 0,0-1-1 0 0,-1 0 1 0 0,-1-1-1 0 0,-15 10 1 0 0,14-12-1959 0 0,-1-5-5412 0 0</inkml:trace>
  <inkml:trace contextRef="#ctx0" brushRef="#br0" timeOffset="2856.64">3458 265 19895 0 0,'7'-8'1944'0'0,"-2"11"-1728"0"0,-2-3-216 0 0,3 0 0 0 0,2 0 0 0 0,-1 0 88 0 0,-2 0-24 0 0,4 3-64 0 0,-3-3 96 0 0,0 0-1160 0 0,-1 2-240 0 0</inkml:trace>
  <inkml:trace contextRef="#ctx0" brushRef="#br0" timeOffset="2856.64">3866 679 20815 0 0,'0'0'456'0'0,"0"8"96"0"0,4 0 24 0 0,1-3 8 0 0,-2 3-464 0 0,1 0-120 0 0,-4-3 0 0 0,2 3 0 0 0,-2-3 992 0 0,-6-3-4144 0 0</inkml:trace>
  <inkml:trace contextRef="#ctx0" brushRef="#br0" timeOffset="3262.32">4329 56 20239 0 0,'0'0'463'0'0,"2"0"61"0"0,4 2-445 0 0,1 1-1 0 0,-1-1 1 0 0,0 1 0 0 0,0 0-1 0 0,0 1 1 0 0,0-1 0 0 0,0 1-1 0 0,-1 1 1 0 0,0-1 0 0 0,0 1-1 0 0,0 0 1 0 0,0 0 0 0 0,-1 0-1 0 0,1 0 1 0 0,-2 1 0 0 0,1 0-1 0 0,0 0 1 0 0,-1 0 0 0 0,0 0-1 0 0,-1 0 1 0 0,0 1 0 0 0,3 11-1 0 0,2 12-43 0 0,-1 0 0 0 0,-2 0 0 0 0,-1 1 0 0 0,-2 37 0 0 0,-2-47-15 0 0,0 0 0 0 0,-2 0-1 0 0,-1-1 1 0 0,0 1-1 0 0,-2-1 1 0 0,0 0 0 0 0,-10 22-1 0 0,10-28 72 0 0,-1-1 0 0 0,0 1 0 0 0,-1-1 0 0 0,-1 0 0 0 0,1-1 0 0 0,-2 0 0 0 0,0-1 0 0 0,0 1-1 0 0,-1-2 1 0 0,-20 15 0 0 0,7-8-31 0 0,-2-1 1 0 0,0-1-1 0 0,0-1 0 0 0,-2-2 0 0 0,1 0 0 0 0,-38 8 1 0 0,25-11-771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5:36.763"/>
    </inkml:context>
    <inkml:brush xml:id="br0">
      <inkml:brushProperty name="width" value="0.05" units="cm"/>
      <inkml:brushProperty name="height" value="0.05" units="cm"/>
      <inkml:brushProperty name="color" value="#66CC00"/>
    </inkml:brush>
  </inkml:definitions>
  <inkml:trace contextRef="#ctx0" brushRef="#br0">82 1 6448 0 0,'3'7'576'0'0,"0"1"-464"0"0,-9 5-112 0 0,6 0 0 0 0,0 0 1200 0 0,0 0 216 0 0,0 3 48 0 0,-3-1 8 0 0,3 0-1016 0 0,0-1-200 0 0,0 1-32 0 0,0 0-16 0 0,-3-2-208 0 0,0 3-96 0 0,6-1 0 0 0</inkml:trace>
  <inkml:trace contextRef="#ctx0" brushRef="#br0" timeOffset="1">62 733 5984 0 0,'-20'18'536'0'0,"16"-10"-432"0"0,1 1-104 0 0,1 3 0 0 0,-5 1 1888 0 0,4 2 352 0 0,1 4 64 0 0,2-1 24 0 0,-3 0-1752 0 0,3 0-352 0 0,-6 3-72 0 0,3 2-17 0 0,3-2-702 0 0,-3 2-137 0 0,-2 1-32 0 0</inkml:trace>
  <inkml:trace contextRef="#ctx0" brushRef="#br0" timeOffset="2">53 1474 8288 0 0,'1'5'231'0'0,"0"1"0"0"0,0 0 1 0 0,0-1-1 0 0,1 0 0 0 0,-1 1 0 0 0,4 5 1 0 0,1 5 1571 0 0,3 8 762 0 0,-5-17-1927 0 0,-1 0 1 0 0,3 14-1 0 0,0-2-88 0 0,-5-15-494 0 0,0 1 1 0 0,1-1 0 0 0,-2 1-1 0 0,1-1 1 0 0,0 7-1 0 0,2 28-1237 0 0,-3-23 451 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5:37.242"/>
    </inkml:context>
    <inkml:brush xml:id="br0">
      <inkml:brushProperty name="width" value="0.05" units="cm"/>
      <inkml:brushProperty name="height" value="0.05" units="cm"/>
      <inkml:brushProperty name="color" value="#66CC00"/>
    </inkml:brush>
  </inkml:definitions>
  <inkml:trace contextRef="#ctx0" brushRef="#br0">32 0 2304 0 0,'-1'8'228'0'0,"1"0"1"0"0,-3 12-1 0 0,-1-6 2620 0 0,4-12-2027 0 0,0 1 0 0 0,-1-1 1 0 0,1 1-1 0 0,0-1 0 0 0,1 1 0 0 0,-1-1 0 0 0,1 3 0 0 0,0 14 3794 0 0,-2-14-4077 0 0,0-2-375 0 0,0 1-1 0 0,1 0 0 0 0,-1 0 0 0 0,1-1 1 0 0,0 1-1 0 0,0 0 0 0 0,0 0 0 0 0,1 3 0 0 0,0-3-138 0 0,-1-1 0 0 0,0 0 0 0 0,0 1 0 0 0,0-1 0 0 0,-1 4 0 0 0,1-3-17 0 0,-1-1 1 0 0,1 0-1 0 0,0 1 1 0 0,0-1-1 0 0,0 0 1 0 0,1 5-1 0 0,1-1-676 0 0,-1 0 0 0 0,2 12-1 0 0,-6-8-473 0 0</inkml:trace>
  <inkml:trace contextRef="#ctx0" brushRef="#br0" timeOffset="1">47 488 16527 0 0,'0'2'760'0'0,"2"8"-133"0"0,1 7-222 0 0,-3-13-319 0 0,0 1 0 0 0,0-1 0 0 0,1 1-1 0 0,0 5 1 0 0,0-6 17 0 0,0-1 1 0 0,-1 1-1 0 0,1 0 1 0 0,-1 0-1 0 0,0-1 1 0 0,0 1-1 0 0,-2 5 0 0 0,1 16 452 0 0,1-22-540 0 0,1 0 0 0 0,-1-1 0 0 0,0 1 0 0 0,-1 0 0 0 0,1-1 0 0 0,0 1 0 0 0,-1 0 0 0 0,0-1 0 0 0,1 1 0 0 0,-2 3 0 0 0,-6 7-102 0 0,7-11-84 0 0,0 0 0 0 0,-1 0 0 0 0,1 0 0 0 0,0 0 0 0 0,0 0 0 0 0,0 0 0 0 0,0 1-1 0 0,1-1 1 0 0,-1 0 0 0 0,1 1 0 0 0,-1-1 0 0 0,1 1 0 0 0,0-1 0 0 0,0 0 0 0 0,0 1 0 0 0,0-1 0 0 0,1 4 0 0 0,1 7-4170 0 0,-4 0-1183 0 0</inkml:trace>
  <inkml:trace contextRef="#ctx0" brushRef="#br0" timeOffset="2">1 949 10680 0 0,'0'0'1048'0'0,"5"5"-936"0"0,1 0 1832 0 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7:25:30.321"/>
    </inkml:context>
    <inkml:brush xml:id="br0">
      <inkml:brushProperty name="width" value="0.05" units="cm"/>
      <inkml:brushProperty name="height" value="0.05" units="cm"/>
      <inkml:brushProperty name="color" value="#66CC00"/>
    </inkml:brush>
  </inkml:definitions>
  <inkml:trace contextRef="#ctx0" brushRef="#br0">1341 1123 3680 0 0,'-1'0'284'0'0,"-12"-1"8864"0"0,16 7-6227 0 0,1 0-2701 0 0,0-1-1 0 0,1 1 1 0 0,-1-1 0 0 0,2 1 0 0 0,6 4-1 0 0,5 3 71 0 0,25 24 0 0 0,6 4 26 0 0,75 66-166 0 0,-92-74 8 0 0,-27-29-112 0 0,0 0-1 0 0,-1 0 0 0 0,1 0 0 0 0,5 9 1 0 0,-7-11-39 0 0,-1-1 1 0 0,0 1 0 0 0,0 0 0 0 0,-1 0 0 0 0,1-1-1 0 0,0 1 1 0 0,0 0 0 0 0,-1 0 0 0 0,0 0 0 0 0,1 0-1 0 0,-1 0 1 0 0,0 0 0 0 0,0 0 0 0 0,0 0 0 0 0,0 0-1 0 0,0 2 1 0 0,-1 2-78 0 0,1-6-242 0 0,0 1 1 0 0,0-1 0 0 0,0 1-1 0 0,0-1 1 0 0,0 1-1 0 0,0 0 1 0 0,0-1-1 0 0,-1 1 1 0 0,1-1-1 0 0,0 1 1 0 0,0-1-1 0 0,-1 1 1 0 0,1-1-1 0 0,0 1 1 0 0,0-1-1 0 0,-1 1 1 0 0</inkml:trace>
  <inkml:trace contextRef="#ctx0" brushRef="#br0" timeOffset="583.11">1641 1270 9216 0 0,'-3'-2'949'0'0,"-4"-7"3813"0"0,7 9-4390 0 0,-1 0 1 0 0,1 0-1 0 0,-1-1 1 0 0,1 1-1 0 0,-1 0 1 0 0,1 0-1 0 0,-1 0 1 0 0,0 0-1 0 0,-10 2 2427 0 0,-13 12-3107 0 0,18-9 1176 0 0,-35 19-86 0 0,-20 13-81 0 0,-3 6-303 0 0,-38 26 178 0 0,-5 15-822 0 0,72-57-1417 0 0,18-16-68 0 0</inkml:trace>
  <inkml:trace contextRef="#ctx0" brushRef="#br0" timeOffset="1050.96">91 608 13824 0 0,'0'0'1246'0'0,"-6"4"-996"0"0,5-2-141 0 0,0-1 1 0 0,0 0 0 0 0,0 1 0 0 0,0-1 0 0 0,0 1-1 0 0,0-1 1 0 0,1 1 0 0 0,-1-1 0 0 0,0 1 0 0 0,1-1-1 0 0,-1 1 1 0 0,1-1 0 0 0,0 1 0 0 0,-1 2 0 0 0,0 26 2274 0 0,1-25-2128 0 0,1 59 109 0 0,-5 121-660 0 0,2-146 282 0 0,2-19 18 0 0,-2-1-1 0 0,-6 34 1 0 0,3-32 45 0 0,-36 128-291 0 0,32-116-1380 0 0,6-20 59 0 0</inkml:trace>
  <inkml:trace contextRef="#ctx0" brushRef="#br0" timeOffset="1508.14">213 996 12840 0 0,'3'-8'407'0'0,"-1"0"0"0"0,1 0 0 0 0,0 0 1 0 0,1 1-1 0 0,0-1 0 0 0,9-12 0 0 0,-15 27 2837 0 0,-16 38-2955 0 0,12-33-269 0 0,1 0 0 0 0,0 1 0 0 0,-5 22 0 0 0,9-33-22 0 0,1 0-1 0 0,0 0 1 0 0,0 0-1 0 0,0-1 1 0 0,0 1-1 0 0,0 0 1 0 0,1 0-1 0 0,-1 0 1 0 0,0-1-1 0 0,1 1 1 0 0,0 0-1 0 0,-1 0 0 0 0,1-1 1 0 0,0 1-1 0 0,0 0 1 0 0,-1-1-1 0 0,1 1 1 0 0,1-1-1 0 0,-1 1 1 0 0,0-1-1 0 0,0 0 1 0 0,2 2-1 0 0,3 2-14 0 0,0-1 1 0 0,0 0-1 0 0,0 0 0 0 0,9 4 0 0 0,-1-1 7 0 0,56 25-123 0 0,-46-20 123 0 0,-10-5 9 0 0,18 12-1 0 0,-29-16 2 0 0,1-1 1 0 0,0 1-1 0 0,-1 0 0 0 0,1 1 0 0 0,-1-1 1 0 0,0 1-1 0 0,0-1 0 0 0,4 9 0 0 0,-6-10 9 0 0,-1 0-1 0 0,1 0 0 0 0,-1 0 0 0 0,1 0 0 0 0,-1 0 1 0 0,0 0-1 0 0,0 0 0 0 0,0 0 0 0 0,0 0 0 0 0,0 0 1 0 0,0 0-1 0 0,-1 0 0 0 0,1 0 0 0 0,-1 0 0 0 0,1 0 1 0 0,-1 0-1 0 0,-1 3 0 0 0,-1 1 36 0 0,0 0 1 0 0,-1 0-1 0 0,1 0 0 0 0,-6 6 1 0 0,2-3-78 0 0,-1 0 0 0 0,0 0 0 0 0,0-1 0 0 0,-1 0 0 0 0,0 0 0 0 0,0-1 0 0 0,-1 0 0 0 0,0-1 0 0 0,0 0 0 0 0,-17 7 0 0 0,15-11-4595 0 0,3-4-1558 0 0</inkml:trace>
  <inkml:trace contextRef="#ctx0" brushRef="#br0" timeOffset="1509.14">222 970 8752 0 0,'4'-5'397'0'0,"0"1"0"0"0,0 0 0 0 0,1 0 0 0 0,-1 0-1 0 0,1 1 1 0 0,0 0 0 0 0,0 0 0 0 0,6-3 0 0 0,1 0 453 0 0,0 1-1 0 0,19-5 1 0 0,104-17-855 0 0,-76 18-2912 0 0,-37 6 662 0 0,7-1-1929 0 0</inkml:trace>
  <inkml:trace contextRef="#ctx0" brushRef="#br0" timeOffset="1950.58">904 993 6448 0 0,'-11'7'756'0'0,"2"0"1"0"0,-1 1 0 0 0,1 0-1 0 0,-11 12 1 0 0,-27 39 6376 0 0,41-52-6850 0 0,-122 140 2733 0 0,48-60-2080 0 0,30-23-3392 0 0,41-53-4479 0 0</inkml:trace>
  <inkml:trace contextRef="#ctx0" brushRef="#br0" timeOffset="1951.58">548 929 10136 0 0,'0'-3'11295'0'0,"6"11"-10703"0"0,3 0-424 0 0,-3-1-80 0 0,2 1-24 0 0,1 3-128 0 0,0 2-32 0 0,-1-1-8 0 0,2 4-5799 0 0,-2-4-1161 0 0</inkml:trace>
  <inkml:trace contextRef="#ctx0" brushRef="#br0" timeOffset="1952.58">854 1432 10136 0 0,'-3'2'6295'0'0,"1"5"-4415"0"0,-2-1-272 0 0,1 1-2264 0 0</inkml:trace>
  <inkml:trace contextRef="#ctx0" brushRef="#br0" timeOffset="2457.82">1913 1273 14544 0 0,'0'0'704'0'0,"5"3"-312"0"0,4 0 24 0 0,-1-3-336 0 0,1 2-80 0 0,3 0 0 0 0,-1-2 0 0 0,-2 3 0 0 0,0-1 0 0 0,3 2-96 0 0,-4 0 96 0 0,1-1-880 0 0,-1-1-112 0 0,-1 2-32 0 0,-2-4 0 0 0</inkml:trace>
  <inkml:trace contextRef="#ctx0" brushRef="#br0" timeOffset="2886.62">2468 1185 14856 0 0,'0'1'59'0'0,"1"-1"1"0"0,-1 1-1 0 0,0 0 1 0 0,0-1 0 0 0,1 1-1 0 0,-1 0 1 0 0,0-1 0 0 0,1 1-1 0 0,-1-1 1 0 0,1 1 0 0 0,-1-1-1 0 0,1 1 1 0 0,-1-1 0 0 0,1 1-1 0 0,-1-1 1 0 0,1 0 0 0 0,-1 1-1 0 0,1-1 1 0 0,0 0 0 0 0,-1 1-1 0 0,2-1 1 0 0,15 2 1294 0 0,-16-2-781 0 0,15 16 690 0 0,-13-11-1476 0 0,1 0 1 0 0,0 0-1 0 0,8 7 0 0 0,8 2-6458 0 0,-14-12 1555 0 0</inkml:trace>
  <inkml:trace contextRef="#ctx0" brushRef="#br0" timeOffset="2887.62">2774 1235 2760 0 0,'48'-9'724'0'0,"-20"5"2850"0"0,17-4 1871 0 0,-24 5-4578 0 0,27 1 0 0 0,17-4-971 0 0,-43 3-1374 0 0,22 0 0 0 0,-27 2-2659 0 0</inkml:trace>
  <inkml:trace contextRef="#ctx0" brushRef="#br0" timeOffset="2888.62">3523 1128 9360 0 0,'18'8'416'0'0,"-12"-5"80"0"0,5-3-400 0 0,-1 0-96 0 0,0 0 0 0 0,2 0 0 0 0,0 2 296 0 0,-3 1 40 0 0,3-1 8 0 0,-4 1 0 0 0,4 2-464 0 0,0-2-88 0 0,-4 1-16 0 0,1 0-8 0 0,3 3-304 0 0,-3 1-56 0 0,-1-3-16 0 0,1 3-3120 0 0</inkml:trace>
  <inkml:trace contextRef="#ctx0" brushRef="#br0" timeOffset="3356.29">4094 1183 14768 0 0,'0'0'1120'0'0,"7"2"-704"0"0,1 0-328 0 0,1 4-88 0 0,-4-3 0 0 0,5-1 95 0 0,-5 0 97 0 0,4-2-96 0 0,-4 0-248 0 0,5 3-247 0 0</inkml:trace>
  <inkml:trace contextRef="#ctx0" brushRef="#br0" timeOffset="3357.29">4485 1178 5984 0 0,'26'-2'1473'0'0,"-1"-1"0"0"0,0 0 0 0 0,33-10 0 0 0,-37 8-136 0 0,35-3 638 0 0,-36 6-1671 0 0,-13 1-219 0 0,1 1 0 0 0,-1 0 0 0 0,1 0 0 0 0,-1 1 0 0 0,1 0 0 0 0,9 2 0 0 0,8 5-4735 0 0,-17-5-267 0 0</inkml:trace>
  <inkml:trace contextRef="#ctx0" brushRef="#br0" timeOffset="3358.29">5144 1178 10912 0 0,'40'5'1096'0'0,"-34"-4"-1076"0"0,-1-1 1 0 0,1 1 0 0 0,0-1-1 0 0,5 0 1 0 0,14 0 69 0 0,38 0 107 0 0,-34 5-507 0 0,-20-2 198 0 0</inkml:trace>
  <inkml:trace contextRef="#ctx0" brushRef="#br0" timeOffset="3815.38">5756 1198 6448 0 0,'12'-5'288'0'0,"-7"5"56"0"0,4 3-280 0 0,2-3-64 0 0,4 2 0 0 0,-1 0 0 0 0,-2-2 1560 0 0,0 3 296 0 0,-3 0 56 0 0,3-3 8 0 0,-2 0-1520 0 0,2 0-304 0 0,-3 0-96 0 0,3 3 0 0 0,0-1-928 0 0,3 0-232 0 0,5-2-48 0 0,-3 0-8 0 0</inkml:trace>
  <inkml:trace contextRef="#ctx0" brushRef="#br0" timeOffset="3816.38">6432 1229 6448 0 0,'13'11'639'0'0,"1"-2"1"0"0,25 14-1 0 0,-6-3 1531 0 0,57 28-681 0 0,-75-40-1771 0 0,0-2 0 0 0,1 0 0 0 0,-1-1-1 0 0,20 4 1 0 0,-14-4-172 0 0</inkml:trace>
  <inkml:trace contextRef="#ctx0" brushRef="#br0" timeOffset="3817.38">7332 1286 9760 0 0,'0'0'2432'0'0,"0"8"-1664"0"0,0-1 0 0 0,-6 1-576 0 0,0-3-40 0 0,3 1-3896 0 0,-6 1-768 0 0</inkml:trace>
  <inkml:trace contextRef="#ctx0" brushRef="#br0" timeOffset="4850.14">7364 1351 14600 0 0,'-8'-11'664'0'0,"7"9"-8"0"0,0 2-643 0 0,1 0 1 0 0,0 0-1 0 0,0 0 1 0 0,-1 0-1 0 0,1 0 1 0 0,0 0-1 0 0,-1-1 1 0 0,1 1-1 0 0,0 0 1 0 0,-1 0-1 0 0,1 0 1 0 0,0 0-1 0 0,0-1 1 0 0,-1 1-1 0 0,1 0 1 0 0,0 0-1 0 0,0-1 1 0 0,-1 1-1 0 0,1 0 1 0 0,0 0-1 0 0,0-1 1 0 0,0 1-1 0 0,0 0 1 0 0,-1 0-1 0 0,1-1 1 0 0,0 0-1 0 0,0 1 73 0 0,0 0 0 0 0,0-1-1 0 0,0 1 1 0 0,-1 0-1 0 0,1-1 1 0 0,0 1 0 0 0,0 0-1 0 0,0-1 1 0 0,-1 1 0 0 0,1 0-1 0 0,0-1 1 0 0,0 1 0 0 0,-1 0-1 0 0,1 0 1 0 0,0-1 0 0 0,-1 1-1 0 0,1 0 1 0 0,0 0 0 0 0,-1 0-1 0 0,1 0 1 0 0,0-1 0 0 0,-1 1-1 0 0,1 0 1 0 0,0 0 0 0 0,-1 0-1 0 0,1 0 1 0 0,-1 0 0 0 0,1 0-1 0 0,0 0 1 0 0,-1 0 0 0 0,1 0-1 0 0,0 0 1 0 0,-1 0 0 0 0,1 0-1 0 0,-1 0 1 0 0,1 0 0 0 0,0 0-1 0 0,-1 1 1 0 0,1-1 0 0 0,0 0-1 0 0,-1 0 1 0 0,-1 1-101 0 0,1-1-1 0 0,0 1 1 0 0,0-1 0 0 0,0 1-1 0 0,-1 0 1 0 0,1-1 0 0 0,0 1 0 0 0,0 0-1 0 0,0 0 1 0 0,0 0 0 0 0,0 0-1 0 0,0 0 1 0 0,0 0 0 0 0,1 0-1 0 0,-1 0 1 0 0,0 0 0 0 0,0 0-1 0 0,1 1 1 0 0,-1-1 0 0 0,1 0-1 0 0,-1 0 1 0 0,1 1 0 0 0,0-1 0 0 0,-1 0-1 0 0,1 1 1 0 0,0-1 0 0 0,0 0-1 0 0,0 1 1 0 0,0-1 0 0 0,0 0-1 0 0,0 1 1 0 0,0-1 0 0 0,0 0-1 0 0,1 3 1 0 0,0 6-42 0 0,-1-9 60 0 0,0 0-1 0 0,0 0 1 0 0,0 0-1 0 0,1 1 1 0 0,-1-1 0 0 0,0 0-1 0 0,0 0 1 0 0,1 0-1 0 0,-1 0 1 0 0,0 0 0 0 0,1 1-1 0 0,0-1 1 0 0,-1 0-1 0 0,1 0 1 0 0,-1 0-1 0 0,1 0 1 0 0,0-1 0 0 0,0 1-1 0 0,-1 0 1 0 0,3 1-1 0 0,-1 0 24 0 0,0-1-1 0 0,0 0 1 0 0,0 0-1 0 0,0 0 1 0 0,0 0-1 0 0,0 0 0 0 0,1 0 1 0 0,-1-1-1 0 0,0 1 1 0 0,1-1-1 0 0,-1 1 1 0 0,0-1-1 0 0,1 0 0 0 0,-1 0 1 0 0,0 0-1 0 0,1 0 1 0 0,-1-1-1 0 0,0 1 1 0 0,1-1-1 0 0,-1 1 0 0 0,0-1 1 0 0,0 0-1 0 0,1 0 1 0 0,-1 1-1 0 0,0-2 1 0 0,0 1-1 0 0,2-2 0 0 0,-2 2 24 0 0,-1 0-1 0 0,1-1 0 0 0,-1 1 1 0 0,1 0-1 0 0,-1-1 0 0 0,0 0 0 0 0,0 1 1 0 0,1-1-1 0 0,-1 0 0 0 0,-1 1 1 0 0,1-1-1 0 0,0 0 0 0 0,0 0 1 0 0,-1 0-1 0 0,1 0 0 0 0,-1 0 0 0 0,1 0 1 0 0,-1 0-1 0 0,0 0 0 0 0,0 0 1 0 0,0 0-1 0 0,0 0 0 0 0,0 0 0 0 0,0 0 1 0 0,-1 0-1 0 0,0-3 0 0 0,0 3 6 0 0,1-1 0 0 0,-1 1 0 0 0,0 0-1 0 0,1 0 1 0 0,-1 0 0 0 0,0 1-1 0 0,-1-1 1 0 0,1 0 0 0 0,0 0 0 0 0,0 0-1 0 0,-1 1 1 0 0,1-1 0 0 0,-1 1 0 0 0,0-1-1 0 0,1 1 1 0 0,-4-2 0 0 0,-6-7 152 0 0,9 9-190 0 0,0-1 0 0 0,0 1-1 0 0,0 0 1 0 0,0 0 0 0 0,0-1-1 0 0,0 1 1 0 0,0 1 0 0 0,0-1-1 0 0,-1 0 1 0 0,1 1 0 0 0,0-1-1 0 0,0 1 1 0 0,-1-1 0 0 0,1 1 0 0 0,0 0-1 0 0,-1 0 1 0 0,-2 0 0 0 0,3 1-17 0 0,1-1 1 0 0,-1 0 0 0 0,0 1 0 0 0,0-1 0 0 0,0 1 0 0 0,1-1 0 0 0,-1 1 0 0 0,0 0 0 0 0,1 0 0 0 0,-1 0-1 0 0,1 0 1 0 0,-1 0 0 0 0,1 0 0 0 0,-1 0 0 0 0,1 0 0 0 0,-1 1 0 0 0,1-1 0 0 0,0 0 0 0 0,0 1 0 0 0,0-1-1 0 0,-2 4 1 0 0,-6 9-83 0 0,8-12 74 0 0,0-1 0 0 0,-1 1 0 0 0,1-1 1 0 0,0 1-1 0 0,0 0 0 0 0,0 0 1 0 0,1-1-1 0 0,-1 1 0 0 0,0 0 1 0 0,1 0-1 0 0,-1 3 0 0 0,-4 11-41 0 0,4-15 47 0 0,1 0 0 0 0,0 0 0 0 0,-1 0 0 0 0,1 0-1 0 0,-1 0 1 0 0,1 0 0 0 0,0 0 0 0 0,0 0-1 0 0,0 0 1 0 0,-1 0 0 0 0,1 1 0 0 0,0-1 0 0 0,0 0-1 0 0,1 0 1 0 0,-1 0 0 0 0,0 0 0 0 0,0 0-1 0 0,0 0 1 0 0,1 0 0 0 0,-1 0 0 0 0,0 0 0 0 0,1 1-1 0 0,4 13-23 0 0,-5-14 24 0 0,0 0 0 0 0,0 0 0 0 0,0 0 1 0 0,1 0-1 0 0,-1 0 0 0 0,0 0 0 0 0,1 0 1 0 0,-1 0-1 0 0,1 0 0 0 0,-1 0 0 0 0,1 0 0 0 0,-1 0 1 0 0,1 0-1 0 0,0-1 0 0 0,0 2 0 0 0,0 0 10 0 0,1-1 0 0 0,-1 0 0 0 0,1 0 0 0 0,-1 1 0 0 0,1-1 1 0 0,0 0-1 0 0,-1 0 0 0 0,1 0 0 0 0,0-1 0 0 0,0 1 0 0 0,0 0 0 0 0,-1-1 0 0 0,1 1 0 0 0,0-1 0 0 0,0 0 0 0 0,3 1 0 0 0,-2-2 17 0 0,1 1 1 0 0,-1-1 0 0 0,0 0-1 0 0,0 0 1 0 0,0 0-1 0 0,0 0 1 0 0,4-2-1 0 0,5-3 20 0 0,-6 2 78 0 0,0 1-1 0 0,0-2 0 0 0,0 1 0 0 0,-1-1 0 0 0,0 0 1 0 0,0 0-1 0 0,0 0 0 0 0,0-1 0 0 0,-1 1 0 0 0,7-12 1 0 0,-10 15-119 0 0,0 1-1 0 0,0-1 1 0 0,-1 1 0 0 0,1-1 0 0 0,0 0 0 0 0,-1 0 0 0 0,1 1 0 0 0,-1-1 0 0 0,0 0 0 0 0,0 0 0 0 0,1 1 0 0 0,-1-1 0 0 0,0 0 0 0 0,0 0 0 0 0,-1 0 0 0 0,1 1 0 0 0,0-1 0 0 0,-1 0 0 0 0,1 0-1 0 0,-1 1 1 0 0,1-1 0 0 0,-1 0 0 0 0,0 1 0 0 0,0-1 0 0 0,0 1 0 0 0,0-1 0 0 0,0 1 0 0 0,0-1 0 0 0,0 1 0 0 0,0-1 0 0 0,0 1 0 0 0,-1 0 0 0 0,1 0 0 0 0,-1 0 0 0 0,1 0 0 0 0,-1 0-1 0 0,1 0 1 0 0,-1 0 0 0 0,1 0 0 0 0,-1 1 0 0 0,0-1 0 0 0,0 1 0 0 0,1-1 0 0 0,-1 1 0 0 0,0 0 0 0 0,0-1 0 0 0,1 1 0 0 0,-1 0 0 0 0,0 0 0 0 0,0 0 0 0 0,0 0 0 0 0,1 1 0 0 0,-1-1 0 0 0,0 0-1 0 0,0 1 1 0 0,1 0 0 0 0,-4 0 0 0 0,-6 4-80 0 0,6-3-12 0 0,1 1-1 0 0,-1-1 0 0 0,1 0 1 0 0,-1 1-1 0 0,1 0 1 0 0,-4 4-1 0 0,-5 3-130 0 0,10-9 187 0 0,1 1 0 0 0,0-1 0 0 0,0 1 0 0 0,-1 0 0 0 0,1 0 0 0 0,0 0 0 0 0,0 0 0 0 0,1 1-1 0 0,-1-1 1 0 0,-2 5 0 0 0,-4 6-71 0 0,7-11 101 0 0,0-1 0 0 0,0 0 0 0 0,0 0 0 0 0,0 1 0 0 0,0-1 0 0 0,0 0 0 0 0,1 1 0 0 0,-1-1 0 0 0,1 0 0 0 0,-1 1 0 0 0,1-1 1 0 0,-1 1-1 0 0,1-1 0 0 0,0 1 0 0 0,0-1 0 0 0,0 1 0 0 0,0 0 0 0 0,0-1 0 0 0,0 1 0 0 0,0-1 0 0 0,0 1 0 0 0,1 1 0 0 0,1 2 15 0 0,-2-3-20 0 0,1-1 0 0 0,-1 1-1 0 0,1 0 1 0 0,0-1 0 0 0,-1 1 0 0 0,1-1 0 0 0,0 1 0 0 0,0-1 0 0 0,1 2 0 0 0,0-2 25 0 0,-1 0 1 0 0,1 0-1 0 0,0 0 1 0 0,-1 0-1 0 0,1-1 1 0 0,0 1-1 0 0,0 0 1 0 0,-1-1-1 0 0,1 0 0 0 0,2 1 1 0 0,1 0-8 0 0,-1-1 0 0 0,1 0 0 0 0,0 1-1 0 0,-1-2 1 0 0,1 1 0 0 0,-1 0 0 0 0,1-1 0 0 0,-1 0 0 0 0,1 0 0 0 0,-1 0-1 0 0,0-1 1 0 0,8-3 0 0 0,-2 0 62 0 0,0-1-1 0 0,-1 0 0 0 0,1 0 1 0 0,8-9-1 0 0,-16 13-51 0 0,0-1 0 0 0,1 1 0 0 0,-1-1 0 0 0,0 1 0 0 0,-1-1 0 0 0,1 0 0 0 0,0 0 0 0 0,-1 0 0 0 0,0 0 0 0 0,0 0 0 0 0,1 0 0 0 0,-2 0 0 0 0,1 0 0 0 0,0-4 0 0 0,1-6 110 0 0,-1 1 0 0 0,-1-17 0 0 0,0 13-96 0 0,-1 11-26 0 0,1 0-1 0 0,-1-1 1 0 0,0 1-1 0 0,0 0 1 0 0,-1 0 0 0 0,1 0-1 0 0,-1 0 1 0 0,-1 0-1 0 0,1 0 1 0 0,0 0-1 0 0,-6-6 1 0 0,6 8-6 0 0,0 0 0 0 0,0 0 0 0 0,-1 0 0 0 0,0 0 0 0 0,1 0 0 0 0,-1 1 0 0 0,0 0 0 0 0,0-1 0 0 0,0 1 0 0 0,-1 0 0 0 0,1 0 0 0 0,0 1 0 0 0,-1-1 0 0 0,1 1 1 0 0,-1-1-1 0 0,-6 0 0 0 0,7 2-38 0 0,0 0 0 0 0,0 0 0 0 0,0 1 0 0 0,0-1 0 0 0,0 1 0 0 0,0 0 0 0 0,0 0 0 0 0,0 0 0 0 0,-5 2 0 0 0,-24 15-434 0 0,29-15 444 0 0,0-1-1 0 0,0 1 0 0 0,0 0 1 0 0,0 0-1 0 0,0 0 0 0 0,0 1 1 0 0,1-1-1 0 0,-4 7 1 0 0,-15 33 104 0 0,16-30-94 0 0,1-5-28 0 0,1 0 0 0 0,0 1 1 0 0,0-1-1 0 0,-1 15 0 0 0,3-19 37 0 0,1 0 0 0 0,0 0-1 0 0,0 0 1 0 0,0 0 0 0 0,0 0 0 0 0,1 0-1 0 0,-1 0 1 0 0,1 0 0 0 0,0 0-1 0 0,0 0 1 0 0,1-1 0 0 0,1 5 0 0 0,0-3 6 0 0,-1 0 0 0 0,1-1 0 0 0,0 1 0 0 0,0-1 0 0 0,1 0 0 0 0,-1 0 0 0 0,1 0 0 0 0,0 0 1 0 0,7 5-1 0 0,-8-7 58 0 0,-1-1 0 0 0,1 0 0 0 0,-1 1 0 0 0,1-1 0 0 0,0 0 0 0 0,0 0 0 0 0,-1-1-1 0 0,1 1 1 0 0,0 0 0 0 0,0-1 0 0 0,0 0 0 0 0,0 0 0 0 0,0 0 0 0 0,0 0 0 0 0,-1 0 0 0 0,1 0 0 0 0,0-1 0 0 0,0 1 0 0 0,3-2 0 0 0,-2 0 23 0 0,0 1 1 0 0,0-1-1 0 0,0 0 0 0 0,0 0 0 0 0,0 0 1 0 0,-1 0-1 0 0,6-5 0 0 0,-7 5-57 0 0,-1 1 0 0 0,1-1 0 0 0,0 0 0 0 0,-1 1-1 0 0,0-1 1 0 0,1 0 0 0 0,-1 0 0 0 0,0 0 0 0 0,0 0 0 0 0,0-1 0 0 0,0 1 0 0 0,0 0 0 0 0,-1 0-1 0 0,1 0 1 0 0,0-4 0 0 0,1-10 17 0 0,-2 13-36 0 0,1 0 0 0 0,-1 0 1 0 0,1-1-1 0 0,-1 1 0 0 0,0 0 1 0 0,0 0-1 0 0,-1 0 0 0 0,1-1 1 0 0,-1 1-1 0 0,1 0 1 0 0,-1 0-1 0 0,-2-6 0 0 0,1 6-86 0 0,0 0-1 0 0,1-1 0 0 0,-1 1 0 0 0,0 0 1 0 0,-1 0-1 0 0,1 0 0 0 0,-1 1 1 0 0,1-1-1 0 0,-1 1 0 0 0,0-1 1 0 0,0 1-1 0 0,0 0 0 0 0,0 0 1 0 0,0 0-1 0 0,-5-2 0 0 0,3 2-112 0 0,1 1 0 0 0,-1-1 0 0 0,0 1 0 0 0,0 0 0 0 0,0 1 0 0 0,0-1 0 0 0,-1 1 0 0 0,1 0 0 0 0,0 0 0 0 0,-7 1 0 0 0,10 0 4 0 0,0-1-1 0 0,0 1 0 0 0,0-1 1 0 0,0 1-1 0 0,1 0 1 0 0,-1 0-1 0 0,0 0 0 0 0,0 0 1 0 0,1 0-1 0 0,-1 0 1 0 0,1 0-1 0 0,-1 1 0 0 0,1-1 1 0 0,-2 3-1 0 0,-4 2-442 0 0,-13 9-1157 0 0</inkml:trace>
  <inkml:trace contextRef="#ctx0" brushRef="#br0" timeOffset="5572.11">7563 1628 3224 0 0,'0'0'312'0'0,"-10"0"7680"0"0,8 0-6720 0 0,-5 5-824 0 0,5-2 64 0 0,-1 2-512 0 0,-6-2 0 0 0</inkml:trace>
  <inkml:trace contextRef="#ctx0" brushRef="#br0" timeOffset="5974.91">7571 1721 9672 0 0,'-18'6'424'0'0,"13"-4"96"0"0,-1 3-416 0 0,3 1-104 0 0,-6 3 0 0 0,3 2 0 0 0,4 0 1600 0 0,-2 2 288 0 0,-1 0 64 0 0,2 4 15 0 0,-6 1-1551 0 0,3 4-320 0 0,4-5-96 0 0,-2 7 64 0 0,-7 2-616 0 0,2 3-120 0 0,4 1-32 0 0</inkml:trace>
  <inkml:trace contextRef="#ctx0" brushRef="#br0" timeOffset="5975.91">7423 2599 14712 0 0,'0'0'648'0'0,"2"9"144"0"0,1-2-632 0 0,0 3-160 0 0,-3 1 0 0 0,6-1 0 0 0,0 3 295 0 0,-4 2 33 0 0,-4-2 8 0 0,4 3 0 0 0,5 2-248 0 0,-5 0-88 0 0,-4 2 0 0 0,2 4 72 0 0,0 0-1168 0 0,0-2-239 0 0</inkml:trace>
  <inkml:trace contextRef="#ctx0" brushRef="#br0" timeOffset="8683.08">8349 103 7368 0 0,'-8'-2'791'0'0,"7"2"-655"0"0,1-1-1 0 0,-1 1 1 0 0,1 0 0 0 0,-1 0-1 0 0,0-1 1 0 0,1 1-1 0 0,-1 0 1 0 0,0 0-1 0 0,1 0 1 0 0,-1 0-1 0 0,0 0 1 0 0,1 0-1 0 0,-1 0 1 0 0,0 0-1 0 0,1 0 1 0 0,-1 0-1 0 0,1 0 1 0 0,-2 1-1 0 0,-21 8 7069 0 0,0 1-3612 0 0,-46 27-3306 0 0,38-20 593 0 0,18-10-795 0 0,0 2 0 0 0,0 0 0 0 0,1 0 0 0 0,0 1 0 0 0,1 0 0 0 0,-16 19 0 0 0,15-13-52 0 0,-1 1 0 0 0,2 0 0 0 0,0 0 0 0 0,-12 29 0 0 0,19-35-50 0 0,0 0 1 0 0,1 0-1 0 0,0 1 0 0 0,0-1 0 0 0,1 1 0 0 0,1-1 1 0 0,0 1-1 0 0,1 0 0 0 0,0-1 0 0 0,1 1 0 0 0,0 0 1 0 0,1-1-1 0 0,4 18 0 0 0,-3-21 19 0 0,0-1 0 0 0,1 1 0 0 0,0-1 0 0 0,0 0 1 0 0,1 0-1 0 0,0-1 0 0 0,5 7 0 0 0,4 2-908 0 0,26 22 0 0 0,-14-17-5710 0 0,-16-11 245 0 0</inkml:trace>
  <inkml:trace contextRef="#ctx0" brushRef="#br0" timeOffset="9824.57">8477 569 9872 0 0,'-4'4'249'0'0,"-1"0"71"0"0,1 0 1 0 0,0 0 0 0 0,-8 10 2240 0 0,15-18-1197 0 0,13-16-230 0 0,-1-1 1 0 0,-1 0 0 0 0,21-44 0 0 0,5-8 405 0 0,-8 28-730 0 0,-19 27-404 0 0,12-20 0 0 0,-4 5 47 0 0,47-58 0 0 0,-46 65-381 0 0,-15 19-86 0 0,-6 6-56 0 0,6 14-86 0 0,-3-5 116 0 0,7 30-75 0 0,-3 1 0 0 0,6 53 0 0 0,3 15-98 0 0,-1-18-420 0 0,-14-50-5941 0 0,-2-23-156 0 0</inkml:trace>
  <inkml:trace contextRef="#ctx0" brushRef="#br0" timeOffset="10310.59">8454 452 5528 0 0,'1'1'3178'0'0,"3"2"-2736"0"0,0 0-1 0 0,-1 0 0 0 0,2 0 0 0 0,-1-1 0 0 0,0 0 0 0 0,0 1 0 0 0,1-1 0 0 0,6 2 1 0 0,43 9 4357 0 0,-19-6-3388 0 0,-23-4-1542 0 0,0-1 0 0 0,0 0 0 0 0,0-1 0 0 0,13 0-1 0 0,1-1-588 0 0</inkml:trace>
  <inkml:trace contextRef="#ctx0" brushRef="#br0" timeOffset="10311.59">9302 199 18311 0 0,'0'0'414'0'0,"-6"13"1007"0"0,1-7-1350 0 0,1 0-1 0 0,0 0 1 0 0,-4 9-1 0 0,-6 11 608 0 0,2-7-248 0 0,-1-1 1 0 0,-1 0-1 0 0,0 0 1 0 0,-1-2-1 0 0,-1 0 1 0 0,-20 16-1 0 0,-15 6-2266 0 0,35-29 824 0 0</inkml:trace>
  <inkml:trace contextRef="#ctx0" brushRef="#br0" timeOffset="10761.48">8967 98 14280 0 0,'-9'0'5705'0'0,"16"2"-3619"0"0,-4 0-2061 0 0,-1-1 0 0 0,1 1 0 0 0,0 0 0 0 0,0 0 0 0 0,-1 0-1 0 0,1 0 1 0 0,-1 0 0 0 0,0 0 0 0 0,3 5 0 0 0,10 17-3852 0 0,-7-6 1803 0 0,1-4-21 0 0</inkml:trace>
  <inkml:trace contextRef="#ctx0" brushRef="#br0" timeOffset="10762.48">9255 463 8752 0 0,'0'0'936'0'0,"0"5"928"0"0,0 3 344 0 0,0-3 2367 0 0,0 0-3879 0 0,0 0-320 0 0,0 3 232 0 0,-3-3-2424 0 0</inkml:trace>
  <inkml:trace contextRef="#ctx0" brushRef="#br0" timeOffset="10763.48">9532 533 2760 0 0,'0'0'125'0'0,"3"7"22"0"0,3 10 1799 0 0,-4-10 874 0 0,-1 0 0 0 0,1 1-1 0 0,-1-1 1 0 0,0 12 0 0 0,-3 1-38 0 0,0-6-2711 0 0,1-6-46 0 0,-1 0 1 0 0,0 0-1 0 0,-5 11 0 0 0,2-5-97 0 0,3-9 5 0 0,1 0-1 0 0,-1-1 1 0 0,0 0-1 0 0,-1 1 1 0 0,1-1-1 0 0,-1 0 0 0 0,1 0 1 0 0,-5 4-1 0 0,-1 0-212 0 0,6-5 40 0 0,-1 0-1 0 0,1 0 1 0 0,-1-1-1 0 0,-6 4 1 0 0,0-2-430 0 0</inkml:trace>
  <inkml:trace contextRef="#ctx0" brushRef="#br0" timeOffset="11195.96">9908 20 15984 0 0,'0'0'729'0'0,"1"0"-13"0"0,2 1-679 0 0,0-1 0 0 0,-1 1 0 0 0,1 0 0 0 0,-1 0 0 0 0,0 0 1 0 0,1 0-1 0 0,-1 0 0 0 0,1 0 0 0 0,-1 0 0 0 0,0 1 0 0 0,0-1 0 0 0,0 1 0 0 0,0 0 1 0 0,0 0-1 0 0,0 0 0 0 0,-1-1 0 0 0,1 2 0 0 0,1 1 0 0 0,2 4 126 0 0,-1-1-1 0 0,0 0 1 0 0,0 1 0 0 0,-1 0-1 0 0,0 0 1 0 0,0 0 0 0 0,-1 0-1 0 0,0 1 1 0 0,0-1 0 0 0,-1 1-1 0 0,0-1 1 0 0,-1 1 0 0 0,0 13-1 0 0,-4 3-26 0 0,0 0-1 0 0,-1-1 1 0 0,-2 1-1 0 0,-9 22 0 0 0,-46 92-2344 0 0,52-120 1033 0 0,-1-7-8 0 0</inkml:trace>
  <inkml:trace contextRef="#ctx0" brushRef="#br0" timeOffset="11592.27">9855 238 13560 0 0,'2'-1'621'0'0,"3"-2"-515"0"0,0 1 0 0 0,0 0 0 0 0,0 0 0 0 0,1 0 0 0 0,-1 1 1 0 0,1 0-1 0 0,-1 0 0 0 0,7 0 0 0 0,4 0 267 0 0,26 2 0 0 0,-9 1 6 0 0,0 1-1 0 0,0 2 1 0 0,48 13 0 0 0,-76-16-441 0 0,1 0 0 0 0,-1 0 0 0 0,0 0 1 0 0,1 1-1 0 0,8 5 0 0 0,-13-7 47 0 0,-1-1-1 0 0,1 1 0 0 0,0 0 1 0 0,-1-1-1 0 0,1 1 1 0 0,-1 0-1 0 0,1 0 0 0 0,-1-1 1 0 0,1 1-1 0 0,-1 0 0 0 0,1 0 1 0 0,-1 0-1 0 0,0 0 1 0 0,1 0-1 0 0,-1 0 0 0 0,0 1 1 0 0,0-1 7 0 0,0 1 1 0 0,0-1-1 0 0,0 0 0 0 0,0 0 1 0 0,-1 1-1 0 0,1-1 1 0 0,-1 0-1 0 0,1 0 1 0 0,-1 1-1 0 0,1-1 0 0 0,-1 0 1 0 0,0 0-1 0 0,1 0 1 0 0,-1 0-1 0 0,-1 1 0 0 0,-1 2 98 0 0,0 0-1 0 0,0 0 0 0 0,0-1 1 0 0,-1 1-1 0 0,0-1 0 0 0,0 0 1 0 0,0 0-1 0 0,0 0 0 0 0,0-1 1 0 0,0 1-1 0 0,-1-1 0 0 0,1 0 1 0 0,-1 0-1 0 0,0-1 0 0 0,1 1 1 0 0,-8 0-1 0 0,-26 10 544 0 0,36-12-632 0 0,-1 1-3 0 0,0-1 1 0 0,0 1-1 0 0,0-1 1 0 0,0 1-1 0 0,0 0 1 0 0,0 0-1 0 0,0 0 1 0 0,1 0-1 0 0,-5 3 1 0 0,6-3-6 0 0,1 0 1 0 0,-1 0-1 0 0,1-1 1 0 0,-1 1-1 0 0,1 0 1 0 0,-1 0-1 0 0,1 0 1 0 0,0 0-1 0 0,-1 0 0 0 0,1 2 1 0 0,0-2 4 0 0,-1-1 2 0 0,1 1 0 0 0,0-1 0 0 0,0 1 0 0 0,0 0 0 0 0,-1-1 0 0 0,1 1 0 0 0,0-1 0 0 0,0 1 0 0 0,0-1 0 0 0,0 1 0 0 0,0 0 0 0 0,0-1 0 0 0,0 1 0 0 0,0-1 0 0 0,1 1 0 0 0,-1-1 0 0 0,0 1 0 0 0,0-1 0 0 0,0 1 0 0 0,0 0 0 0 0,1-1 0 0 0,-1 1 0 0 0,1 0 0 0 0,0 0-14 0 0,1 7-17 0 0,1 1 0 0 0,1-2 0 0 0,-1 1 0 0 0,1 0-1 0 0,0-1 1 0 0,9 12 0 0 0,-3-4 7 0 0,-5-8 42 0 0,1 0-1 0 0,7 8 0 0 0,-9-11 10 0 0,0 0-1 0 0,0 0 0 0 0,-1 0 0 0 0,1 1 0 0 0,-1-1 0 0 0,4 8 0 0 0,-7-10 262 0 0,-6 8 864 0 0,6-9-1094 0 0,-1 0 0 0 0,1-1-1 0 0,0 1 1 0 0,-1 0-1 0 0,1 0 1 0 0,-1-1 0 0 0,1 1-1 0 0,-1 0 1 0 0,1-1-1 0 0,-1 1 1 0 0,1 0 0 0 0,-1-1-1 0 0,0 1 1 0 0,1-1-1 0 0,-1 1 1 0 0,0-1 0 0 0,1 0-1 0 0,-2 1 1 0 0,-5 2 219 0 0,0-1-1 0 0,0 0 1 0 0,-1 0 0 0 0,1 0 0 0 0,0-1 0 0 0,-1 0 0 0 0,-11-1-1 0 0,-52-6-50 0 0,40 2-1041 0 0,16 1-984 0 0,1-1-3307 0 0,2-1-1767 0 0</inkml:trace>
  <inkml:trace contextRef="#ctx0" brushRef="#br0" timeOffset="11593.27">10476 315 18055 0 0,'-2'6'1632'0'0,"-20"76"-245"0"0,18-72-1113 0 0,0-1 0 0 0,0 1 1 0 0,-1 0-1 0 0,-8 10 0 0 0,-27 35 214 0 0,34-47-827 0 0,-17 21 668 0 0,6-12-6551 0 0,6-6-951 0 0</inkml:trace>
  <inkml:trace contextRef="#ctx0" brushRef="#br0" timeOffset="12104.77">10263 142 18399 0 0,'0'0'1992'0'0,"7"0"-1992"0"0,-2 2 0 0 0,0 0 376 0 0,2 3 448 0 0,-5 1-408 0 0,8 1-336 0 0,-5 1-80 0 0,-2 0 0 0 0</inkml:trace>
  <inkml:trace contextRef="#ctx0" brushRef="#br0" timeOffset="12105.77">10572 516 10592 0 0,'0'0'1152'0'0,"0"11"-1152"0"0,-3-3 0 0 0,1-1 1856 0 0,-1 6 4927 0 0,-1-4-6575 0 0</inkml:trace>
  <inkml:trace contextRef="#ctx0" brushRef="#br0" timeOffset="12106.77">10750 2 18223 0 0,'3'-1'142'0'0,"0"1"-1"0"0,-1-1 0 0 0,1 1 0 0 0,0 0 0 0 0,0 0 0 0 0,0 1 0 0 0,-1-1 1 0 0,1 0-1 0 0,0 1 0 0 0,0 0 0 0 0,-1-1 0 0 0,1 1 0 0 0,2 2 0 0 0,7 1 18 0 0,-1 1-1 0 0,1 1 0 0 0,-2 0 0 0 0,1 1 0 0 0,-1 0 0 0 0,0 0 1 0 0,0 1-1 0 0,-1 0 0 0 0,0 1 0 0 0,0 0 0 0 0,8 12 0 0 0,-8-8 60 0 0,0 0-1 0 0,-1 1 1 0 0,-1 0 0 0 0,-1 0-1 0 0,1 0 1 0 0,-2 1-1 0 0,0 0 1 0 0,4 24-1 0 0,-5-16-210 0 0,-1 0 0 0 0,-1 0-1 0 0,-2 0 1 0 0,0 0 0 0 0,-3 27-1 0 0,1-39-145 0 0,-1-1-1 0 0,1 0 1 0 0,-2 0 0 0 0,1 0-1 0 0,-1 0 1 0 0,-1 0-1 0 0,0-1 1 0 0,0 0-1 0 0,-1 0 1 0 0,0 0-1 0 0,0-1 1 0 0,-1 0 0 0 0,0 0-1 0 0,-1 0 1 0 0,1-1-1 0 0,-2 0 1 0 0,1-1-1 0 0,-15 9 1 0 0,-3-4-1804 0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9-02T08:02:54.030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8:13:00.421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7 691 15864 0 0,'0'0'1209'0'0,"7"3"-689"0"0,-6-3-519 0 0,-1 0 0 0 0,1 0 0 0 0,0 1 1 0 0,-1-1-1 0 0,1 1 0 0 0,0-1 0 0 0,-1 0 0 0 0,1 1 1 0 0,0-1-1 0 0,-1 1 0 0 0,1-1 0 0 0,-1 1 0 0 0,1 0 1 0 0,-1-1-1 0 0,1 1 0 0 0,-1-1 0 0 0,0 1 0 0 0,1 0 0 0 0,-1 1 1 0 0,2 0 18 0 0,0 1 33 0 0,1 0 1 0 0,-1 0-1 0 0,1 0 1 0 0,-1 0-1 0 0,0 0 1 0 0,0 0-1 0 0,0 1 1 0 0,-1-1-1 0 0,1 1 1 0 0,-1-1-1 0 0,0 1 0 0 0,0 0 1 0 0,0-1-1 0 0,0 1 1 0 0,-1 0-1 0 0,1 0 1 0 0,-1-1-1 0 0,0 6 1 0 0,0-2-112 0 0,0-1 0 0 0,-1 1 1 0 0,0-1-1 0 0,0 1 0 0 0,0-1 0 0 0,0 0 1 0 0,-1 1-1 0 0,0-1 0 0 0,-1 0 1 0 0,0 0-1 0 0,1 0 0 0 0,-2-1 0 0 0,1 1 1 0 0,-1-1-1 0 0,0 0 0 0 0,-7 9 0 0 0,10-13-93 0 0,0 0 0 0 0,0 0 0 0 0,0 0-1 0 0,0 0 1 0 0,0 1 0 0 0,0-1 0 0 0,1 0-1 0 0,-1 1 1 0 0,0-1 0 0 0,1 1-1 0 0,-1-1 1 0 0,1 3 0 0 0</inkml:trace>
  <inkml:trace contextRef="#ctx0" brushRef="#br0" timeOffset="355.88">486 193 11976 0 0,'2'-2'181'0'0,"0"1"1"0"0,0 0 0 0 0,0-1 0 0 0,0 1 0 0 0,0 0-1 0 0,0 0 1 0 0,0 1 0 0 0,0-1 0 0 0,1 0-1 0 0,-1 1 1 0 0,0-1 0 0 0,0 1 0 0 0,1 0-1 0 0,-1-1 1 0 0,3 1 0 0 0,0 1 305 0 0,-1-1 0 0 0,1 1 0 0 0,-1 0 0 0 0,0 0 0 0 0,1 0 1 0 0,-1 0-1 0 0,5 3 0 0 0,-8-3-438 0 0,1 0 0 0 0,-1 0 0 0 0,1 0-1 0 0,-1 1 1 0 0,1-1 0 0 0,-1 0 0 0 0,0 0 0 0 0,0 1 0 0 0,0-1 0 0 0,0 1 0 0 0,0-1 0 0 0,0 1 0 0 0,0 0 0 0 0,0-1 0 0 0,-1 1 0 0 0,1 0 0 0 0,-1 0 0 0 0,1-1-1 0 0,-1 1 1 0 0,0 0 0 0 0,0 0 0 0 0,1 0 0 0 0,-1-1 0 0 0,-1 4 0 0 0,1 5 190 0 0,-1 0 0 0 0,0 0 0 0 0,-4 12-1 0 0,-41 131 178 0 0,22-72-953 0 0,16-55 197 0 0,0 1-1763 0 0,1-11-4027 0 0</inkml:trace>
  <inkml:trace contextRef="#ctx0" brushRef="#br0" timeOffset="726.64">476 112 11456 0 0,'1'-6'219'0'0,"1"0"1"0"0,0 0 0 0 0,0 0 0 0 0,0 0 0 0 0,1 1 0 0 0,0-1-1 0 0,0 1 1 0 0,0 0 0 0 0,1-1 0 0 0,0 1 0 0 0,0 1 0 0 0,0-1-1 0 0,0 1 1 0 0,1-1 0 0 0,0 1 0 0 0,0 0 0 0 0,0 1 0 0 0,0 0-1 0 0,1-1 1 0 0,-1 1 0 0 0,1 1 0 0 0,0-1 0 0 0,6-1-1 0 0,-5 4-108 0 0,0-1-1 0 0,0 1 1 0 0,0 0-1 0 0,0 1 0 0 0,1-1 1 0 0,-1 2-1 0 0,0-1 0 0 0,9 4 1 0 0,-9-4-61 0 0,4 3-13 0 0,0-1 0 0 0,-1 1 0 0 0,0 1 0 0 0,0 0 0 0 0,16 11 0 0 0,-4-1-38 0 0,24 23-1 0 0,-34-27 19 0 0,-1 1 0 0 0,-1 0-1 0 0,0 0 1 0 0,0 1 0 0 0,-1 0 0 0 0,14 29-1 0 0,-21-37-17 0 0,0 0 0 0 0,0 0 0 0 0,-1 1-1 0 0,0-1 1 0 0,0 0 0 0 0,0 1-1 0 0,-1-1 1 0 0,1 9 0 0 0,-2-2 4 0 0,0 0 1 0 0,-5 22-1 0 0,4-25 67 0 0,-1-1 1 0 0,-1 0-1 0 0,1 0 0 0 0,-1 0 0 0 0,-1 0 0 0 0,1-1 0 0 0,-1 1 1 0 0,-8 7-1 0 0,0 1 149 0 0,-2-1 0 0 0,-20 17 0 0 0,20-20-51 0 0,-1 0 0 0 0,0-1 0 0 0,-1 0 0 0 0,-1-1 0 0 0,1-1 0 0 0,-1-1 0 0 0,-30 9 0 0 0,41-15-213 0 0,0 0-1 0 0,-1-1 1 0 0,1 0-1 0 0,0-1 0 0 0,-15 0 1 0 0,19 0-948 0 0,0-1-1 0 0,-1 1 1 0 0,1-1 0 0 0,0 0-1 0 0,-4-2 1 0 0,-3 0-5253 0 0</inkml:trace>
  <inkml:trace contextRef="#ctx0" brushRef="#br0" timeOffset="1098.58">1226 211 5064 0 0,'0'0'232'0'0,"2"1"-14"0"0,0 0 140 0 0,-1 0-1 0 0,1-1 0 0 0,-1 1 1 0 0,0 0-1 0 0,1 0 0 0 0,-1 0 0 0 0,0 0 1 0 0,0 0-1 0 0,1 1 0 0 0,-1-1 0 0 0,0 0 1 0 0,0 1-1 0 0,0-1 0 0 0,-1 0 0 0 0,1 1 1 0 0,0-1-1 0 0,0 1 0 0 0,-1-1 1 0 0,1 1-1 0 0,-1 0 0 0 0,1-1 0 0 0,-1 1 1 0 0,0-1-1 0 0,0 1 0 0 0,0 0 0 0 0,1-1 1 0 0,-2 1-1 0 0,1 0 0 0 0,0 2 0 0 0,-1-1 193 0 0,0 0-1 0 0,0 0 0 0 0,0 0 0 0 0,0 0 0 0 0,0 0 0 0 0,-3 5 0 0 0,1-5-650 0 0,1 1 1 0 0,-1-1-1 0 0,0 1 0 0 0,-5 4 1 0 0,-151 140-871 0 0,132-126-4922 0 0,17-14 400 0 0</inkml:trace>
  <inkml:trace contextRef="#ctx0" brushRef="#br0" timeOffset="1099.58">1042 89 13360 0 0,'0'0'1448'0'0,"7"-3"-1448"0"0,0 3 1056 0 0,0-3 2751 0 0,-1 3-2911 0 0,4-3-1104 0 0</inkml:trace>
  <inkml:trace contextRef="#ctx0" brushRef="#br0" timeOffset="1519.31">1283 544 18023 0 0,'0'0'1872'0'0,"0"9"-1768"0"0,4-3-104 0 0,-4 0 1824 0 0</inkml:trace>
  <inkml:trace contextRef="#ctx0" brushRef="#br0" timeOffset="1520.31">1545 133 19839 0 0,'0'0'1991'0'0,"1"1"-1824"0"0,8 1-150 0 0,0 2 1 0 0,0-1-1 0 0,-1 1 1 0 0,1 0-1 0 0,-1 1 1 0 0,0 0-1 0 0,0 0 1 0 0,-1 0-1 0 0,10 11 1 0 0,-8-8 3 0 0,0 1 0 0 0,-1 0 0 0 0,-1 1 0 0 0,0 0 0 0 0,0 1 0 0 0,11 21 0 0 0,-13-20-10 0 0,-1 0 0 0 0,0 0-1 0 0,-1 0 1 0 0,0 0 0 0 0,0 1-1 0 0,-2 0 1 0 0,1-1 0 0 0,-2 1-1 0 0,0 0 1 0 0,-2 21 0 0 0,-1-18 157 0 0,0-1 0 0 0,-1 1 0 0 0,-1-1 0 0 0,0-1 1 0 0,-1 1-1 0 0,-1-1 0 0 0,0 0 0 0 0,-1 0 0 0 0,-17 23 0 0 0,0-5 443 0 0,-2-2 0 0 0,-49 45 0 0 0,67-67-696 0 0,0 0 1 0 0,-1-1-1 0 0,0 0 0 0 0,0-1 0 0 0,-1 0 0 0 0,1 0 0 0 0,-1-1 0 0 0,0 0 1 0 0,-1-1-1 0 0,-20 4 0 0 0,2-3-1390 0 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8:12:56.387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557 40 11976 0 0,'-1'-2'546'0'0,"1"2"-494"0"0,-1-3 81 0 0,0 0 0 0 0,0 1 0 0 0,0-1 0 0 0,-1 0 0 0 0,1 1 0 0 0,-1-1-1 0 0,1 1 1 0 0,-1 0 0 0 0,0-1 0 0 0,0 1 0 0 0,-3-2 0 0 0,2 3 92 0 0,0 0-1 0 0,0 0 1 0 0,0 0 0 0 0,0 1 0 0 0,-1-1 0 0 0,1 1-1 0 0,0 0 1 0 0,-1 0 0 0 0,1 0 0 0 0,0 0-1 0 0,0 1 1 0 0,-1-1 0 0 0,1 1 0 0 0,0 0-1 0 0,0 0 1 0 0,0 0 0 0 0,0 0 0 0 0,-5 3 0 0 0,-5 3-233 0 0,-1 1 1 0 0,-19 14 0 0 0,32-21 47 0 0,-19 14-17 0 0,-33 23 42 0 0,30-24-5 0 0,2 2 0 0 0,-1 1 0 0 0,2 0 0 0 0,1 2 0 0 0,-19 21 0 0 0,10-6 86 0 0,2 1-1 0 0,-28 50 0 0 0,40-61-94 0 0,2 1-1 0 0,1 0 1 0 0,1 1-1 0 0,1 0 0 0 0,-10 50 1 0 0,15-54 18 0 0,1 1 1 0 0,1-1-1 0 0,2 1 0 0 0,0 0 0 0 0,1-1 1 0 0,1 1-1 0 0,8 33 0 0 0,-7-43-5 0 0,2 1 0 0 0,0 0-1 0 0,1-1 1 0 0,9 16-1 0 0,34 47 245 0 0,-42-65-287 0 0,3 2 3 0 0,0-1 0 0 0,1 0 0 0 0,17 14-1 0 0,-15-14-3 0 0,0 1-1 0 0,13 15 0 0 0,-21-21-63 0 0,-3-5-125 0 0,0-1-1 0 0,-1 1 0 0 0,1 0 0 0 0,-1 0 0 0 0,1 0 0 0 0,-1 1 0 0 0,0-1 0 0 0,0 0 0 0 0,0 0 0 0 0,0 1 1 0 0,0-1-1 0 0,0 0 0 0 0,-1 1 0 0 0,1-1 0 0 0,-1 1 0 0 0,0-1 0 0 0,1 1 0 0 0,-1-1 0 0 0,0 1 0 0 0,-1 3 0 0 0,-2 5-6209 0 0</inkml:trace>
  <inkml:trace contextRef="#ctx0" brushRef="#br0" timeOffset="2921.78">1080 602 6912 0 0,'-4'-7'714'0'0,"-38"-61"13010"0"0,36 59-14649 0 0,3 6 976 0 0,0-1 1 0 0,0 1 0 0 0,-1 0-1 0 0,1-1 1 0 0,-1 2-1 0 0,0-1 1 0 0,0 0 0 0 0,0 1-1 0 0,-9-4 1 0 0,-3-1 57 0 0,-23-6 0 0 0,22 8-73 0 0,0 1 0 0 0,-1 0 0 0 0,1 2-1 0 0,-1 0 1 0 0,-25 1 0 0 0,31 1-47 0 0,0 2 1 0 0,0-1-1 0 0,0 1 0 0 0,0 1 1 0 0,1 0-1 0 0,-1 0 0 0 0,1 2 1 0 0,-22 10-1 0 0,26-11 4 0 0,0 1-1 0 0,1 0 1 0 0,0 1-1 0 0,-1-1 1 0 0,2 1-1 0 0,-1 0 1 0 0,1 1-1 0 0,0 0 1 0 0,0-1-1 0 0,-5 11 1 0 0,3-4-3 0 0,1 0 0 0 0,1 0 0 0 0,0 0-1 0 0,1 0 1 0 0,-4 20 0 0 0,6-20 16 0 0,0 1 0 0 0,1 0 0 0 0,0 0 0 0 0,3 22 0 0 0,-2-30-3 0 0,1 0 1 0 0,0 0-1 0 0,1 0 1 0 0,0 1-1 0 0,-1-2 1 0 0,2 1-1 0 0,-1 0 1 0 0,1 0-1 0 0,0-1 1 0 0,0 1-1 0 0,0-1 1 0 0,6 6-1 0 0,-3-5 14 0 0,0 0-1 0 0,0 0 1 0 0,1-1 0 0 0,0 0-1 0 0,0-1 1 0 0,0 0 0 0 0,1 0-1 0 0,-1 0 1 0 0,1-1 0 0 0,0 0-1 0 0,12 3 1 0 0,7 0-15 0 0,1-2-1 0 0,30 1 1 0 0,-20-1-138 0 0,-30-4 25 0 0,0 0-1 0 0,14-2 0 0 0,5 1-6008 0 0,-14 1-264 0 0</inkml:trace>
  <inkml:trace contextRef="#ctx0" brushRef="#br0" timeOffset="3277.15">1431 581 14280 0 0,'0'0'1102'0'0,"1"1"-588"0"0,1 0-327 0 0,-1 1 0 0 0,1 0 0 0 0,-1 0 0 0 0,1-1 0 0 0,-1 1 0 0 0,0 0 0 0 0,0 0 0 0 0,0 0 0 0 0,0 0 1 0 0,0 0-1 0 0,-1 1 0 0 0,1-1 0 0 0,0 0 0 0 0,-1 0 0 0 0,0 0 0 0 0,1 1 0 0 0,-1-1 0 0 0,0 0 0 0 0,-1 4 1 0 0,0-1-117 0 0,0-1-1 0 0,0 1 1 0 0,0-1 0 0 0,-1 0 0 0 0,0 1 0 0 0,0-1 0 0 0,0 0 0 0 0,-1 0 0 0 0,-3 5 0 0 0,-11 18 269 0 0,11-17-207 0 0,-1-1 0 0 0,-7 10 0 0 0,-45 44 268 0 0,30-34-121 0 0,-30 40 0 0 0,47-55-637 0 0,0 0 0 0 0,-1-2-1 0 0,0 1 1 0 0,-1-2 0 0 0,-1 1-1 0 0,-22 12 1 0 0,26-17-702 0 0</inkml:trace>
  <inkml:trace contextRef="#ctx0" brushRef="#br0" timeOffset="3644.89">1250 513 18431 0 0,'7'-3'1920'0'0,"-4"3"-1824"0"0,4 0 104 0 0,-4 5-136 0 0,1 1-64 0 0,-2 1 0 0 0</inkml:trace>
  <inkml:trace contextRef="#ctx0" brushRef="#br0" timeOffset="3645.89">1522 871 12896 0 0,'0'0'1400'0'0,"3"8"-1400"0"0,-3-2 848 0 0,3 3 144 0 0,-3 0 23 0 0,0-3 9 0 0,0 3-824 0 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8:12:48.841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11695 1560 3680 0 0,'0'0'392'0'0,"4"7"-392"0"0,-4 1 0 0 0,0-2 1672 0 0,0 1 320 0 0,3 1 64 0 0,0 1 16 0 0,-3 1-1528 0 0,4-1-296 0 0,-1-1-64 0 0,-3 1-3584 0 0,0-3-720 0 0</inkml:trace>
  <inkml:trace contextRef="#ctx0" brushRef="#br0" timeOffset="1">11721 1906 11544 0 0,'0'0'512'0'0,"0"6"104"0"0,0 3-488 0 0,0 1-128 0 0,0-2 0 0 0,0 1 400 0 0,0-3 528 0 0,0 0-320 0 0,0 3-536 0 0,0-3-8 0 0</inkml:trace>
  <inkml:trace contextRef="#ctx0" brushRef="#br0" timeOffset="-4774.96">11525 343 3224 0 0,'-5'-13'288'0'0,"5"10"-45"0"0,-1-1-1 0 0,0 1 1 0 0,1-1 0 0 0,0 1 0 0 0,0-4-1 0 0,7-30 4337 0 0,-2 10-2766 0 0,-1 2-693 0 0,-2 24-1060 0 0,4-4-54 0 0,10-7 134 0 0,-14 12-90 0 0,0 0-1 0 0,-1-1 0 0 0,1 0 1 0 0,0 1-1 0 0,-1-1 1 0 0,1 0-1 0 0,-1 0 0 0 0,0 0 1 0 0,1 0-1 0 0,-1 0 1 0 0,0 0-1 0 0,1 0 0 0 0,-1-1 1 0 0,0 1-1 0 0,0 0 1 0 0,0-1-1 0 0,0 1 0 0 0,0-1 1 0 0,0 1-1 0 0,1-4 1 0 0,-1 0 246 0 0,0 1 1 0 0,0-1 0 0 0,0 0-1 0 0,-1 0 1 0 0,0-10 0 0 0,0 13-232 0 0,0-1 1 0 0,-1 1 0 0 0,0 0-1 0 0,0-1 1 0 0,1 1 0 0 0,-1 0-1 0 0,-1 0 1 0 0,-1-3 0 0 0,3 4-49 0 0,-1 0-19 0 0,0 1 1 0 0,0-1 0 0 0,0 0 0 0 0,0 1 0 0 0,0-1 0 0 0,0 0-1 0 0,-1 1 1 0 0,1-1 0 0 0,0 1 0 0 0,0 0 0 0 0,0-1 0 0 0,-1 1 0 0 0,1 0-1 0 0,0 0 1 0 0,-1 0 0 0 0,1 0 0 0 0,0 0 0 0 0,0 0 0 0 0,-1 0-1 0 0,1 0 1 0 0,-3 1 0 0 0,1 2 3 0 0,0 1 0 0 0,0-1 0 0 0,0 1 0 0 0,0 0 0 0 0,1 0 0 0 0,0 0 0 0 0,0 0 0 0 0,0 0 0 0 0,0 0 0 0 0,0 1 0 0 0,1-1 0 0 0,0 1 0 0 0,0-1 0 0 0,0 1 0 0 0,0 5 0 0 0,-1 13-72 0 0,1-19 43 0 0,0 0 0 0 0,1 0 0 0 0,-1 0 0 0 0,1 0 0 0 0,0 0 0 0 0,1 0 0 0 0,0 4 0 0 0,2-1 27 0 0,2 3 0 0 0,-3-9 0 0 0,0-1 0 0 0,5 6-3 0 0,-3-7 3 0 0,6-4 15 0 0,-8 5 9 0 0,0-1 1 0 0,0 1-1 0 0,0-1 1 0 0,0 0-1 0 0,0 0 1 0 0,0 0 0 0 0,-1 0-1 0 0,1 0 1 0 0,0-1-1 0 0,-1 1 1 0 0,1 0-1 0 0,0-1 1 0 0,-1 1 0 0 0,0-1-1 0 0,1 1 1 0 0,-1-1-1 0 0,0 0 1 0 0,0 0-1 0 0,0 0 1 0 0,0 1 0 0 0,0-1-1 0 0,0 0 1 0 0,-1 0-1 0 0,2-4 1 0 0,-1-1 215 0 0,0 0 0 0 0,-1-1 0 0 0,0 1 0 0 0,0 0 0 0 0,-3-14 0 0 0,3 19-225 0 0,-1 0 1 0 0,0 0-1 0 0,1 1 0 0 0,-1-1 0 0 0,0 0 1 0 0,0 1-1 0 0,0-1 0 0 0,0 1 1 0 0,0-1-1 0 0,-1 1 0 0 0,1-1 0 0 0,0 1 1 0 0,-1 0-1 0 0,1 0 0 0 0,-1 0 0 0 0,1 0 1 0 0,-1 0-1 0 0,0 0 0 0 0,1 0 1 0 0,-1 0-1 0 0,-3 0 0 0 0,3 1-5 0 0,-3 0-3 0 0,-5 9-11 0 0,7-5-9 0 0,0 1-1 0 0,1-1 0 0 0,-1 1 0 0 0,1-1 0 0 0,0 1 0 0 0,0 0 0 0 0,0 0 0 0 0,1 0 0 0 0,0 0 0 0 0,0 0 0 0 0,0 0 0 0 0,0 0 1 0 0,1 0-1 0 0,0 0 0 0 0,1 10 0 0 0,-1-7-48 0 0,0-5 60 0 0,0-1 1 0 0,1 1-1 0 0,-1-1 0 0 0,0 1 1 0 0,1-1-1 0 0,0 1 1 0 0,-1-1-1 0 0,1 0 0 0 0,0 1 1 0 0,0-1-1 0 0,1 0 1 0 0,-1 0-1 0 0,0 0 0 0 0,1 0 1 0 0,-1 0-1 0 0,3 3 0 0 0,-2-3 2 0 0,-1-1 0 0 0,0 1 0 0 0,1-1 0 0 0,-1 0 0 0 0,1 1 0 0 0,-1-1 0 0 0,1 0 0 0 0,0 0 0 0 0,-1 0 0 0 0,1 0 0 0 0,0 0-1 0 0,0-1 1 0 0,0 1 0 0 0,0-1 0 0 0,0 1 0 0 0,0-1 0 0 0,0 1 0 0 0,-1-1 0 0 0,1 0 0 0 0,0 0 0 0 0,3 0 0 0 0,-1-1 6 0 0,0 0 1 0 0,0 0-1 0 0,-1 0 1 0 0,1 0-1 0 0,0 0 1 0 0,-1-1 0 0 0,1 0-1 0 0,-1 0 1 0 0,7-4-1 0 0,-7 3-4 0 0,-1 2-2 0 0,0 0 1 0 0,0 0 0 0 0,0 0 0 0 0,0-1 0 0 0,-1 1 0 0 0,1-1 0 0 0,-1 1 0 0 0,1-1 0 0 0,-1 0 0 0 0,0 1 0 0 0,1-1-1 0 0,-1 0 1 0 0,0 0 0 0 0,1-3 0 0 0,3-8 79 0 0,-4 11-42 0 0,0 0 0 0 0,0-1 0 0 0,0 1-1 0 0,-1 0 1 0 0,1 0 0 0 0,-1-1 0 0 0,1 1 0 0 0,-1 0-1 0 0,0-1 1 0 0,0 1 0 0 0,0 0 0 0 0,0-1 0 0 0,-1-2-1 0 0,0 0 45 0 0,0 0-1 0 0,0 0 1 0 0,0 0-1 0 0,-1 0 1 0 0,0 0-1 0 0,0 0 1 0 0,0 0-1 0 0,-1 1 1 0 0,0 0-1 0 0,-3-5 0 0 0,3 5-51 0 0,0 0 0 0 0,-1 0 0 0 0,0 0-1 0 0,0 0 1 0 0,0 0 0 0 0,0 1 0 0 0,-8-5-1 0 0,10 7-21 0 0,0 0 0 0 0,0 1 0 0 0,0-1-1 0 0,0 0 1 0 0,0 1 0 0 0,0-1-1 0 0,0 1 1 0 0,0 0 0 0 0,0 0 0 0 0,0-1-1 0 0,-1 1 1 0 0,1 1 0 0 0,0-1 0 0 0,0 0-1 0 0,0 0 1 0 0,0 1 0 0 0,0 0-1 0 0,0-1 1 0 0,0 1 0 0 0,0 0 0 0 0,-4 2-1 0 0,1 0-34 0 0,0 0-1 0 0,1 0 0 0 0,-1 1 1 0 0,1 0-1 0 0,-1-1 1 0 0,1 2-1 0 0,0-1 0 0 0,1 0 1 0 0,-1 1-1 0 0,1 0 0 0 0,0 0 1 0 0,0 0-1 0 0,0 0 0 0 0,1 0 1 0 0,-1 0-1 0 0,-1 9 0 0 0,2-8-8 0 0,1 1 0 0 0,0 0 0 0 0,0 0 0 0 0,1 0 0 0 0,0 0 0 0 0,0 0-1 0 0,1 0 1 0 0,-1 0 0 0 0,1 0 0 0 0,1-1 0 0 0,-1 1 0 0 0,1 0 0 0 0,4 7-1 0 0,-5-11 24 0 0,1 1 0 0 0,0-1 0 0 0,0 0 0 0 0,0 0 0 0 0,0 0-1 0 0,0 0 1 0 0,1 0 0 0 0,-1-1 0 0 0,1 1 0 0 0,0-1 0 0 0,3 3-1 0 0,-4-4 8 0 0,0 0 0 0 0,0 0-1 0 0,0 1 1 0 0,1-2-1 0 0,-1 1 1 0 0,0 0-1 0 0,0 0 1 0 0,0-1 0 0 0,1 1-1 0 0,-1-1 1 0 0,0 0-1 0 0,1 1 1 0 0,-1-1 0 0 0,0 0-1 0 0,1 0 1 0 0,-1-1-1 0 0,0 1 1 0 0,4-1-1 0 0,-1-1 10 0 0,0 1 16 0 0,-1 0-1 0 0,0 0 1 0 0,1-1 0 0 0,-1 0 0 0 0,0 1 0 0 0,0-2 0 0 0,0 1 0 0 0,0 0 0 0 0,0-1 0 0 0,-1 0-1 0 0,1 0 1 0 0,-1 0 0 0 0,4-4 0 0 0,-4 4 18 0 0,4-6 189 0 0,0 0 1 0 0,9-18-1 0 0,-14 24-160 0 0,-1 0 0 0 0,0 0 0 0 0,1 0 0 0 0,-1-1 0 0 0,-1 1 0 0 0,1 0-1 0 0,0-1 1 0 0,-1 1 0 0 0,0 0 0 0 0,0-1 0 0 0,0 1 0 0 0,0-1 0 0 0,-1-4 0 0 0,0 3-13 0 0,0 0 1 0 0,-1 0-1 0 0,0 0 1 0 0,-4-10-1 0 0,5 13-40 0 0,0 0 0 0 0,0 1 0 0 0,-1-1 0 0 0,1 0 0 0 0,-1 0 0 0 0,1 0 0 0 0,-1 1 0 0 0,0-1 0 0 0,1 1 0 0 0,-1 0 0 0 0,0-1 0 0 0,0 1 0 0 0,-4-2 0 0 0,0 0 9 0 0,4 2-18 0 0,-1 0 0 0 0,1 0-1 0 0,-1 0 1 0 0,1 0 0 0 0,-1 1 0 0 0,1-1 0 0 0,-1 1 0 0 0,1-1 0 0 0,-1 1 0 0 0,0 0 0 0 0,-3 0 0 0 0,-6 2-43 0 0,0-1 0 0 0,0 2 0 0 0,1-1 0 0 0,-22 9-1 0 0,26-7 2 0 0,-1-1-1 0 0,1 1 0 0 0,1 0 0 0 0,-1 1 1 0 0,1 0-1 0 0,-1 0 0 0 0,1 0 0 0 0,1 1 1 0 0,-1 0-1 0 0,1 0 0 0 0,0 0 0 0 0,0 1 0 0 0,-5 10 1 0 0,5-8 11 0 0,3-6 19 0 0,1-1 1 0 0,-1 1 0 0 0,1 0 0 0 0,0 0 0 0 0,0 0-1 0 0,0 0 1 0 0,0 0 0 0 0,0 0 0 0 0,1 0 0 0 0,-1 0-1 0 0,1 0 1 0 0,0 0 0 0 0,0 4 0 0 0,1 0-32 0 0,0 1 0 0 0,0 0 1 0 0,1-1-1 0 0,0 1 1 0 0,4 9-1 0 0,-5-14 22 0 0,1 0-1 0 0,0 0 1 0 0,0-1 0 0 0,0 1 0 0 0,0 0-1 0 0,0-1 1 0 0,1 0 0 0 0,-1 1 0 0 0,1-1-1 0 0,0 0 1 0 0,-1 0 0 0 0,1 0 0 0 0,0-1-1 0 0,6 3 1 0 0,-4-1 10 0 0,1-1-1 0 0,0 1 1 0 0,-1-2 0 0 0,1 1 0 0 0,0-1-1 0 0,0 1 1 0 0,0-2 0 0 0,0 1-1 0 0,1-1 1 0 0,-1 0 0 0 0,0 0-1 0 0,0 0 1 0 0,0-1 0 0 0,0 0 0 0 0,0-1-1 0 0,0 1 1 0 0,0-1 0 0 0,7-3-1 0 0,-7 3 28 0 0,0-1-1 0 0,0 0 1 0 0,0 0-1 0 0,0-1 1 0 0,-1 1 0 0 0,1-1-1 0 0,-1 0 1 0 0,0-1-1 0 0,0 1 1 0 0,-1-1-1 0 0,1 0 1 0 0,-1 0-1 0 0,4-7 1 0 0,-6 8 14 0 0,1 0 1 0 0,-1-1 0 0 0,0 0-1 0 0,-1 1 1 0 0,1-1 0 0 0,-1 0 0 0 0,0 0-1 0 0,0 1 1 0 0,-1-1 0 0 0,1 0-1 0 0,-1 0 1 0 0,0 0 0 0 0,0 0-1 0 0,-1-6 1 0 0,0 6-5 0 0,0 1 0 0 0,0-1 0 0 0,0 1 0 0 0,-1 0 0 0 0,1-1-1 0 0,-1 1 1 0 0,0 0 0 0 0,0 0 0 0 0,-1 0 0 0 0,1 0 0 0 0,-1 1 0 0 0,0-1 0 0 0,1 1 0 0 0,-2-1-1 0 0,-5-4 1 0 0,-13-12-6 0 0,19 17-18 0 0,-1-1 0 0 0,1 1 0 0 0,-1-1 0 0 0,0 1 0 0 0,0 1 0 0 0,0-1 0 0 0,-7-3 0 0 0,4 3-22 0 0,0 1 0 0 0,0 0 0 0 0,1 0 0 0 0,-1 1 0 0 0,-1 0 0 0 0,-10-1 0 0 0,16 2 11 0 0,0 0 0 0 0,0 0 0 0 0,0 0 0 0 0,0 0 0 0 0,0 0 0 0 0,0 1 0 0 0,0-1 0 0 0,0 1 0 0 0,0-1 1 0 0,0 1-1 0 0,0 0 0 0 0,0 0 0 0 0,0 0 0 0 0,0 0 0 0 0,1 0 0 0 0,-1 0 0 0 0,0 0 0 0 0,1 1 0 0 0,-1-1 0 0 0,1 1 1 0 0,-1-1-1 0 0,1 1 0 0 0,0-1 0 0 0,0 1 0 0 0,-1 0 0 0 0,0 3 0 0 0,-1 3-62 0 0,3-8 63 0 0,0 1-1 0 0,-1-1 1 0 0,1 1-1 0 0,0-1 1 0 0,0 1-1 0 0,0-1 0 0 0,0 1 1 0 0,0-1-1 0 0,0 1 1 0 0,0-1-1 0 0,1 1 1 0 0,-1-1-1 0 0,0 1 0 0 0,0-1 1 0 0,0 1-1 0 0,0-1 1 0 0,1 2-1 0 0,0 1-6 0 0,1 2-7 0 0,-1 0 1 0 0,1 0-1 0 0,1 0 1 0 0,-1 0-1 0 0,0 0 0 0 0,1 0 1 0 0,0-1-1 0 0,0 1 1 0 0,1-1-1 0 0,-1 0 0 0 0,1 0 1 0 0,0 0-1 0 0,0 0 1 0 0,0-1-1 0 0,1 1 0 0 0,-1-1 1 0 0,1 0-1 0 0,0-1 1 0 0,5 3-1 0 0,-2-2 9 0 0,-3-1 3 0 0,1 0 0 0 0,0 0 0 0 0,0-1-1 0 0,0 1 1 0 0,0-1 0 0 0,0-1 0 0 0,0 1 0 0 0,10-1 0 0 0,-8-1 12 0 0,1 0 0 0 0,-1 0 0 0 0,0-1 0 0 0,0 0 1 0 0,0-1-1 0 0,14-6 0 0 0,-16 5 17 0 0,-1 0 0 0 0,0-1 0 0 0,0 0 1 0 0,5-7-1 0 0,0 1 21 0 0,-8 8-15 0 0,0 0 0 0 0,0 0 1 0 0,0 0-1 0 0,0 0 0 0 0,-1 0 1 0 0,1-1-1 0 0,-1 1 0 0 0,0 0 1 0 0,0-1-1 0 0,0 1 0 0 0,0-1 1 0 0,-1 1-1 0 0,0-1 0 0 0,1 1 1 0 0,-1-1-1 0 0,0 1 0 0 0,-1-1 1 0 0,1 1-1 0 0,-1-1 0 0 0,1 1 1 0 0,-2-5-1 0 0,0 4 21 0 0,1-1 1 0 0,-1 1-1 0 0,1 0 0 0 0,-1-1 0 0 0,-1 1 0 0 0,1 0 0 0 0,0 0 1 0 0,-1 1-1 0 0,0-1 0 0 0,0 0 0 0 0,0 1 0 0 0,-1 0 1 0 0,1 0-1 0 0,-1 0 0 0 0,1 0 0 0 0,-5-2 0 0 0,6 4-86 0 0,-1 0 0 0 0,1 0-1 0 0,-1 0 1 0 0,1 0-1 0 0,-1 0 1 0 0,1 1 0 0 0,-1-1-1 0 0,1 1 1 0 0,-1-1 0 0 0,1 1-1 0 0,-1 0 1 0 0,0 0-1 0 0,1 1 1 0 0,-1-1 0 0 0,-4 2-1 0 0,3-1 19 0 0,0 0-1 0 0,0 1 1 0 0,1 0 0 0 0,-1 0-1 0 0,0 0 1 0 0,1 0-1 0 0,0 0 1 0 0,-1 1-1 0 0,-3 4 1 0 0,2-2-4 0 0,0 0-1 0 0,1 1 1 0 0,0-1-1 0 0,0 1 1 0 0,0 0-1 0 0,1 0 1 0 0,0 0-1 0 0,0 1 1 0 0,0-1-1 0 0,1 1 1 0 0,0-1-1 0 0,-1 8 1 0 0,2-9 9 0 0,1 1 0 0 0,0-1 0 0 0,0 0 0 0 0,1 0 0 0 0,-1 1 1 0 0,1-1-1 0 0,0 0 0 0 0,1 0 0 0 0,-1 0 0 0 0,1 0 0 0 0,0 0 1 0 0,0 0-1 0 0,1-1 0 0 0,3 8 0 0 0,-4-10 6 0 0,0 1 0 0 0,0-1 0 0 0,0 1 0 0 0,0-1 1 0 0,1 0-1 0 0,-1 1 0 0 0,1-1 0 0 0,-1 0 0 0 0,1-1 0 0 0,0 1 0 0 0,0 0 0 0 0,0-1 0 0 0,0 0 0 0 0,0 1 0 0 0,0-1 1 0 0,0 0-1 0 0,0-1 0 0 0,0 1 0 0 0,0 0 0 0 0,0-1 0 0 0,1 0 0 0 0,-1 0 0 0 0,0 0 0 0 0,5 0 0 0 0,-5-2 13 0 0,1 1 0 0 0,-1 0 0 0 0,0-1-1 0 0,1 0 1 0 0,-1 0 0 0 0,0 0-1 0 0,0 0 1 0 0,0 0 0 0 0,-1-1-1 0 0,3-2 1 0 0,5-3 17 0 0,-8 6-4 0 0,0 0 1 0 0,0 0 0 0 0,-1-1 0 0 0,1 1-1 0 0,-1 0 1 0 0,0 0 0 0 0,1-1 0 0 0,-1 1 0 0 0,0-1-1 0 0,0 1 1 0 0,-1-1 0 0 0,1 1 0 0 0,0-1-1 0 0,-1 0 1 0 0,0 1 0 0 0,1-1 0 0 0,-1 0-1 0 0,0 1 1 0 0,-1-1 0 0 0,1 0 0 0 0,-1-2-1 0 0,0-3 58 0 0,0 4-43 0 0,0 0 0 0 0,0 0 0 0 0,0 1 0 0 0,0-1 0 0 0,0 0 0 0 0,-1 1 0 0 0,0-1-1 0 0,1 1 1 0 0,-4-4 0 0 0,1 1 79 0 0,0 0 0 0 0,-1 1 0 0 0,0-1 0 0 0,-6-5-1 0 0,8 10-134 0 0,1-1 0 0 0,0 1 0 0 0,0-1 0 0 0,-1 1 0 0 0,1 0 0 0 0,-1 0 0 0 0,1 0 0 0 0,-1 0-1 0 0,0 0 1 0 0,1 1 0 0 0,-1-1 0 0 0,0 1 0 0 0,-4-1 0 0 0,3 2-1 0 0,1-1-1 0 0,-1 0 0 0 0,1 1 1 0 0,-1-1-1 0 0,1 1 1 0 0,0 0-1 0 0,-1 0 1 0 0,1 1-1 0 0,0-1 1 0 0,0 1-1 0 0,0-1 1 0 0,0 1-1 0 0,-4 3 1 0 0,2-1-31 0 0,1 0 1 0 0,0 0-1 0 0,1 0 0 0 0,-1 0 1 0 0,1 1-1 0 0,-1-1 1 0 0,-4 11-1 0 0,5-8 2 0 0,-1 1 0 0 0,1 0 0 0 0,1 0 1 0 0,-1 0-1 0 0,2 0 0 0 0,-1 0 0 0 0,1 1 0 0 0,0-1 1 0 0,0 0-1 0 0,1 1 0 0 0,1 10 0 0 0,0-14 21 0 0,1 0 0 0 0,-1 0 1 0 0,0-1-1 0 0,1 1 0 0 0,0 0 0 0 0,0-1 1 0 0,1 1-1 0 0,-1-1 0 0 0,1 0 0 0 0,5 7 0 0 0,-6-9 24 0 0,1 0 1 0 0,-1 0-1 0 0,1-1 0 0 0,0 1 0 0 0,-1-1 0 0 0,1 1 0 0 0,0-1 0 0 0,0 0 0 0 0,0 0 0 0 0,0 0 0 0 0,0 0 0 0 0,0-1 1 0 0,0 1-1 0 0,0-1 0 0 0,1 0 0 0 0,-1 0 0 0 0,0 0 0 0 0,0 0 0 0 0,0-1 0 0 0,0 1 0 0 0,0-1 0 0 0,0 0 0 0 0,0 0 1 0 0,0 0-1 0 0,4-2 0 0 0,0 0 38 0 0,-1-1 1 0 0,1 0 0 0 0,-1-1-1 0 0,0 1 1 0 0,0-1 0 0 0,-1-1-1 0 0,0 1 1 0 0,7-9 0 0 0,-9 9 9 0 0,0 1 0 0 0,0 0 0 0 0,0-1 1 0 0,-1 1-1 0 0,0-1 0 0 0,0 0 0 0 0,0 0 1 0 0,0 0-1 0 0,-1 0 0 0 0,0 0 0 0 0,0 0 1 0 0,0-1-1 0 0,-1 1 0 0 0,1 0 0 0 0,-1 0 1 0 0,-1 0-1 0 0,0-7 0 0 0,0 8-12 0 0,0 1 0 0 0,0-1 0 0 0,0 0 0 0 0,-1 0 0 0 0,1 1 0 0 0,-1-1 0 0 0,0 1 0 0 0,0 0 0 0 0,0-1 0 0 0,0 1 0 0 0,-1 0 0 0 0,1 0 0 0 0,-1 0 0 0 0,0 1 0 0 0,0-1 0 0 0,0 1 0 0 0,0-1 0 0 0,0 1 0 0 0,-1 0 0 0 0,1 0 0 0 0,-1 0 0 0 0,1 1 0 0 0,-8-3 0 0 0,9 3-38 0 0,-1 1-1 0 0,0-1 0 0 0,0 1 1 0 0,0 0-1 0 0,0-1 0 0 0,0 1 1 0 0,0 0-1 0 0,0 1 0 0 0,0-1 0 0 0,0 0 1 0 0,0 1-1 0 0,0 0 0 0 0,1 0 1 0 0,-5 1-1 0 0,2 0-26 0 0,1 1 1 0 0,-1-1-1 0 0,1 1 0 0 0,0 0 1 0 0,0 0-1 0 0,0 0 0 0 0,1 1 0 0 0,-5 4 1 0 0,4-3 0 0 0,-1 1 1 0 0,1-1-1 0 0,1 1 1 0 0,-1 0-1 0 0,1 0 1 0 0,0 0-1 0 0,1 0 1 0 0,-1 0-1 0 0,1 1 1 0 0,0-1-1 0 0,1 1 1 0 0,0 0 0 0 0,-1 8-1 0 0,2-10-8 0 0,0 0-1 0 0,1-1 1 0 0,0 1 0 0 0,0-1 0 0 0,0 1-1 0 0,0-1 1 0 0,4 8 0 0 0,-4-10 17 0 0,0 0 0 0 0,0 0 1 0 0,0 0-1 0 0,1 0 0 0 0,-1 0 1 0 0,0 0-1 0 0,1 0 0 0 0,0 0 1 0 0,-1-1-1 0 0,1 1 0 0 0,0-1 1 0 0,0 1-1 0 0,0-1 0 0 0,0 1 1 0 0,0-1-1 0 0,3 1 0 0 0,-3-2-22 0 0,4 0 36 0 0,2-1 12 0 0,-1-3 0 0 0,-4 2 0 0 0,1-3-2 0 0,-4-10 13 0 0,0 13-9 0 0,0-2 5 0 0,-1 0-1 0 0,0 0 1 0 0,0 0 0 0 0,0 0-1 0 0,0 0 1 0 0,-1 1-1 0 0,-1-5 1 0 0,-4-8-60 0 0,-15-39-123 0 0,8 25 109 0 0,0 7-355 0 0,8 13 168 0 0,6 10 210 0 0,-1 0-1 0 0,1-1 1 0 0,0 1-1 0 0,0 0 0 0 0,-1 0 1 0 0,1 0-1 0 0,0 0 1 0 0,-1-1-1 0 0,1 1 0 0 0,0 0 1 0 0,0 0-1 0 0,-1 0 1 0 0,1 0-1 0 0,0 0 0 0 0,-1 0 1 0 0,1 0-1 0 0,0 0 1 0 0,-1 0-1 0 0,1 0 0 0 0,0 0 1 0 0,-1 0-1 0 0,1 0 1 0 0,0 0-1 0 0,-1 0 0 0 0,1 0 1 0 0,0 1-1 0 0,-1-1 1 0 0,-7 4-1967 0 0,1 1-1865 0 0,0 1-1120 0 0</inkml:trace>
  <inkml:trace contextRef="#ctx0" brushRef="#br0" timeOffset="-1936.8">10287 45 8840 0 0,'0'0'5026'0'0</inkml:trace>
  <inkml:trace contextRef="#ctx0" brushRef="#br0" timeOffset="-1574.27">10479 45 8032 0 0,'0'0'365'0'0,"1"-1"-4"0"0,5-4-230 0 0,-6 4-94 0 0,1 1-1 0 0,0-1 0 0 0,0 0 1 0 0,0 1-1 0 0,0-1 1 0 0,0 1-1 0 0,0-1 1 0 0,0 1-1 0 0,0-1 0 0 0,0 1 1 0 0,0 0-1 0 0,0 0 1 0 0,0-1-1 0 0,0 1 1 0 0,0 0-1 0 0,0 0 1 0 0,3 0-1 0 0,-2 0 173 0 0,-1 0 261 0 0,1 0-419 0 0,0-1 0 0 0,-1 1 1 0 0,1-1-1 0 0,0 1 0 0 0,0 0 1 0 0,0-1-1 0 0,0 1 1 0 0,-1 0-1 0 0,1 0 0 0 0,2 1 1 0 0,-1-1-465 0 0,1 0-2127 0 0</inkml:trace>
  <inkml:trace contextRef="#ctx0" brushRef="#br0" timeOffset="-1573.27">10663 3 4608 0 0,'0'0'2520'0'0,"10"-3"416"0"0,-3 3-2712 0 0,-1 0-8 0 0,2 3-216 0 0,-2-3-96 0 0</inkml:trace>
  <inkml:trace contextRef="#ctx0" brushRef="#br0" timeOffset="-1180.92">10884 36 5528 0 0,'0'0'1400'0'0,"10"2"544"0"0,0 7-952 0 0,0-5-600 0 0,0-2-208 0 0,-3 2-912 0 0,3 1-160 0 0</inkml:trace>
  <inkml:trace contextRef="#ctx0" brushRef="#br0" timeOffset="-1179.92">11152 110 3224 0 0,'1'1'240'0'0,"1"0"69"0"0,0 0 0 0 0,0 1 1 0 0,0-1-1 0 0,0 1 0 0 0,0-1 0 0 0,2 4 1 0 0,7 6 2110 0 0,-9-9-2270 0 0,-1 0-116 0 0,0-2 0 0 0,0 1 0 0 0,0 0 0 0 0,0 0 0 0 0,0 0 0 0 0,0 0 0 0 0,0 0 0 0 0,0-1 0 0 0,0 1 0 0 0,0-1 0 0 0,0 1 0 0 0,0 0 0 0 0,0-1 0 0 0,3 1 0 0 0,12 7 1 0 0,-6-5-318 0 0,0 1 0 0 0,13 7 1 0 0,-21-10 186 0 0,1 0 1 0 0,-1-1-1 0 0,1 0 1 0 0,0 1 0 0 0,-1-1-1 0 0,1 0 1 0 0,0 0-1 0 0,0-1 1 0 0,-1 1-1 0 0,1 0 1 0 0,2-2-1 0 0,2-1-62 0 0</inkml:trace>
  <inkml:trace contextRef="#ctx0" brushRef="#br0" timeOffset="-796.35">11725 536 12672 0 0,'0'0'2784'0'0</inkml:trace>
  <inkml:trace contextRef="#ctx0" brushRef="#br0" timeOffset="-405.75">11705 715 3744 0 0,'-3'6'327'0'0,"-27"57"859"0"0,3-1 757 0 0,24-53-1943 0 0</inkml:trace>
  <inkml:trace contextRef="#ctx0" brushRef="#br0" timeOffset="-404.75">11635 1129 9152 0 0,'0'0'896'0'0,"0"9"-800"0"0,0 0-96 0 0,0-1 0 0 0,0 5 0 0 0,0-5 464 0 0,-4 1 72 0 0,4-3 8 0 0,0 7 8 0 0,0-5-360 0 0,-2 1-64 0 0,-2 3-24 0 0,0 0 0 0 0,4-2-344 0 0,-2-2-72 0 0,-2 3-8 0 0,0-1-4480 0 0</inkml:trace>
  <inkml:trace contextRef="#ctx0" brushRef="#br0" timeOffset="-129942.46">3827 5890 12440 0 0,'-7'-1'409'0'0,"0"0"0"0"0,0 0 0 0 0,-11-4 0 0 0,1 0 492 0 0,0 1-329 0 0,0-1-1 0 0,-18-9 1 0 0,-4-1-281 0 0,-16-6 428 0 0,-82-45-1 0 0,81 37-428 0 0,-125-56 634 0 0,124 61-460 0 0,-74-19-1 0 0,87 31-233 0 0,0 2 1 0 0,0 2-1 0 0,-1 1 0 0 0,0 3 1 0 0,-81 3-1 0 0,-103 21 59 0 0,89-7-223 0 0,-208 48 57 0 0,147-21 91 0 0,142-29-115 0 0,-309 38 534 0 0,274-44-475 0 0,-96 4 247 0 0,-81 7-122 0 0,215-9-230 0 0,1 3 1 0 0,-98 29-1 0 0,-156 85-387 0 0,252-100 351 0 0,33-14 4 0 0,1 0 0 0 0,-24 15 0 0 0,39-20-52 0 0,0 0 0 0 0,0 1 0 0 0,0 0 0 0 0,-11 12 0 0 0,17-15 35 0 0,-1 0 1 0 0,1 0 0 0 0,0 0-1 0 0,0 1 1 0 0,0-1-1 0 0,1 0 1 0 0,-1 1 0 0 0,1-1-1 0 0,0 1 1 0 0,0-1-1 0 0,0 1 1 0 0,0 0-1 0 0,0 0 1 0 0,1 7 0 0 0,0-7-46 0 0,1 1 0 0 0,-1-1 0 0 0,1 1 0 0 0,0-1 1 0 0,1 1-1 0 0,-1-1 0 0 0,1 0 0 0 0,0 0 1 0 0,0 0-1 0 0,0 0 0 0 0,1 0 0 0 0,-1 0 0 0 0,1 0 1 0 0,0-1-1 0 0,0 1 0 0 0,1-1 0 0 0,4 4 1 0 0,7 6-116 0 0,1-2 1 0 0,29 17 0 0 0,-41-26 121 0 0,32 17-82 0 0,1-1-1 0 0,1-2 0 0 0,1-2 1 0 0,0-2-1 0 0,0-1 0 0 0,61 8 1 0 0,248 9-71 0 0,-317-27 97 0 0,452 3 73 0 0,-278-6-45 0 0,310-11 113 0 0,-400 9 141 0 0,782-85-39 0 0,-619 41-35 0 0,27-26 120 0 0,-217 49-63 0 0,79-25 65 0 0,-159 47-221 0 0,0-1 0 0 0,1 1 0 0 0,-1-2 1 0 0,-1 1-1 0 0,1-1 0 0 0,-1 0 0 0 0,12-10 0 0 0,-14 10 8 0 0,0-1 0 0 0,0 1-1 0 0,0-1 1 0 0,-1-1 0 0 0,7-12-1 0 0,-10 17-19 0 0,0 0-1 0 0,0-1 0 0 0,-1 1 0 0 0,1-1 0 0 0,-1 1 0 0 0,1-1 0 0 0,-1 1 0 0 0,0-1 0 0 0,0 1 1 0 0,0-1-1 0 0,-1 1 0 0 0,1-1 0 0 0,0 1 0 0 0,-1 0 0 0 0,0-1 0 0 0,1 1 0 0 0,-1-1 0 0 0,0 1 1 0 0,0 0-1 0 0,0 0 0 0 0,-3-4 0 0 0,1 1-111 0 0,-1 1 0 0 0,1-1-1 0 0,-1 1 1 0 0,0 0 0 0 0,0 0 0 0 0,-1 0 0 0 0,-5-4-1 0 0,-21-9-5850 0 0,3 6-1112 0 0</inkml:trace>
  <inkml:trace contextRef="#ctx0" brushRef="#br0" timeOffset="-128234.92">3764 5824 14544 0 0,'0'-7'1549'0'0,"1"6"-1541"0"0,-1-1-1 0 0,1 1 1 0 0,0 0 0 0 0,-1 0 0 0 0,1 0 0 0 0,0 0 0 0 0,0 0-1 0 0,0 0 1 0 0,-1 0 0 0 0,1 0 0 0 0,0 0 0 0 0,0 0-1 0 0,1 0 1 0 0,-1 1 0 0 0,0-1 0 0 0,0 0 0 0 0,3 0 0 0 0,-3 0 22 0 0,9-2 55 0 0,-1 0 1 0 0,1 0 0 0 0,-1 1 0 0 0,1 1 0 0 0,19-2 0 0 0,-23 3-94 0 0,5-1 28 0 0,0 2 0 0 0,16 1 0 0 0,5 1-9 0 0,141 10 64 0 0,-32-2-33 0 0,-10-2-42 0 0,54 3 0 0 0,-36-9 332 0 0,201-22 0 0 0,249-69 1960 0 0,16-42-445 0 0,-412 84-1490 0 0,86-34-219 0 0,-170 44 24 0 0,132-44 482 0 0,-4-11 0 0 0,362-188 0 0 0,-160 25-162 0 0,-40-25 236 0 0,-91 20-153 0 0,-22-24-311 0 0,106-170 119 0 0,-114 84-189 0 0,-223 278-168 0 0,77-104 32 0 0,-65 90-48 0 0,73-133 0 0 0,15-60 88 0 0,-57 92-88 0 0,-92 174 0 0 0,43-96-45 0 0,-27 56 26 0 0,-11 20-57 0 0,24-93 0 0 0,-24 69 76 0 0,2-4 0 0 0,4-9 0 0 0,-8 27 0 0 0,5-15 0 0 0,-8 30-63 0 0,10-53-1 0 0,-25 93 63 0 0,38-137 1 0 0,9 5-147 0 0,-46 136 145 0 0,54-125-73 0 0,-50 109 53 0 0,4-7-20 0 0,-6 18 40 0 0,0 1-1 0 0,-1-1 0 0 0,4-10 1 0 0,-7 12-52 0 0,1 0-134 0 0,-1 4-47 0 0,-4 1 201 0 0,0 2-26 0 0,1 0 0 0 0,-1 0 0 0 0,1 0 0 0 0,-1 1 0 0 0,1-1 1 0 0,0 1-1 0 0,0 0 0 0 0,-1 0 0 0 0,1 0 0 0 0,1 0 0 0 0,-1 0 0 0 0,-5 6 0 0 0,-6 3-128 0 0,-19 17 51 0 0,26-21 123 0 0,-1 0 0 0 0,-1 0-1 0 0,-11 7 1 0 0,3-3-25 0 0,-9 4 0 0 0,3-5 39 0 0,-28 7 0 0 0,46-16 13 0 0,0 0-1 0 0,-1-1 1 0 0,1 1-1 0 0,-10-1 1 0 0,10 0-12 0 0,0-1-1 0 0,1 0 11 0 0,14-12 114 0 0,3-5-70 0 0,1 2 0 0 0,28-27-1 0 0,-21 23-20 0 0,126-109 104 0 0,-141 125-148 0 0,0 0-1 0 0,0 0 1 0 0,1 1-1 0 0,-1 0 1 0 0,1 0-1 0 0,12-3 1 0 0,-18 6 8 0 0,-1 0 1 0 0,0 0-1 0 0,1-1 0 0 0,-1 1 0 0 0,0 0 1 0 0,1 0-1 0 0,-1 0 0 0 0,1 0 1 0 0,-1 0-1 0 0,0 0 0 0 0,1 0 1 0 0,-1 0-1 0 0,0 0 0 0 0,1 0 0 0 0,-1 0 1 0 0,1 0-1 0 0,-1 0 0 0 0,0 0 1 0 0,1 0-1 0 0,-1 0 0 0 0,0 0 1 0 0,1 1-1 0 0,-1-1 0 0 0,0 0 0 0 0,1 0 1 0 0,-1 0-1 0 0,1 1 0 0 0,-1 4-20 0 0,0-5 13 0 0,20 87-55 0 0,1 61-318 0 0,-6-32-305 0 0,-12-86-280 0 0,-6 3-37 0 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26:18.85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0 979 12896 0 0,'4'-4'147'0'0,"-1"0"0"0"0,1 1 1 0 0,0-1-1 0 0,0 1 0 0 0,0 0 1 0 0,0 1-1 0 0,1-1 0 0 0,-1 1 1 0 0,10-4-1 0 0,5-1 864 0 0,24-4 1 0 0,-14 3 1638 0 0,122-24 1377 0 0,-122 25-3871 0 0,-20 5-150 0 0,0 0 0 0 0,0 0 1 0 0,16 0-1 0 0,12-4-2095 0 0,-27 6 967 0 0</inkml:trace>
  <inkml:trace contextRef="#ctx0" brushRef="#br0" timeOffset="582.99">795 296 10592 0 0,'4'-5'291'0'0,"-1"-1"0"0"0,0 0 1 0 0,5-13-1 0 0,5-10-243 0 0,-1 9 953 0 0,2 1 0 0 0,19-20 0 0 0,-32 37-15 0 0,5 12-430 0 0,-4-7-485 0 0,0 1 0 0 0,0 0 0 0 0,0 0 0 0 0,0 1 0 0 0,-1-1 0 0 0,0 0 0 0 0,0 0 0 0 0,0 7 0 0 0,2 39 418 0 0,-2-33-312 0 0,9 149 511 0 0,9 95-332 0 0,-14-233-314 0 0,0 0-1 0 0,15 45 0 0 0,-13-57-402 0 0,-5-11 2 0 0,0 0 0 0 0,0 0-1 0 0,0 1 1 0 0,1 5 0 0 0,-1-1-854 0 0,-1-8-16 0 0</inkml:trace>
  <inkml:trace contextRef="#ctx0" brushRef="#br0" timeOffset="959.02">678 991 13360 0 0,'0'0'1536'0'0,"1"0"-714"0"0,19 4 621 0 0,1-1 1 0 0,28-1-1 0 0,-16 0-968 0 0,-6-2-23 0 0,30-2 0 0 0,-31 0-1836 0 0,38 2-1 0 0,-50 2-5385 0 0</inkml:trace>
  <inkml:trace contextRef="#ctx0" brushRef="#br0" timeOffset="1384.4">772 1498 11056 0 0,'0'0'852'0'0,"-1"0"-560"0"0,0 0-151 0 0,1 0 1 0 0,-1 0 0 0 0,0 1 0 0 0,1-1 0 0 0,-1 0-1 0 0,1 0 1 0 0,-1 0 0 0 0,1 0 0 0 0,-1 0 0 0 0,0 0 0 0 0,1 0-1 0 0,-1 0 1 0 0,1 0 0 0 0,-1 0 0 0 0,1-1 0 0 0,-1 1-1 0 0,0 0 1 0 0,1 0 0 0 0,-1-1 0 0 0,1 1 0 0 0,-1 0-1 0 0,1 0 1 0 0,0-1 0 0 0,-1 1 0 0 0,1-1 0 0 0,-1 1-1 0 0,1 0 1 0 0,-1-1 0 0 0,1 1 0 0 0,0-1 0 0 0,-1 1-1 0 0,1-1 1 0 0,0 1 0 0 0,0-1 0 0 0,-1 1 0 0 0,1-1 0 0 0,0 1-1 0 0,0-1 1 0 0,0 1 0 0 0,0-1 0 0 0,-1 0 0 0 0,1 1-1 0 0,0-1 1 0 0,0 1 0 0 0,0-1 0 0 0,0 1 0 0 0,1-2-1 0 0,-2 1-472 0 0,1-4 482 0 0,1-1-1 0 0,-1 1 0 0 0,1-1 0 0 0,-1 1 0 0 0,1 0 1 0 0,1-1-1 0 0,-1 1 0 0 0,1 0 0 0 0,0 0 0 0 0,0 0 1 0 0,1 0-1 0 0,3-5 0 0 0,4-6-92 0 0,0 0 0 0 0,16-16 0 0 0,-14 19-35 0 0,-1 1 0 0 0,17-14 0 0 0,-21 21-44 0 0,-1 1 1 0 0,1-1-1 0 0,0 1 0 0 0,0 0 1 0 0,0 1-1 0 0,15-6 0 0 0,-19 8-15 0 0,1 1 0 0 0,-1-1 0 0 0,1 1 0 0 0,-1 0 0 0 0,1 0 0 0 0,-1 0 0 0 0,1 0 0 0 0,-1 1 0 0 0,1-1 0 0 0,-1 1 0 0 0,1 0 0 0 0,3 2 1 0 0,-4-3 3 0 0,0 2 0 0 0,-1-1 1 0 0,1 0-1 0 0,-1 0 0 0 0,0 1 1 0 0,1-1-1 0 0,-1 1 0 0 0,0 0 1 0 0,0-1-1 0 0,0 1 1 0 0,0 0-1 0 0,0 0 0 0 0,-1 1 1 0 0,1-1-1 0 0,-1 0 0 0 0,3 4 1 0 0,-2 2 2 0 0,1 0 1 0 0,-1 0 0 0 0,-1 1-1 0 0,1-1 1 0 0,-2 1 0 0 0,1-1-1 0 0,-1 1 1 0 0,0 0 0 0 0,-1-1-1 0 0,0 1 1 0 0,0-1 0 0 0,-4 15 0 0 0,-5 9 165 0 0,-26 58 1 0 0,28-73-47 0 0,-6 14 97 0 0,-52 126 1624 0 0,63-148-1690 0 0,0-1-1 0 0,1 1 1 0 0,0 0 0 0 0,0 0-1 0 0,1 0 1 0 0,0 0-1 0 0,1 15 1 0 0,0-19-90 0 0,1 1 0 0 0,-1-1 0 0 0,1 0 0 0 0,1 0 0 0 0,-1 1 1 0 0,1-1-1 0 0,0 0 0 0 0,0 0 0 0 0,0-1 0 0 0,0 1 0 0 0,1 0 0 0 0,0-1 1 0 0,0 0-1 0 0,4 5 0 0 0,-2-4-7 0 0,0-1 0 0 0,0 1 1 0 0,1-1-1 0 0,-1 0 0 0 0,1-1 0 0 0,0 1 1 0 0,0-1-1 0 0,0 0 0 0 0,7 2 0 0 0,6 0 114 0 0,34 7 0 0 0,-35-9-124 0 0,-11-2-145 0 0,0 0 0 0 0,0-1 0 0 0,0 0 0 0 0,-1 0 0 0 0,1 0 0 0 0,0-1 0 0 0,0 0-1 0 0,0 0 1 0 0,-1-1 0 0 0,1 0 0 0 0,12-5 0 0 0,-12 1-962 0 0,0-2-47 0 0</inkml:trace>
  <inkml:trace contextRef="#ctx0" brushRef="#br0" timeOffset="1932.07">1428 1125 20815 0 0,'0'0'2091'0'0,"1"-1"-1914"0"0,9-16 134 0 0,-1 1 0 0 0,9-25-1 0 0,15-63 522 0 0,-27 85-726 0 0,4-18 341 0 0,7-46 0 0 0,1-39-129 0 0,8-76-721 0 0,-17 118 208 0 0,-1 40-45 0 0,-8 39 176 0 0,0 6-92 0 0,-1-1 128 0 0,2 1 0 0 0,-1 0 0 0 0,1 0 0 0 0,-1 0 0 0 0,1 0 0 0 0,0-1 0 0 0,2 6-1 0 0,1 4-46 0 0,13 67-49 0 0,22 88-128 0 0,-25-121 238 0 0,17 64-36 0 0,-24-85 72 0 0,12 28 0 0 0,-3-8-2 0 0,9 18-134 0 0,-8-24-101 0 0,12 37-3037 0 0,-25-68 2105 0 0</inkml:trace>
  <inkml:trace contextRef="#ctx0" brushRef="#br0" timeOffset="2352.39">1371 932 13824 0 0,'0'0'629'0'0,"1"-1"-12"0"0,4 0-528 0 0,-1 0-1 0 0,1 0 1 0 0,-1 1 0 0 0,1 0-1 0 0,-1 0 1 0 0,1 0 0 0 0,0 0-1 0 0,-1 0 1 0 0,1 1-1 0 0,5 2 1 0 0,11 0 1480 0 0,58 0 1568 0 0,42-7-3836 0 0,-114 4 581 0 0,17-3-4712 0 0,-1 0-1666 0 0</inkml:trace>
  <inkml:trace contextRef="#ctx0" brushRef="#br0" timeOffset="2712.98">2793 116 20071 0 0,'0'0'2011'0'0,"-1"1"-1840"0"0,-2 7-181 0 0,-3 6 118 0 0,0 0 0 0 0,-1 0 0 0 0,-1-1 0 0 0,-17 24 0 0 0,-116 111 320 0 0,32-37-192 0 0,61-59-236 0 0,-128 154 0 0 0,147-165 0 0 0,1 0 0 0 0,2 2 0 0 0,-32 71 0 0 0,52-98-10 0 0,1 0-1 0 0,0 0 1 0 0,1 0-1 0 0,1 0 1 0 0,0 1-1 0 0,0 20 1 0 0,3-31-14 0 0,1-1 0 0 0,-1 1 0 0 0,1-1 0 0 0,0 1 1 0 0,0 0-1 0 0,1-1 0 0 0,0 0 0 0 0,4 11 0 0 0,-5-14 6 0 0,1 1 1 0 0,-1 0-1 0 0,1-1 0 0 0,0 0 1 0 0,0 1-1 0 0,0-1 0 0 0,0 0 1 0 0,0 0-1 0 0,0 0 0 0 0,1 0 1 0 0,-1 0-1 0 0,1-1 0 0 0,-1 1 1 0 0,1-1-1 0 0,0 0 0 0 0,-1 1 1 0 0,1-1-1 0 0,5 1 0 0 0,0-1-35 0 0,-1 0-1 0 0,1-1 1 0 0,0 0-1 0 0,0 0 0 0 0,0 0 1 0 0,0-1-1 0 0,0 0 1 0 0,11-4-1 0 0,-3 1-140 0 0,0-2-1 0 0,29-14 1 0 0,-31 11 201 0 0,0 0 0 0 0,-1 0 0 0 0,0-2 0 0 0,-1 0 0 0 0,0 0-1 0 0,-1-1 1 0 0,0 0 0 0 0,0-1 0 0 0,-2 0 0 0 0,11-19 0 0 0,-16 24 207 0 0,0 1-1 0 0,0-1 1 0 0,-1-1-1 0 0,0 1 1 0 0,2-12-1 0 0,-4 18-186 0 0,-1 1 0 0 0,0-1 0 0 0,-1 0-1 0 0,1 0 1 0 0,0 0 0 0 0,0 1 0 0 0,-1-1-1 0 0,1 0 1 0 0,-1 0 0 0 0,0 1 0 0 0,1-1-1 0 0,-1 0 1 0 0,0 1 0 0 0,0-1 0 0 0,0 1-1 0 0,0-1 1 0 0,0 1 0 0 0,-1-1 0 0 0,1 1-1 0 0,-2-2 1 0 0,-2-2 17 0 0,-1 1 0 0 0,1 0 0 0 0,-13-8 0 0 0,1 4-291 0 0,-24-10 1 0 0,-12-5-2001 0 0,30 12 988 0 0,3 1-12 0 0</inkml:trace>
  <inkml:trace contextRef="#ctx0" brushRef="#br0" timeOffset="3157.29">3157 169 15696 0 0,'5'-11'263'0'0,"2"0"1"0"0,-1 0 0 0 0,1 0 0 0 0,1 1 0 0 0,-1 1 0 0 0,17-16 0 0 0,-6 9-128 0 0,1 1 0 0 0,32-21 0 0 0,-31 28 13 0 0,-7 4-26 0 0,-3 3-119 0 0,-9 1-5 0 0,1 1-1 0 0,-1-1 0 0 0,1 1 1 0 0,-1 0-1 0 0,0 0 0 0 0,1 0 1 0 0,-1 0-1 0 0,0 0 0 0 0,1 0 0 0 0,-1 0 1 0 0,0 0-1 0 0,0 0 0 0 0,0 0 1 0 0,0 1-1 0 0,0-1 0 0 0,0 1 1 0 0,-1-1-1 0 0,1 0 0 0 0,0 1 1 0 0,-1-1-1 0 0,1 1 0 0 0,0 2 0 0 0,0 1-1 0 0,0 0 0 0 0,0-1 0 0 0,0 1 0 0 0,0 0 0 0 0,-1 0 0 0 0,0 8 0 0 0,-2 0-1 0 0,-1 0-1 0 0,0 0 0 0 0,-1 0 0 0 0,0 0 0 0 0,-7 15 0 0 0,-34 58-42 0 0,37-72 41 0 0,-42 68 89 0 0,-7 14 1604 0 0,54-92-1518 0 0,1 0-1 0 0,0 0 0 0 0,1 1 1 0 0,-1-1-1 0 0,1 0 0 0 0,0 0 0 0 0,0 1 1 0 0,0-1-1 0 0,0 1 0 0 0,1 6 0 0 0,0-8-123 0 0,0 0-1 0 0,1-1 0 0 0,0 1 0 0 0,-1 0 0 0 0,1 0 1 0 0,0 0-1 0 0,0-1 0 0 0,1 1 0 0 0,-1 0 1 0 0,0-1-1 0 0,1 1 0 0 0,0-1 0 0 0,-1 0 0 0 0,1 1 1 0 0,0-1-1 0 0,5 3 0 0 0,5 5 14 0 0,1-1-1 0 0,0-1 1 0 0,1 0 0 0 0,-1 0-1 0 0,17 5 1 0 0,-8-3-60 0 0,-9-5 55 0 0,2 0 0 0 0,-1-1 0 0 0,0-1 1 0 0,22 3-1 0 0,-24-5-20 0 0,-2 1-38 0 0,-5-1-1 0 0,0 0-1 0 0,0 0 0 0 0,0-1 1 0 0,0 1-1 0 0,0-1 0 0 0,0 0 1 0 0,0-1-1 0 0,0 1 1 0 0,0-1-1 0 0,0 0 0 0 0,0-1 1 0 0,0 1-1 0 0,0-1 0 0 0,0 0 1 0 0,6-3-1 0 0,-10 4-141 0 0,0 1 84 0 0,-1 0 0 0 0,1 0 1 0 0,-1 0-1 0 0,0-1 1 0 0,1 1-1 0 0,-1 0 1 0 0,1 0-1 0 0,-1-1 1 0 0,0 1-1 0 0,1 0 1 0 0,-1-1-1 0 0,0 1 1 0 0,1 0-1 0 0,-1-1 1 0 0,0 1-1 0 0,0 0 1 0 0,1-1-1 0 0,-1 1 1 0 0,0-1-1 0 0,3-6-764 0 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26:16.70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98 92 10592 0 0,'0'0'818'0'0,"-3"6"-500"0"0,3-1 50 0 0,-1 0 1 0 0,1 0 0 0 0,0 0 0 0 0,1 0 0 0 0,-1 0-1 0 0,1 0 1 0 0,0-1 0 0 0,0 1 0 0 0,3 6 0 0 0,1 12 938 0 0,2 22-1195 0 0,-3 2-1 0 0,-2-1 1 0 0,-1 0-1 0 0,-3 0 1 0 0,-2 0-1 0 0,-16 82 0 0 0,-14 0-82 0 0,18-75 105 0 0,-11 76-1 0 0,26-123-101 0 0,0 1-1 0 0,0-1 0 0 0,1 1 0 0 0,0-1 0 0 0,2 9 0 0 0,-2-12-13 0 0,1 0-1 0 0,0-1 0 0 0,0 1 1 0 0,0-1-1 0 0,0 1 0 0 0,0-1 1 0 0,0 1-1 0 0,1-1 0 0 0,-1 0 1 0 0,1 0-1 0 0,-1 0 0 0 0,1 0 1 0 0,0 0-1 0 0,0 0 0 0 0,3 3 0 0 0,5 1 68 0 0,-1 0 0 0 0,1 0 0 0 0,0-1 0 0 0,0 0-1 0 0,1-1 1 0 0,-1 0 0 0 0,16 3 0 0 0,8 0 128 0 0,37 2 0 0 0,-71-9-214 0 0,28 2 156 0 0,29-3 0 0 0,-19 0-9 0 0,-4 0-439 0 0,-1-1 0 0 0,45-10-1 0 0,-73 11-73 0 0,0-1-1 0 0,-1 1 1 0 0,1-1 0 0 0,0 0-1 0 0,0 0 1 0 0,-1-1-1 0 0,0 1 1 0 0,1-1-1 0 0,-1 0 1 0 0,0 0-1 0 0,0 0 1 0 0,4-5-1 0 0,7-13-1422 0 0</inkml:trace>
  <inkml:trace contextRef="#ctx0" brushRef="#br0" timeOffset="420.59">34 586 16128 0 0,'-34'-3'3801'0'0,"35"4"-3754"0"0,0-1 0 0 0,0 0 0 0 0,0 1 0 0 0,0-1 0 0 0,0 0 0 0 0,0 1 0 0 0,-1-1 0 0 0,1 1 0 0 0,0 0 0 0 0,1 0 0 0 0,1 2 25 0 0,7 2-16 0 0,-1 0 0 0 0,1-1-1 0 0,1 0 1 0 0,-1 0 0 0 0,0-1-1 0 0,1-1 1 0 0,0 1 0 0 0,-1-2 0 0 0,21 1-1 0 0,0-5-1737 0 0,-14 3 648 0 0</inkml:trace>
  <inkml:trace contextRef="#ctx0" brushRef="#br0" timeOffset="421.59">88 312 13016 0 0,'-7'-12'1592'0'0,"17"12"-1400"0"0,0-3 0 0 0,0 1 0 0 0,3-2-192 0 0,-3-2 0 0 0,4 1 0 0 0,-1-5 0 0 0,7 5 0 0 0,-2-5-160 0 0,1 1 32 0 0</inkml:trace>
  <inkml:trace contextRef="#ctx0" brushRef="#br0" timeOffset="835.81">821 2 16208 0 0,'-7'-1'219'0'0,"-1"1"1"0"0,0-1 0 0 0,0 1 0 0 0,1 1 0 0 0,-1-1 0 0 0,0 1 0 0 0,-8 2 0 0 0,1 0 388 0 0,1 1 0 0 0,0 0 0 0 0,0 1 0 0 0,0 1 0 0 0,0 0 0 0 0,1 0 0 0 0,-19 14 0 0 0,28-18-587 0 0,0 1-1 0 0,0 0 1 0 0,1 1-1 0 0,-1-1 0 0 0,1 1 1 0 0,0-1-1 0 0,0 1 1 0 0,0 0-1 0 0,1 0 0 0 0,-1 0 1 0 0,1 1-1 0 0,0-1 1 0 0,0 0-1 0 0,0 1 1 0 0,-1 6-1 0 0,0 8-33 0 0,0 0-1 0 0,1 0 1 0 0,1 0-1 0 0,2 38 1 0 0,1-10 9 0 0,4 204-112 0 0,-13 87-394 0 0,2-258 495 0 0,1-43 15 0 0,2 0 1 0 0,6 69-1 0 0,-2-91 58 0 0,1 1-1 0 0,6 21 0 0 0,-8-32-41 0 0,2 1 0 0 0,-1-1-1 0 0,0 0 1 0 0,1-1-1 0 0,0 1 1 0 0,0 0 0 0 0,0-1-1 0 0,1 0 1 0 0,0 0 0 0 0,5 6-1 0 0,1-2-330 0 0,0 0 1 0 0,1 0-1 0 0,0-1 0 0 0,0-1 0 0 0,0 0 0 0 0,1 0 0 0 0,0-1 0 0 0,0-1 0 0 0,0 0 0 0 0,1 0 1 0 0,0-2-1 0 0,-1 1 0 0 0,1-2 0 0 0,0 1 0 0 0,0-2 0 0 0,0 0 0 0 0,0 0 0 0 0,0-1 0 0 0,-1-1 1 0 0,1 0-1 0 0,0-1 0 0 0,21-7 0 0 0,-13 1-6386 0 0</inkml:trace>
  <inkml:trace contextRef="#ctx0" brushRef="#br0" timeOffset="1222.51">1230 187 11976 0 0,'1'1'4591'0'0,"2"9"-3723"0"0,0-1-1 0 0,0 1 0 0 0,-1-1 1 0 0,0 1-1 0 0,1 14 0 0 0,-2 52-1069 0 0,-2-42 624 0 0,-9 161-314 0 0,4-100-96 0 0,5-91-18 0 0,0 18-1011 0 0,-1 0 0 0 0,-5 22 0 0 0,3-31-3765 0 0,-2-4-1370 0 0</inkml:trace>
  <inkml:trace contextRef="#ctx0" brushRef="#br0" timeOffset="1712.66">1190 375 11808 0 0,'7'-16'320'0'0,"-1"1"0"0"0,2-1 0 0 0,12-18 0 0 0,-12 23 168 0 0,0 0 0 0 0,1 1 0 0 0,18-17 0 0 0,-22 22-269 0 0,1 1 0 0 0,-1 1 0 0 0,1-1 0 0 0,-1 1 1 0 0,1-1-1 0 0,0 2 0 0 0,1-1 0 0 0,-1 1 0 0 0,13-3 0 0 0,-3 2 309 0 0,26-2-1 0 0,-36 5-446 0 0,0 0 0 0 0,0 1 0 0 0,0-1 1 0 0,0 1-1 0 0,0 0 0 0 0,0 1 0 0 0,8 3 0 0 0,-4-2-34 0 0,0 1-1 0 0,-1 0 0 0 0,0 1 0 0 0,0 0 1 0 0,0 0-1 0 0,0 1 0 0 0,-1 0 0 0 0,13 13 0 0 0,-17-15-48 0 0,0 0-1 0 0,0 1 1 0 0,-1 0-1 0 0,1-1 0 0 0,-1 1 1 0 0,0 1-1 0 0,2 4 0 0 0,-5-8 2 0 0,1-1 0 0 0,-1 1 0 0 0,1 0-1 0 0,-1-1 1 0 0,0 1 0 0 0,0 0 0 0 0,0-1-1 0 0,0 1 1 0 0,0 0 0 0 0,0-1 0 0 0,0 1-1 0 0,-1-1 1 0 0,1 1 0 0 0,-1 0 0 0 0,1-1-1 0 0,-1 1 1 0 0,1-1 0 0 0,-1 1 0 0 0,0-1-1 0 0,0 1 1 0 0,0-1 0 0 0,0 0-1 0 0,0 0 1 0 0,0 1 0 0 0,0-1 0 0 0,0 0-1 0 0,0 0 1 0 0,-1 0 0 0 0,1 0 0 0 0,-2 1-1 0 0,-11 8 78 0 0,0-1-1 0 0,-1-1 1 0 0,-25 11-1 0 0,-50 12 1119 0 0,89-31-1174 0 0,-10 5 269 0 0,0-1-1 0 0,-16 11 1 0 0,26-14-209 0 0,-2 9-10 0 0,3-7-70 0 0,0 0 0 0 0,0-1 0 0 0,1 1 0 0 0,-1 0 0 0 0,0-1 0 0 0,1 1 0 0 0,0-1 0 0 0,-1 1 0 0 0,1-1 0 0 0,0 1 0 0 0,2 3 0 0 0,17 26 0 0 0,-11-20 0 0 0,0-1 0 0 0,0 0 0 0 0,13 11 0 0 0,34 32 0 0 0,-16-17 81 0 0,11 9-10 0 0,-42-39-254 0 0,16 12-116 0 0,-23-18 144 0 0,-1 0 0 0 0,1 0 0 0 0,0 0 0 0 0,0 0 0 0 0,1 0 0 0 0,-1 0 0 0 0,0 0 0 0 0,0-1 0 0 0,0 1-1 0 0,4-1 1 0 0</inkml:trace>
  <inkml:trace contextRef="#ctx0" brushRef="#br0" timeOffset="1713.66">1616 202 7832 0 0,'1'-6'238'0'0,"0"1"0"0"0,1-1 0 0 0,-1 1 0 0 0,1 0 0 0 0,3-7-1 0 0,-3 8 395 0 0,0 0 0 0 0,0 1 0 0 0,1-1 0 0 0,0 1 0 0 0,-1-1 0 0 0,1 1-1 0 0,4-4 1 0 0,5-2 1129 0 0,1 0-1 0 0,14-8 0 0 0,12-8-268 0 0,-36 23-1424 0 0,0 0 0 0 0,0 1 0 0 0,1 0 0 0 0,-1-1 0 0 0,0 1 0 0 0,1 0 0 0 0,-1 0 0 0 0,1 1 0 0 0,-1-1 0 0 0,1 1 0 0 0,0 0-1 0 0,-1 0 1 0 0,7 0 0 0 0,0 0-56 0 0,-9 1-10 0 0,0-1 0 0 0,1 0 1 0 0,-1 0-1 0 0,0 0 0 0 0,0 1 0 0 0,0-1 0 0 0,1 0 0 0 0,-1 1 1 0 0,0-1-1 0 0,0 1 0 0 0,0 0 0 0 0,0-1 0 0 0,0 1 1 0 0,0 0-1 0 0,0-1 0 0 0,0 1 0 0 0,0 0 0 0 0,-1 0 0 0 0,1 0 1 0 0,0 0-1 0 0,0 0 0 0 0,-1 0 0 0 0,2 1 0 0 0,-1 0-1 0 0,2 4-21 0 0,0 0 0 0 0,0 0-1 0 0,-1 0 1 0 0,1 0-1 0 0,-2 0 1 0 0,1 0 0 0 0,0 1-1 0 0,-1-1 1 0 0,0 12-1 0 0,0 8-136 0 0,-3 29-1 0 0,0-26 101 0 0,-4 225-240 0 0,2-58 256 0 0,4-100 137 0 0,23 175 0 0 0,-21-250 76 0 0,-2-15-26 0 0,1 1 0 0 0,2 13 0 0 0,-2-19-102 0 0,-1 0-1 0 0,0 0 0 0 0,1 1 0 0 0,-1-1 0 0 0,0 0 1 0 0,0 0-1 0 0,0 1 0 0 0,0-1 0 0 0,0 0 0 0 0,-1 2 1 0 0,0 5 434 0 0,1-7-96 0 0,-1 0-7 0 0,0 1-296 0 0,-1-1 0 0 0,0 0-1 0 0,0 0 1 0 0,0 0 0 0 0,0 0 0 0 0,0 0 0 0 0,0 0-1 0 0,0 0 1 0 0,0-1 0 0 0,0 1 0 0 0,-1-1 0 0 0,1 0-1 0 0,0 1 1 0 0,0-1 0 0 0,0 0 0 0 0,0 0 0 0 0,-1-1-1 0 0,-1 1 1 0 0,-9-2 14 0 0,1-1 0 0 0,-13-3-1 0 0,11 1-31 0 0,-1 1-247 0 0,1-2 0 0 0,0 0 0 0 0,-13-8 1 0 0,-2 0-2375 0 0,1 3-3847 0 0,14 5-437 0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27:01.72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161 45 9072 0 0,'-1'-1'200'0'0,"-22"-19"536"0"0,19 17-572 0 0,1 0 0 0 0,0 0 0 0 0,-1 1 0 0 0,0 0 0 0 0,0-1 0 0 0,-4-1 0 0 0,6 4-81 0 0,0-1 1 0 0,-1 0-1 0 0,1 1 1 0 0,0-1-1 0 0,0 1 0 0 0,0 0 1 0 0,0-1-1 0 0,0 1 1 0 0,-1 0-1 0 0,1 0 1 0 0,0 1-1 0 0,0-1 1 0 0,0 0-1 0 0,-4 2 1 0 0,4-2-22 0 0,0 1 1 0 0,0-1 0 0 0,1 1 0 0 0,-1 0-1 0 0,0 0 1 0 0,0-1 0 0 0,1 1 0 0 0,-1 1-1 0 0,0-1 1 0 0,1 0 0 0 0,-1 0 0 0 0,1 0 0 0 0,0 1-1 0 0,-1-1 1 0 0,1 1 0 0 0,0-1 0 0 0,0 1-1 0 0,0 0 1 0 0,0-1 0 0 0,0 1 0 0 0,0 0-1 0 0,0 0 1 0 0,0 0 0 0 0,1-1 0 0 0,-1 1-1 0 0,0 4 1 0 0,-8 53 216 0 0,4-34-195 0 0,-2 34-1 0 0,1 23-12 0 0,0 50 46 0 0,4-42-91 0 0,3 87 65 0 0,0-163-79 0 0,2 38 21 0 0,3-1 0 0 0,12 52 0 0 0,-16-95 71 0 0,0 0 1 0 0,1 0-1 0 0,0 0 1 0 0,8 14-1 0 0,-8-19-56 0 0,-1 1 0 0 0,1 0 0 0 0,-1-1 0 0 0,1 0 0 0 0,0 0 0 0 0,0 0 0 0 0,1 0 0 0 0,-1 0 0 0 0,0-1 0 0 0,1 1 0 0 0,4 2 0 0 0,-5-4-28 0 0,-1-1 0 0 0,1 1 0 0 0,-1 0 0 0 0,1-1-1 0 0,-1 0 1 0 0,1 1 0 0 0,0-1 0 0 0,-1 0 0 0 0,1 0 0 0 0,-1 0-1 0 0,1-1 1 0 0,0 1 0 0 0,-1-1 0 0 0,1 1 0 0 0,-1-1 0 0 0,0 0 0 0 0,1 0-1 0 0,-1 0 1 0 0,4-2 0 0 0,1-1 23 0 0,0-1 0 0 0,0 0 0 0 0,0 0 0 0 0,9-9 0 0 0,0-3 51 0 0,0-1-1 0 0,-2-1 1 0 0,0 0 0 0 0,15-26-1 0 0,38-87 329 0 0,-63 123-391 0 0,22-52 171 0 0,19-69-1 0 0,-15-1-57 0 0,-14 51-52 0 0,-14 70-58 0 0,-1 0 0 0 0,0 0 0 0 0,-1-15 0 0 0,0 12 106 0 0,0 12 645 0 0,-2 2-748 0 0,1 1 0 0 0,0 0 0 0 0,0 0-1 0 0,0 0 1 0 0,1 0 0 0 0,-1 0 0 0 0,0 0 0 0 0,1 0-1 0 0,-1 0 1 0 0,0 2 0 0 0,1-2-11 0 0,-44 259 543 0 0,29-129-569 0 0,-4 42 0 0 0,18-152-37 0 0,-2 7-225 0 0,2-1 0 0 0,3 42-1 0 0,-2-67 423 0 0,0-2-363 0 0,0 0-1 0 0,0 0 1 0 0,0 0-1 0 0,0-1 0 0 0,1 1 1 0 0,-1 0-1 0 0,0 0 0 0 0,0-1 1 0 0,1 1-1 0 0,-1 0 0 0 0,0-1 1 0 0,1 1-1 0 0,-1 0 0 0 0,1 1 1 0 0,5 4-1230 0 0</inkml:trace>
  <inkml:trace contextRef="#ctx0" brushRef="#br0" timeOffset="474.71">698 501 2760 0 0,'0'0'8570'0'0,"1"-1"-7499"0"0,12-3-365 0 0,0 1 0 0 0,0 0 0 0 0,0 1 0 0 0,17 0 1 0 0,-25 1-629 0 0,-1 1 0 0 0,1-1 0 0 0,-1 1 0 0 0,7-3 0 0 0,-7 1-27 0 0,1 1-1 0 0,-1 0 0 0 0,1 1 0 0 0,6-1 0 0 0,0 1-41 0 0,8 0 13 0 0,-1 0 0 0 0,32-6-1 0 0,-18-5-436 0 0,-29 9 170 0 0</inkml:trace>
  <inkml:trace contextRef="#ctx0" brushRef="#br0" timeOffset="905.51">725 637 7920 0 0,'0'0'362'0'0,"-1"0"-11"0"0,-5 3-223 0 0,-5-4 6431 0 0,14-6-5696 0 0,-2 5-853 0 0,1 0 0 0 0,-1 0-1 0 0,1 1 1 0 0,0-1 0 0 0,0 1-1 0 0,-1 0 1 0 0,1-1-1 0 0,0 1 1 0 0,0 0 0 0 0,0 0-1 0 0,0 0 1 0 0,1 0 0 0 0,-1 1-1 0 0,0-1 1 0 0,5 0 0 0 0,1-1 23 0 0,1 1 2 0 0,17-1-2 0 0,19 6-32 0 0,-16-2 31 0 0,-16 0-31 0 0,26 0 0 0 0,-37-2-143 0 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32:09.64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1486 966 8752 0 0,'-2'-3'65'0'0,"0"-1"0"0"0,0 1 0 0 0,1-1 0 0 0,-1 0 0 0 0,1 1 0 0 0,-1-1 0 0 0,1 0 0 0 0,1 0 0 0 0,-1 0 0 0 0,0 0 0 0 0,1 0 0 0 0,0 0 0 0 0,0 0 0 0 0,0 0 0 0 0,0 0 0 0 0,2-7 0 0 0,-1 4 299 0 0,1-1 397 0 0,0 0 1 0 0,0 0-1 0 0,0 0 1 0 0,1 0-1 0 0,0 0 1 0 0,6-10 0 0 0,-9 18-670 0 0,0-1 0 0 0,0 1 0 0 0,1-1 0 0 0,-1 1 0 0 0,0-1 0 0 0,0 1 0 0 0,1 0 1 0 0,-1-1-1 0 0,0 1 0 0 0,1-1 0 0 0,-1 1 0 0 0,0 0 0 0 0,1-1 0 0 0,-1 1 0 0 0,1 0 1 0 0,-1-1-1 0 0,0 1 0 0 0,1 0 0 0 0,-1 0 0 0 0,1 0 0 0 0,-1-1 0 0 0,2 1 1 0 0,-2 1-60 0 0,1-1 0 0 0,0 1 1 0 0,-1-1-1 0 0,1 1 0 0 0,0 0 1 0 0,-1-1-1 0 0,1 1 1 0 0,-1 0-1 0 0,1 0 0 0 0,-1-1 1 0 0,1 1-1 0 0,-1 0 1 0 0,0 0-1 0 0,1 0 0 0 0,-1 1 1 0 0,5 13-60 0 0,-1 1 1 0 0,0-1-1 0 0,-1 1 1 0 0,-1 0-1 0 0,1 21 1 0 0,-1-6 90 0 0,12 114 60 0 0,25 237-294 0 0,-19-194 89 0 0,4 36 86 0 0,8-63 47 0 0,-26-136-42 0 0,4 12-43 0 0,16 39-1 0 0,-26-74 16 0 0,4 8-498 0 0,1 0 0 0 0,6 10-1 0 0,-1-5-5399 0 0</inkml:trace>
  <inkml:trace contextRef="#ctx0" brushRef="#br0" timeOffset="428.01">2576 856 8752 0 0,'2'-9'280'0'0,"0"1"0"0"0,0-1 1 0 0,1 1-1 0 0,4-10 0 0 0,7-3 10221 0 0,-17 32-9434 0 0,-8 18-1525 0 0,-106 206 965 0 0,98-195-495 0 0,-64 141 120 0 0,65-134-85 0 0,-25 96-1 0 0,19 3-78 0 0,21-118 24 0 0,2 0 0 0 0,1 1 0 0 0,4 34 0 0 0,-3-56-25 0 0,0 1 0 0 0,1 0 0 0 0,0-1 0 0 0,1 1 0 0 0,-1-1 0 0 0,1 0 0 0 0,1 0-1 0 0,-1 0 1 0 0,1 0 0 0 0,1 0 0 0 0,-1-1 0 0 0,1 0 0 0 0,6 7 0 0 0,-6-8-1 0 0,0-1 0 0 0,0 0 0 0 0,0 0 0 0 0,1-1 0 0 0,-1 1 0 0 0,1-1 0 0 0,0 0 0 0 0,0-1 0 0 0,0 0 0 0 0,0 1 0 0 0,0-2 0 0 0,1 1 0 0 0,-1-1 0 0 0,0 0 0 0 0,1 0 0 0 0,7-1 0 0 0,1-1-68 0 0,0 0-1 0 0,0-1 1 0 0,0-1-1 0 0,0-1 1 0 0,-1 0-1 0 0,1 0 1 0 0,-1-2 0 0 0,0 0-1 0 0,0 0 1 0 0,-1-1-1 0 0,16-11 1 0 0,-7 2 35 0 0,0-1 1 0 0,-1-1-1 0 0,0-1 1 0 0,-2 0 0 0 0,22-28-1 0 0,-32 36 167 0 0,-1 0 0 0 0,-1-1 0 0 0,0 0 0 0 0,0 0 0 0 0,-1 0 0 0 0,-1-1 0 0 0,0 0 0 0 0,6-23 0 0 0,-9 27 79 0 0,-1 0 1 0 0,0 0-1 0 0,-1 0 0 0 0,0 0 1 0 0,0-1-1 0 0,-1 1 0 0 0,0 0 0 0 0,0 0 1 0 0,-1 0-1 0 0,-1 0 0 0 0,1 0 0 0 0,-1 1 1 0 0,-1-1-1 0 0,-4-7 0 0 0,4 7-45 0 0,-1 1 1 0 0,0 0-1 0 0,0 1 0 0 0,-1 0 0 0 0,0-1 0 0 0,0 2 0 0 0,-1-1 0 0 0,0 1 0 0 0,0 0 1 0 0,0 0-1 0 0,-1 1 0 0 0,0 0 0 0 0,0 0 0 0 0,-11-4 0 0 0,2 3-100 0 0,-1 1 0 0 0,0 0 0 0 0,0 1 0 0 0,-1 1 0 0 0,1 0 0 0 0,-1 2 0 0 0,1 0 0 0 0,-30 3 0 0 0,-2 3-3956 0 0,33-5-3865 0 0</inkml:trace>
  <inkml:trace contextRef="#ctx0" brushRef="#br0" timeOffset="827.81">3280 989 21655 0 0,'0'-6'2112'0'0,"-4"4"-1880"0"0,4-4 696 0 0,4 14-2224 0 0,-1 5 536 0 0,-3-5-5440 0 0,0 7-1087 0 0</inkml:trace>
  <inkml:trace contextRef="#ctx0" brushRef="#br0" timeOffset="828.81">3159 1880 20159 0 0,'0'0'2208'0'0,"7"-6"-4680"0"0,3-3 672 0 0,9-18-55 0 0,-1-9-1 0 0</inkml:trace>
  <inkml:trace contextRef="#ctx0" brushRef="#br0" timeOffset="1207.46">4140 841 13824 0 0,'-18'17'1034'0'0,"1"0"0"0"0,0 1 0 0 0,1 1 0 0 0,1 1 0 0 0,-14 24 0 0 0,-16 21-221 0 0,-25 26-349 0 0,30-29-77 0 0,16-24-112 0 0,18-29-206 0 0,1-1-1 0 0,0 1 1 0 0,0 0 0 0 0,1 0-1 0 0,0 0 1 0 0,-3 13-1 0 0,6-20-68 0 0,1 0-1 0 0,0-1 0 0 0,0 1 0 0 0,0-1 1 0 0,1 1-1 0 0,-1 0 0 0 0,0-1 0 0 0,1 1 1 0 0,-1-1-1 0 0,0 1 0 0 0,1 0 0 0 0,0-1 1 0 0,-1 0-1 0 0,1 1 0 0 0,0-1 0 0 0,0 1 1 0 0,0-1-1 0 0,0 0 0 0 0,0 1 0 0 0,0-1 1 0 0,0 0-1 0 0,1 0 0 0 0,-1 0 0 0 0,0 0 1 0 0,0 0-1 0 0,1 0 0 0 0,-1-1 0 0 0,1 1 1 0 0,-1 0-1 0 0,3 0 0 0 0,1 2-5 0 0,1-1 0 0 0,1 0-1 0 0,-1-1 1 0 0,0 1 0 0 0,0-1 0 0 0,10 1 0 0 0,90-1-8 0 0,98-10 36 0 0,-136 7-1651 0 0,109 13 0 0 0,-153-8-1476 0 0,32 9 0 0 0,-16-1-2480 0 0</inkml:trace>
  <inkml:trace contextRef="#ctx0" brushRef="#br0" timeOffset="1777.65">4325 596 17735 0 0,'0'0'858'0'0,"0"1"-374"0"0,5 13-343 0 0,-1 1 0 0 0,-1-1 0 0 0,0 1 0 0 0,-1-1 0 0 0,0 17 0 0 0,-4 77 326 0 0,1-90-350 0 0,-27 353 513 0 0,13-207-524 0 0,9-113-933 0 0,-3 0-1 0 0,-23 75 1 0 0,19-83-367 0 0</inkml:trace>
  <inkml:trace contextRef="#ctx0" brushRef="#br0" timeOffset="3045.86">5611 581 18575 0 0,'-1'-2'137'0'0,"1"1"-1"0"0,-1 0 1 0 0,0 0-1 0 0,-1 0 1 0 0,1-1-1 0 0,0 1 0 0 0,0 0 1 0 0,0 0-1 0 0,-1 1 1 0 0,1-1-1 0 0,0 0 0 0 0,-1 0 1 0 0,1 0-1 0 0,-1 1 1 0 0,-1-1-1 0 0,-26-7-363 0 0,17 7 172 0 0,-1 1-1 0 0,0 0 0 0 0,1 1 1 0 0,-1 1-1 0 0,1-1 0 0 0,-1 2 1 0 0,-12 4-1 0 0,-5 2-64 0 0,1 2 0 0 0,0 1 1 0 0,0 2-1 0 0,2 0 0 0 0,0 2 0 0 0,-37 27 0 0 0,33-17 130 0 0,2 1 0 0 0,0 1-1 0 0,2 1 1 0 0,-33 45-1 0 0,41-49-10 0 0,1 2 0 0 0,1-1 0 0 0,1 2 0 0 0,2 0 0 0 0,0 1 0 0 0,2 1 0 0 0,2 0 0 0 0,0 0 0 0 0,-5 32 0 0 0,2 46-56 0 0,13-93 33 0 0,0 0 1 0 0,0-1-1 0 0,2 1 1 0 0,0 0 0 0 0,4 16-1 0 0,-5-27 11 0 0,1 1-1 0 0,-1-1 1 0 0,1 0-1 0 0,0 0 0 0 0,0 0 1 0 0,1 0-1 0 0,-1 0 0 0 0,1-1 1 0 0,0 1-1 0 0,0-1 1 0 0,0 0-1 0 0,0 0 0 0 0,1 0 1 0 0,-1 0-1 0 0,1 0 0 0 0,0-1 1 0 0,-1 1-1 0 0,1-1 0 0 0,0 0 1 0 0,1 0-1 0 0,-1-1 1 0 0,0 1-1 0 0,0-1 0 0 0,1 0 1 0 0,-1 0-1 0 0,7 0 0 0 0,1-1 48 0 0,1 0-1 0 0,-1-1 0 0 0,1 0 1 0 0,-1-1-1 0 0,0 0 0 0 0,0-1 1 0 0,12-5-1 0 0,0-1 148 0 0,0-2 0 0 0,29-18 0 0 0,-11 1 181 0 0,-1-2 1 0 0,53-50 0 0 0,-73 61-253 0 0,12-11 198 0 0,-1-1 0 0 0,41-51 0 0 0,-62 67-175 0 0,0 0 0 0 0,-1-1 0 0 0,-1 0 0 0 0,0 0 0 0 0,-1-1 0 0 0,-1 0-1 0 0,-1-1 1 0 0,8-31 0 0 0,-12 36-42 0 0,0-1 0 0 0,-1 0-1 0 0,-1 1 1 0 0,0-1-1 0 0,-1 1 1 0 0,-1-1 0 0 0,0 1-1 0 0,0-1 1 0 0,-1 1 0 0 0,-1 0-1 0 0,-9-21 1 0 0,6 20-279 0 0,0-1 1 0 0,-1 2-1 0 0,-1-1 0 0 0,0 1 0 0 0,-1 0 1 0 0,0 1-1 0 0,-1 1 0 0 0,0-1 1 0 0,-21-15-1 0 0,-3 2-1101 0 0,-3 1-57 0 0</inkml:trace>
  <inkml:trace contextRef="#ctx0" brushRef="#br0" timeOffset="3497.9">200 670 14400 0 0,'-6'7'81'0'0,"1"0"0"0"0,0 1 1 0 0,1-1-1 0 0,0 1 0 0 0,0 0 1 0 0,1 0-1 0 0,-1 1 0 0 0,-1 8 1 0 0,-12 73 705 0 0,13-66-730 0 0,-25 210-28 0 0,15-114-5 0 0,-49 546 895 0 0,55-571-742 0 0,-15 475 436 0 0,23-567-610 0 0,0 16-8 0 0,-2 53 11 0 0,10 99-1 0 0,0-104-1458 0 0,-1-46-4401 0 0</inkml:trace>
  <inkml:trace contextRef="#ctx0" brushRef="#br0" timeOffset="3985">636 507 13360 0 0,'34'-28'861'0'0,"-22"16"-580"0"0,24-14 1 0 0,14-4 586 0 0,100-42 0 0 0,62-7 975 0 0,147-23-1404 0 0,8 25-170 0 0,195 7-113 0 0,6 60-48 0 0,563 72-262 0 0,-1001-53 116 0 0,651 20-802 0 0,-494-37 594 0 0,-192 4 226 0 0,199-16-4 0 0,-48 2 430 0 0,2 16 470 0 0,-214 4-700 0 0,1 1 0 0 0,-2 2 0 0 0,1 1 0 0 0,39 13 0 0 0,-51-11-45 0 0,0 0 0 0 0,33 18-1 0 0,-43-18-78 0 0,0 0 0 0 0,0 0 0 0 0,-1 1 0 0 0,0 0 0 0 0,16 18 0 0 0,-16-14-23 0 0,-2 0-1 0 0,1 0 0 0 0,-2 1 1 0 0,0 0-1 0 0,0 1 1 0 0,-2 0-1 0 0,0 0 0 0 0,0 0 1 0 0,-1 1-1 0 0,4 26 0 0 0,0 0 19 0 0,-1-8 25 0 0,-2 0 1 0 0,3 56-1 0 0,-11 87 136 0 0,-1-88-137 0 0,-25 230 142 0 0,19-242-153 0 0,-14 79 66 0 0,-59 212-1 0 0,69-322-69 0 0,-1-1 1 0 0,-3 0-1 0 0,-2-1 0 0 0,-44 75 0 0 0,49-97-199 0 0,-1-1 0 0 0,0-1 0 0 0,-2 0-1 0 0,0-1 1 0 0,-1-1 0 0 0,-1-1-1 0 0,-1 0 1 0 0,0-1 0 0 0,-1-2 0 0 0,-38 21-1 0 0,23-19-3056 0 0,-39 13-1 0 0,12-10-3073 0 0</inkml:trace>
  <inkml:trace contextRef="#ctx0" brushRef="#br0" timeOffset="4389.86">447 2598 16008 0 0,'23'-12'569'0'0,"1"1"0"0"0,46-15 0 0 0,42-2-397 0 0,205-24 0 0 0,122 24 516 0 0,112 27 150 0 0,3 28-464 0 0,255-1-168 0 0,-255-41-79 0 0,-3-30 110 0 0,-48-22 243 0 0,-6-18 832 0 0,-469 80-1206 0 0,516-114 1930 0 0,-535 116-2034 0 0,46-15 35 0 0,-49 16-35 0 0,-1 0 0 0 0,1-1 0 0 0,-1 0 0 0 0,1 0 0 0 0,-1 0 1 0 0,9-9-1 0 0,-12 11-79 0 0,-1-1 0 0 0,1 1 0 0 0,-1-1 0 0 0,1 0 1 0 0,-1 0-1 0 0,0 0 0 0 0,1 0 0 0 0,-1 0 0 0 0,0 0 1 0 0,0 0-1 0 0,-1 0 0 0 0,1 0 0 0 0,0 0 0 0 0,-1-1 1 0 0,1 1-1 0 0,-1 0 0 0 0,0 0 0 0 0,0-1 0 0 0,0 1 1 0 0,0 0-1 0 0,0-4 0 0 0,-1 4-502 0 0,0-1-1 0 0,0 0 1 0 0,0 1 0 0 0,0-1 0 0 0,0 1-1 0 0,-1-1 1 0 0,1 1 0 0 0,-1 0-1 0 0,1 0 1 0 0,-1-1 0 0 0,-3-1 0 0 0,-16-14-6265 0 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7:03.09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171 1 7832 0 0,'-24'23'847'0'0,"-2"2"-606"0"0,16-12 504 0 0,2 0-1 0 0,0 0 1 0 0,0 1 0 0 0,1 0 0 0 0,1 0 0 0 0,0 1 0 0 0,1 0 0 0 0,-5 25 0 0 0,1 13-380 0 0,-4 62 1 0 0,13-104-405 0 0,-17 285 62 0 0,10-125 125 0 0,1 135 404 0 0,7-266-295 0 0,2 0 0 0 0,2 0 0 0 0,10 40 0 0 0,-14-76-242 0 0,0 0-1 0 0,0 0 0 0 0,1-1 0 0 0,-1 1 0 0 0,1-1 1 0 0,0 1-1 0 0,0-1 0 0 0,0 1 0 0 0,1-1 0 0 0,-1 0 0 0 0,1 0 1 0 0,0 0-1 0 0,-1-1 0 0 0,1 1 0 0 0,1-1 0 0 0,-1 1 1 0 0,0-1-1 0 0,0 0 0 0 0,1 0 0 0 0,-1 0 0 0 0,1-1 0 0 0,7 3 1 0 0,-6-3-4 0 0,0 0 0 0 0,1 0 0 0 0,-1-1 0 0 0,0 1 0 0 0,1-1 1 0 0,-1 0-1 0 0,0-1 0 0 0,1 1 0 0 0,-1-1 0 0 0,0 0 0 0 0,0-1 1 0 0,0 1-1 0 0,0-1 0 0 0,0 0 0 0 0,0 0 0 0 0,6-4 0 0 0,4-4 24 0 0,-1-1-1 0 0,0 0 0 0 0,0 0 1 0 0,-1-2-1 0 0,-1 1 0 0 0,0-2 1 0 0,-1 1-1 0 0,0-2 0 0 0,13-23 1 0 0,3-14 403 0 0,32-86 1 0 0,-46 107-164 0 0,34-114 708 0 0,-8 21-246 0 0,-31 102-578 0 0,-1-1 0 0 0,6-38-1 0 0,-10 47-130 0 0,1-1 0 0 0,10-25 0 0 0,1-1 40 0 0,-4 9-19 0 0,-7 23 3 0 0,-1-1 0 0 0,0 0 0 0 0,0-1 0 0 0,-1 1-1 0 0,0 0 1 0 0,0-11 0 0 0,-2 20 108 0 0,-1 3-152 0 0,0-1 1 0 0,-1 1-1 0 0,1 0 0 0 0,0 0 0 0 0,0 0 0 0 0,0 0 0 0 0,0 0 1 0 0,0 0-1 0 0,1 0 0 0 0,-1 0 0 0 0,1 0 0 0 0,-1 4 0 0 0,0 29-31 0 0,1-24 22 0 0,14 325-245 0 0,-14-336 246 0 0,9 77-230 0 0,28 122 0 0 0,-34-186-320 0 0,1 0-1 0 0,0-1 1 0 0,1 1-1 0 0,0-1 1 0 0,1 0 0 0 0,8 11-1 0 0,-5-13-978 0 0,1-4-200 0 0</inkml:trace>
  <inkml:trace contextRef="#ctx0" brushRef="#br0" timeOffset="418.22">1280 567 1376 0 0,'1'1'632'0'0,"3"1"1234"0"0,1 0 1 0 0,-1 0-1 0 0,1 0 1 0 0,0 0-1 0 0,0-1 0 0 0,6 2 1 0 0,-1-1-957 0 0,-1-1 1 0 0,16 1 0 0 0,92-8 658 0 0,-105 5-1599 0 0,0-1 1 0 0,-1 0-1 0 0,1-1 0 0 0,-1-1 1 0 0,0 0-1 0 0,0 0 0 0 0,19-11 1 0 0,-26 12-678 0 0,1 0 0 0 0,-1 0 0 0 0,0-1 0 0 0,0 1 0 0 0,4-6 1 0 0,-7 7-894 0 0</inkml:trace>
  <inkml:trace contextRef="#ctx0" brushRef="#br0" timeOffset="419.22">1354 772 3224 0 0,'-6'14'-674'0'0,"3"0"6398"0"0,6-5 1425 0 0,1-3-5291 0 0,-2-3-2356 0 0,0 0 679 0 0,0-1-1 0 0,0 1 0 0 0,0-1 0 0 0,0 0 0 0 0,1 0 0 0 0,-1 0 0 0 0,0 0 0 0 0,1 0 0 0 0,0-1 1 0 0,-1 1-1 0 0,7 1 0 0 0,-1 0 145 0 0,0 0 0 0 0,16 2-1 0 0,-12-3-211 0 0,1-1-1 0 0,-1 0 0 0 0,0-1 1 0 0,1 0-1 0 0,-1-1 0 0 0,0-1 1 0 0,17-3-1 0 0,-3-2-855 0 0,-1-1 1 0 0,32-15-1 0 0,-40 15-80 0 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7:25.63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291 576 11744 0 0,'-48'-56'1279'0'0,"47"56"-1278"0"0,-5-7 328 0 0,1-1 0 0 0,-1 1 1 0 0,-3-9-1 0 0,6 10-26 0 0,0 0 1 0 0,-1 0-1 0 0,0 1 0 0 0,0 0 0 0 0,0-1 0 0 0,-9-6 1 0 0,13 12-251 0 0,0 0 0 0 0,0-1 0 0 0,-1 1 0 0 0,1 0 1 0 0,0-1-1 0 0,-1 1 0 0 0,1 0 0 0 0,0 0 1 0 0,-1 0-1 0 0,1-1 0 0 0,0 1 0 0 0,-1 0 1 0 0,1 0-1 0 0,0 0 0 0 0,-1 0 0 0 0,1 0 1 0 0,-1 0-1 0 0,1 0 0 0 0,0 0 0 0 0,-1 0 1 0 0,1 0-1 0 0,-1 0 0 0 0,1 0 0 0 0,0 0 1 0 0,-1 0-1 0 0,0 0 0 0 0,0 1 26 0 0,1 0 0 0 0,-1-1-1 0 0,0 1 1 0 0,1 0 0 0 0,-1 0 0 0 0,1 0-1 0 0,-1 0 1 0 0,1 0 0 0 0,0 0 0 0 0,-1 0-1 0 0,1 2 1 0 0,-4 14 173 0 0,1 0-1 0 0,0 0 0 0 0,2 0 1 0 0,0 22-1 0 0,-1 11-139 0 0,-9 216 42 0 0,8-169-102 0 0,1-26-41 0 0,-5 102-12 0 0,5-153 16 0 0,2 1-1 0 0,0-1 1 0 0,2 1-1 0 0,0-1 1 0 0,6 23-1 0 0,-6-34 11 0 0,1 0 0 0 0,0 0 1 0 0,0 0-1 0 0,1-1 0 0 0,0 1 0 0 0,8 11 0 0 0,-8-15 22 0 0,0 0-1 0 0,0 0 0 0 0,0 0 0 0 0,0 0 0 0 0,1-1 0 0 0,0 0 0 0 0,0 0 1 0 0,0 0-1 0 0,0-1 0 0 0,10 5 0 0 0,-7-4-7 0 0,0-1-1 0 0,0 0 1 0 0,0-1 0 0 0,0 0-1 0 0,1 0 1 0 0,-1-1 0 0 0,1 0-1 0 0,8 0 1 0 0,11 0 43 0 0,-9-1 22 0 0,0 0 0 0 0,0-1-1 0 0,27-5 1 0 0,-8-1-133 0 0,-16 3-83 0 0,28-8-1 0 0,-24 4-225 0 0,-8 3-656 0 0,22-10 0 0 0,-23 7-586 0 0</inkml:trace>
  <inkml:trace contextRef="#ctx0" brushRef="#br0" timeOffset="387.06">0 868 16040 0 0,'0'0'1451'0'0,"1"1"-1195"0"0,2 1-201 0 0,0 1 0 0 0,0-1 0 0 0,1 0 0 0 0,-1 0 0 0 0,0 0 0 0 0,1-1 0 0 0,0 1 0 0 0,-1-1-1 0 0,1 1 1 0 0,0-1 0 0 0,-1-1 0 0 0,1 1 0 0 0,4 0 0 0 0,10 0 183 0 0,28-1 0 0 0,-20-1-111 0 0,14 0-23 0 0,0-2 0 0 0,-1-1 0 0 0,70-18 0 0 0,-15-8-5649 0 0,-53 14-469 0 0</inkml:trace>
  <inkml:trace contextRef="#ctx0" brushRef="#br0" timeOffset="388.06">355 325 11520 0 0,'0'0'41'0'0,"0"0"1"0"0,0 0-1 0 0,-1 0 1 0 0,1 0-1 0 0,0 0 1 0 0,-1-1-1 0 0,1 1 1 0 0,0 0 0 0 0,0 0-1 0 0,0-1 1 0 0,-1 1-1 0 0,1 0 1 0 0,0 0-1 0 0,0-1 1 0 0,0 1-1 0 0,-1 0 1 0 0,1 0 0 0 0,0-1-1 0 0,0 1 1 0 0,0 0-1 0 0,0-1 1 0 0,0 1-1 0 0,0 0 1 0 0,0-1-1 0 0,0 1 1 0 0,0 0-1 0 0,0-1 1 0 0,0 1 0 0 0,0 0-1 0 0,0-1 1 0 0,0 0 102 0 0,0 1 1 0 0,1-1-1 0 0,-1 1 1 0 0,1-1-1 0 0,-1 1 1 0 0,1-1-1 0 0,-1 1 1 0 0,1 0-1 0 0,-1-1 1 0 0,1 1-1 0 0,-1 0 1 0 0,1-1-1 0 0,-1 1 1 0 0,2-1 0 0 0,1 0 443 0 0,1 0 1 0 0,-1 0 0 0 0,1 0 0 0 0,6-1-1 0 0,101-15-1524 0 0,-35 5-53 0 0,-35 7-69 0 0</inkml:trace>
  <inkml:trace contextRef="#ctx0" brushRef="#br0" timeOffset="790.7">1206 84 15752 0 0,'-8'-2'228'0'0,"0"0"0"0"0,0 1 0 0 0,0 0 0 0 0,0 0 0 0 0,0 1 1 0 0,0 0-1 0 0,0 0 0 0 0,-10 2 0 0 0,5 1 323 0 0,0 0 0 0 0,0 0 1 0 0,0 1-1 0 0,-14 7 0 0 0,-29 21 726 0 0,46-26-1176 0 0,1 0 0 0 0,0 1 0 0 0,0 0 0 0 0,0 0 0 0 0,1 1 0 0 0,0 1-1 0 0,1-1 1 0 0,-12 17 0 0 0,7-6-54 0 0,0 1-1 0 0,1 1 0 0 0,-10 28 0 0 0,10-12-42 0 0,1 0 0 0 0,-9 69 1 0 0,16-88-6 0 0,-13 116-4 0 0,2 206 0 0 0,19-187-34 0 0,0-33 24 0 0,-1-11 67 0 0,22 136 0 0 0,-24-229 12 0 0,2 0 0 0 0,9 27 0 0 0,-10-37-37 0 0,-1 0 0 0 0,1 0 0 0 0,0-1 0 0 0,0 1 0 0 0,0-1-1 0 0,1 0 1 0 0,0 0 0 0 0,0 0 0 0 0,0-1 0 0 0,6 6 0 0 0,-6-8-19 0 0,2 3 18 0 0,0 0 0 0 0,0 0 0 0 0,0-1 0 0 0,1 0 0 0 0,0-1 0 0 0,0 1 0 0 0,11 3 0 0 0,0-2-17 0 0,1-1 1 0 0,-1-1-1 0 0,0-1 0 0 0,1 0 0 0 0,0-1 0 0 0,26-3 0 0 0,32 0-135 0 0,32-2-285 0 0,-84 1 56 0 0,2 1-997 0 0,39-9-1 0 0,-37 3-658 0 0</inkml:trace>
  <inkml:trace contextRef="#ctx0" brushRef="#br0" timeOffset="1837.84">1619 278 16559 0 0,'0'0'1499'0'0,"1"2"-1235"0"0,4 12-23 0 0,1 0 0 0 0,-2 0 0 0 0,0 1 1 0 0,-1-1-1 0 0,4 30 0 0 0,10 90 836 0 0,0-3-485 0 0,-2 100-112 0 0,-13-196-444 0 0,-2-19-38 0 0,12 111-345 0 0,-11-120-2012 0 0</inkml:trace>
  <inkml:trace contextRef="#ctx0" brushRef="#br0" timeOffset="1838.83">1713 317 5984 0 0,'5'-5'202'0'0,"0"0"0"0"0,0 0 0 0 0,1 1 0 0 0,-1 0 0 0 0,12-6-1 0 0,-11 7 488 0 0,0 0-1 0 0,0 1 1 0 0,0-1-1 0 0,0 2 0 0 0,1-1 1 0 0,-1 1-1 0 0,1 0 0 0 0,-1 0 1 0 0,0 0-1 0 0,13 2 1 0 0,25 3 542 0 0,0 3 1 0 0,68 20-1 0 0,-10 5-725 0 0,-88-26-472 0 0,-1 0 1 0 0,0 1-1 0 0,0 0 0 0 0,-1 1 0 0 0,15 12 0 0 0,-25-19-23 0 0,-1 0 0 0 0,0 0 1 0 0,1 1-1 0 0,-1-1 0 0 0,0 0 0 0 0,1 1 1 0 0,-1 0-1 0 0,0-1 0 0 0,0 1 0 0 0,0 0 1 0 0,0-1-1 0 0,-1 1 0 0 0,1 0 1 0 0,0 0-1 0 0,-1 0 0 0 0,1-1 0 0 0,-1 1 1 0 0,0 0-1 0 0,1 0 0 0 0,-1 0 0 0 0,0 0 1 0 0,0 0-1 0 0,-1 2 0 0 0,1-1 14 0 0,-1 1 0 0 0,-1-1 0 0 0,1 0 0 0 0,0 0 0 0 0,-1 0 0 0 0,0 0 0 0 0,1 0 0 0 0,-1 0 0 0 0,0 0 0 0 0,-1-1 0 0 0,-4 6 0 0 0,-4 1 87 0 0,0-1 0 0 0,-1 0 0 0 0,0-1 0 0 0,-1 0 0 0 0,1 0 0 0 0,-24 7 0 0 0,-9 3 676 0 0,-64 16 0 0 0,83-22-665 0 0,9-4-30 0 0,16-7-87 0 0,0 1-1 0 0,-1-1 1 0 0,1 1-1 0 0,0-1 1 0 0,0 1-1 0 0,0-1 0 0 0,0 1 1 0 0,0 0-1 0 0,0-1 1 0 0,0 1-1 0 0,0 0 1 0 0,0 0-1 0 0,0 0 1 0 0,0 0-1 0 0,0 0 1 0 0,1 0-1 0 0,-1 0 0 0 0,0 0 1 0 0,1 0-1 0 0,-1 0 1 0 0,1 0-1 0 0,-1 0 1 0 0,1 0-1 0 0,-1 1 1 0 0,1-1-1 0 0,0 0 0 0 0,0 0 1 0 0,-1 1-1 0 0,1-1 1 0 0,0 0-1 0 0,0 0 1 0 0,0 1-1 0 0,1-1 1 0 0,-1 0-1 0 0,0 0 1 0 0,0 1-1 0 0,1-1 0 0 0,0 2 1 0 0,2 4 33 0 0,0 0 0 0 0,1 0 0 0 0,0 0 0 0 0,0 0-1 0 0,6 6 1 0 0,-2-3-21 0 0,5 7-52 0 0,29 30 1 0 0,3 3-33 0 0,-37-40 35 0 0,244 292-1614 0 0</inkml:trace>
  <inkml:trace contextRef="#ctx0" brushRef="#br0" timeOffset="1839.83">2514 1 11056 0 0,'0'0'505'0'0,"7"0"170"0"0,-2 0-244 0 0,0 0 1 0 0,1 0 0 0 0,-1 1-1 0 0,0 0 1 0 0,0 0 0 0 0,1 0-1 0 0,7 3 1 0 0,-9-3 77 0 0,0 1 0 0 0,0-1 0 0 0,0-1 0 0 0,0 1 0 0 0,0-1 1 0 0,0 1-1 0 0,4-2 0 0 0,-4 1-401 0 0,0 0-1 0 0,0 1 1 0 0,0-1 0 0 0,0 1 0 0 0,0 0 0 0 0,5 1 0 0 0,18 7 138 0 0,-19-7-162 0 0,-1 0-1 0 0,0 1 1 0 0,-1-1-1 0 0,1 1 1 0 0,0 1-1 0 0,-1-1 1 0 0,10 8-1 0 0,-7-4-74 0 0,0 1 1 0 0,-1-1-1 0 0,-1 2 0 0 0,1-1 0 0 0,-1 1 0 0 0,8 14 0 0 0,-7-7-46 0 0,0 1 0 0 0,-2 0 0 0 0,0 0 0 0 0,-1 1 0 0 0,0 0 0 0 0,1 20-1 0 0,4 113-269 0 0,-9-137 301 0 0,3 78-43 0 0,1 80-59 0 0,-15 597 846 0 0,8-719 665 0 0,-16 89 0 0 0,18-135-1287 0 0,-1 0 1 0 0,0 0-1 0 0,0 0 1 0 0,-1 0-1 0 0,1 0 1 0 0,-1 0 0 0 0,0 0-1 0 0,0 0 1 0 0,0-1-1 0 0,-1 1 1 0 0,1-1-1 0 0,-1 0 1 0 0,0 0 0 0 0,0 0-1 0 0,0 0 1 0 0,0 0-1 0 0,0 0 1 0 0,-1-1 0 0 0,1 1-1 0 0,-1-1 1 0 0,0 0-1 0 0,1 0 1 0 0,-1-1-1 0 0,0 1 1 0 0,0-1 0 0 0,0 0-1 0 0,-1 0 1 0 0,1 0-1 0 0,-7 0 1 0 0,-4 0-64 0 0,0-1 1 0 0,1 0-1 0 0,-1-2 1 0 0,0 1-1 0 0,1-2 1 0 0,-1 0 0 0 0,1-1-1 0 0,-17-6 1 0 0,-5-5-1021 0 0,-63-36 1 0 0,18 12-2035 0 0,37 17 621 0 0,23 13 1149 0 0</inkml:trace>
  <inkml:trace contextRef="#ctx0" brushRef="#br0" timeOffset="2246.1">3522 609 14280 0 0,'0'0'1102'0'0,"1"1"-719"0"0,2 2-36 0 0,1-1 0 0 0,0 1 0 0 0,0-1 0 0 0,0 0 0 0 0,0 0 0 0 0,6 2-1 0 0,7 3 918 0 0,6 3-741 0 0,1-1 0 0 0,42 10 0 0 0,-26-9-36 0 0,-25-5-182 0 0,24 2 1 0 0,-34-6-456 0 0,1-1 1 0 0,-1 1-1 0 0,0-1 1 0 0,1-1-1 0 0,-1 1 1 0 0,1-1-1 0 0,9-2 0 0 0</inkml:trace>
  <inkml:trace contextRef="#ctx0" brushRef="#br0" timeOffset="2620.73">3589 829 6448 0 0,'0'0'498'0'0,"1"1"90"0"0,2 2 884 0 0,1-1-1 0 0,-1 1 1 0 0,1-1-1 0 0,-1 0 0 0 0,9 2 1 0 0,-6-1-540 0 0,0-2 0 0 0,1 1 0 0 0,7 0 0 0 0,6 0-595 0 0,31-2 0 0 0,-24-1 416 0 0,-6 0-414 0 0,32-5 1 0 0,-32 3-881 0 0,31-1 0 0 0,-38 4-79 0 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7:09.18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141 390 15120 0 0,'-3'0'78'0'0,"1"-1"0"0"0,-1 1 0 0 0,0 0 1 0 0,1 0-1 0 0,-1 0 0 0 0,0 0 0 0 0,1 0 1 0 0,-1 0-1 0 0,0 1 0 0 0,1-1 0 0 0,-1 1 1 0 0,1 0-1 0 0,-1 0 0 0 0,1 0 0 0 0,-1 0 1 0 0,1 0-1 0 0,0 1 0 0 0,-1-1 0 0 0,1 1 1 0 0,0-1-1 0 0,0 1 0 0 0,-2 2 0 0 0,0 0-13 0 0,1 1 0 0 0,0-1 0 0 0,1 1-1 0 0,-1-1 1 0 0,1 1 0 0 0,-1 0 0 0 0,2 0-1 0 0,-1 0 1 0 0,0 0 0 0 0,0 8-1 0 0,-22 129 372 0 0,-7 240-1 0 0,34-256-314 0 0,-2-95-113 0 0,2 4-8 0 0,1-1 0 0 0,2 1 0 0 0,14 45 0 0 0,-17-72 7 0 0,0-1 0 0 0,0 1 0 0 0,0-1 0 0 0,1 0 0 0 0,0 0 0 0 0,0-1 0 0 0,1 1-1 0 0,0-1 1 0 0,0 0 0 0 0,0 0 0 0 0,1 0 0 0 0,9 6 0 0 0,-4-4 11 0 0,1 0 1 0 0,-1-1-1 0 0,1-1 1 0 0,1 0-1 0 0,-1-1 1 0 0,21 6-1 0 0,-8-4 8 0 0,2-2-1 0 0,-1 0 0 0 0,0-2 1 0 0,1-1-1 0 0,0-1 1 0 0,-1-1-1 0 0,1-1 1 0 0,0-2-1 0 0,-1-1 1 0 0,51-13-1 0 0,-60 12-188 0 0,12-3-842 0 0,37-15 1 0 0,-52 17-618 0 0</inkml:trace>
  <inkml:trace contextRef="#ctx0" brushRef="#br0" timeOffset="390.36">37 974 3224 0 0,'0'0'3953'0'0,"5"3"-1810"0"0,3-1 213 0 0,0-1 0 0 0,13 2 1 0 0,-4-3-2216 0 0,1 0 0 0 0,-1-1 0 0 0,23-4 0 0 0,-12 0-36 0 0,0-2 1 0 0,-1 0-1 0 0,28-13 1 0 0,-41 14-2539 0 0,25-15 0 0 0,-13 3-2956 0 0</inkml:trace>
  <inkml:trace contextRef="#ctx0" brushRef="#br0" timeOffset="391.36">31 551 6448 0 0,'0'0'5032'0'0,"13"-3"-3464"0"0,3-4-1376 0 0,4 2-280 0 0,4 2-48 0 0,7-3-16 0 0,2 3-264 0 0,0 1-48 0 0,1-2-16 0 0</inkml:trace>
  <inkml:trace contextRef="#ctx0" brushRef="#br0" timeOffset="824.7">1280 253 920 0 0,'5'-2'-28'0'0,"-3"1"55"0"0,-1 1-1 0 0,1-1 1 0 0,0 0-1 0 0,-1 1 1 0 0,1-1 0 0 0,-1 0-1 0 0,0 0 1 0 0,1 0-1 0 0,-1 0 1 0 0,0 0 0 0 0,1-1-1 0 0,-1 1 1 0 0,0 0 0 0 0,0 0-1 0 0,0-1 1 0 0,0 1-1 0 0,0-1 1 0 0,0 1 0 0 0,-1-1-1 0 0,1 1 1 0 0,0-1-1 0 0,-1 1 1 0 0,1-4 0 0 0,-1 4 528 0 0,0 0 0 0 0,0 0-1 0 0,0 0 1 0 0,-1 0 0 0 0,1 1 0 0 0,0-1 0 0 0,0 0 0 0 0,-1 0 0 0 0,1 0 0 0 0,-1 0 0 0 0,1 0 0 0 0,-1 0 0 0 0,1 0 0 0 0,-1 0 0 0 0,0 1 0 0 0,1-1 0 0 0,-1 0 0 0 0,0 1 0 0 0,1-1-1 0 0,-1 0 1 0 0,0 1 0 0 0,0-1 0 0 0,-1 0 0 0 0,-21-11 2947 0 0,8 8-3016 0 0,1 1-1 0 0,-1 0 0 0 0,0 1 1 0 0,0 1-1 0 0,0 0 0 0 0,0 1 1 0 0,-19 3-1 0 0,17-1-329 0 0,1 0-1 0 0,0 1 1 0 0,0 1 0 0 0,-20 8 0 0 0,28-9-91 0 0,0 1 0 0 0,0 0 0 0 0,1 1 0 0 0,0-1 0 0 0,0 1 0 0 0,0 1 0 0 0,0-1 0 0 0,1 1 0 0 0,-12 14 0 0 0,10-8-68 0 0,-1 0 0 0 0,1 1 0 0 0,1 0-1 0 0,-7 20 1 0 0,-18 59-29 0 0,26-76 27 0 0,-18 72-28 0 0,-12 96-1 0 0,20-96 26 0 0,-38 343-56 0 0,52-385 75 0 0,1 1 0 0 0,3-1-1 0 0,2 1 1 0 0,1-1 0 0 0,21 79-1 0 0,-23-116-6 0 0,0 0-1 0 0,0-1 0 0 0,1 0 0 0 0,0 0 1 0 0,1 0-1 0 0,0 0 0 0 0,0-1 1 0 0,0 0-1 0 0,11 11 0 0 0,-7-10 7 0 0,0 0 0 0 0,1 0 0 0 0,0-1 0 0 0,1 0 0 0 0,-1-1 1 0 0,15 7-1 0 0,4-2 6 0 0,0-1 1 0 0,1-2 0 0 0,0 0-1 0 0,53 5 1 0 0,-12-3-192 0 0,-5 0-1504 0 0,87 1 0 0 0,-138-12 91 0 0,2-4-62 0 0</inkml:trace>
  <inkml:trace contextRef="#ctx0" brushRef="#br0" timeOffset="1214.61">1549 685 7368 0 0,'0'0'333'0'0,"-4"-12"8680"0"0,1 23-4747 0 0,0-1-4060 0 0,-7 60 888 0 0,-1 9-828 0 0,8-45-213 0 0,-8 134 316 0 0,10-124-701 0 0,10 82 1 0 0,-6-109-335 0 0,0 1 0 0 0,7 21 0 0 0,-7-32-473 0 0,0 0 1 0 0,0-1-1 0 0,0 1 1 0 0,7 10-1 0 0</inkml:trace>
  <inkml:trace contextRef="#ctx0" brushRef="#br0" timeOffset="1649.5">1582 676 11024 0 0,'0'-6'42'0'0,"0"-5"185"0"0,0 1 1 0 0,1 0 0 0 0,0 0-1 0 0,4-18 1 0 0,0 10-194 0 0,-4 13 28 0 0,0 0 1 0 0,0 0 0 0 0,0 0-1 0 0,1 1 1 0 0,0-1-1 0 0,0 0 1 0 0,0 1 0 0 0,1-1-1 0 0,0 1 1 0 0,-1 0-1 0 0,6-6 1 0 0,1 1 528 0 0,1 0 0 0 0,0 1 0 0 0,0 0 0 0 0,0 1 0 0 0,16-9 0 0 0,-21 14-461 0 0,0 0 0 0 0,0 0 0 0 0,0 0-1 0 0,1 1 1 0 0,-1 0 0 0 0,0 0 0 0 0,0 0 0 0 0,1 1 0 0 0,-1 0 0 0 0,0 0-1 0 0,1 0 1 0 0,-1 0 0 0 0,0 1 0 0 0,1 0 0 0 0,7 2 0 0 0,-8-1-68 0 0,0 0 1 0 0,-1 0 0 0 0,1 0 0 0 0,-1 1-1 0 0,0 0 1 0 0,1-1 0 0 0,-1 1-1 0 0,5 6 1 0 0,0-1 30 0 0,-1 2 0 0 0,11 14-1 0 0,-15-18-77 0 0,0 1 0 0 0,0 0 0 0 0,-1 1-1 0 0,0-1 1 0 0,0 1 0 0 0,0-1 0 0 0,-1 1-1 0 0,-1 0 1 0 0,1 0 0 0 0,-1 0 0 0 0,0 0-1 0 0,-1 0 1 0 0,0 0 0 0 0,0 0 0 0 0,-1 0-1 0 0,0 0 1 0 0,-3 11 0 0 0,1-7 20 0 0,0-1 0 0 0,-1 1 0 0 0,0-1 1 0 0,-1 0-1 0 0,-1 0 0 0 0,1-1 0 0 0,-2 1 1 0 0,1-1-1 0 0,-2 0 0 0 0,1-1 0 0 0,-10 9 0 0 0,2-5 154 0 0,0-1 1 0 0,-1-1-1 0 0,0 0 0 0 0,-1-1 0 0 0,0-1 0 0 0,-1 0 0 0 0,0-2 0 0 0,0 0 0 0 0,-1-1 0 0 0,-29 6 0 0 0,21-6 209 0 0,26-5-326 0 0,1 5-73 0 0,1-1 0 0 0,0 1 1 0 0,0 0-1 0 0,0 0 0 0 0,1 0 1 0 0,0 0-1 0 0,0-1 0 0 0,0 1 1 0 0,1-1-1 0 0,6 10 0 0 0,4 3-25 0 0,23 26-1 0 0,-31-38 26 0 0,135 154-172 0 0,-128-147-108 0 0,-1-2 0 0 0,2 1 0 0 0,0-1-1 0 0,0-1 1 0 0,0-1 0 0 0,2 0 0 0 0,22 12 0 0 0,-35-21-13 0 0,0 1 1 0 0,0 0-1 0 0,0 0 1 0 0,0-1-1 0 0,-1 0 1 0 0,1 1 0 0 0,0-1-1 0 0,0 0 1 0 0,0 0-1 0 0,3 0 1 0 0,5-2-6000 0 0</inkml:trace>
  <inkml:trace contextRef="#ctx0" brushRef="#br0" timeOffset="2037.31">2282 223 12896 0 0,'2'0'997'0'0,"21"-4"-665"0"0,-8 2 686 0 0,-1 0 1 0 0,23-8 0 0 0,-14 3-475 0 0,0 1 1 0 0,1 0 0 0 0,0 2-1 0 0,1 1 1 0 0,45 0 0 0 0,-45 6-468 0 0,-13 0 3 0 0,-11-2-67 0 0,0 1 1 0 0,1 1-8 0 0,0-1 0 0 0,0 1 0 0 0,0 0 0 0 0,-1-1 0 0 0,1 1 0 0 0,-1 0 0 0 0,1 0 0 0 0,-1 0 1 0 0,0 0-1 0 0,0 0 0 0 0,-1 0 0 0 0,2 6 0 0 0,-1 5 1 0 0,-1 24 0 0 0,0-22 28 0 0,-7 147-25 0 0,3-91-22 0 0,-8 39-28 0 0,0-11 20 0 0,9-48 20 0 0,-4 44 0 0 0,-5 8 8 0 0,-35 233 146 0 0,17-164 840 0 0,19-105-311 0 0,7-39 54 0 0,-15 55-1 0 0,-5-12 704 0 0,24-71-1410 0 0,0 0-1 0 0,-1 1 0 0 0,1-1 1 0 0,-1 0-1 0 0,1 0 1 0 0,-1 1-1 0 0,0-1 0 0 0,1 0 1 0 0,-1 0-1 0 0,0 0 1 0 0,0 0-1 0 0,0 0 0 0 0,0 0 1 0 0,0 0-1 0 0,0-1 1 0 0,0 1-1 0 0,0 0 0 0 0,0 0 1 0 0,-1-1-1 0 0,1 1 0 0 0,0-1 1 0 0,0 1-1 0 0,-1-1 1 0 0,1 1-1 0 0,0-1 0 0 0,0 0 1 0 0,-1 0-1 0 0,1 0 1 0 0,0 1-1 0 0,-1-1 0 0 0,-1-1 1 0 0,-4 0 31 0 0,0 0 0 0 0,0 0 0 0 0,0-1-1 0 0,-12-4 1 0 0,9 2-66 0 0,-22-9-186 0 0,23 9-50 0 0,0 0-1 0 0,0 1 0 0 0,-15-4 1 0 0,-23-4-1500 0 0,32 7 402 0 0,-1 0 0 0 0,-27-2-1 0 0,23 4-184 0 0</inkml:trace>
  <inkml:trace contextRef="#ctx0" brushRef="#br0" timeOffset="2038.31">2936 1143 19871 0 0,'25'1'1196'0'0,"30"6"-1"0"0,-30-4-1122 0 0,31 1-1 0 0,-46-4-20 0 0,18 1 125 0 0,0-2 0 0 0,-1-1-1 0 0,34-7 1 0 0,-32 4-136 0 0,-21 4-385 0 0,1 0 0 0 0,-1-1 0 0 0,0 0 1 0 0,-1 0-1 0 0,1-1 0 0 0,0 0 0 0 0,-1 0 0 0 0,8-5 1 0 0,-1-2-6978 0 0</inkml:trace>
  <inkml:trace contextRef="#ctx0" brushRef="#br0" timeOffset="2710.06">4159 507 11056 0 0,'-1'0'852'0'0,"-1"0"-555"0"0,0 0 0 0 0,1 0 0 0 0,-1 0 1 0 0,1 0-1 0 0,-1 0 0 0 0,1 1 0 0 0,-1-1 0 0 0,1 0 1 0 0,-1 1-1 0 0,1-1 0 0 0,-1 1 0 0 0,1 0 1 0 0,0-1-1 0 0,-1 1 0 0 0,1 0 0 0 0,0 0 0 0 0,0 0 1 0 0,0 0-1 0 0,-1 0 0 0 0,1 0 0 0 0,0 0 1 0 0,0 1-1 0 0,0-1 0 0 0,1 0 0 0 0,-1 1 1 0 0,0-1-1 0 0,0 0 0 0 0,1 1 0 0 0,-1-1 0 0 0,1 1 1 0 0,-1 2-1 0 0,0 2 53 0 0,0 0-1 0 0,0 1 1 0 0,1-1 0 0 0,0 1-1 0 0,1 10 1 0 0,0-12-640 0 0,5 87 274 0 0,-8 119-1 0 0,1-105 61 0 0,1-60-204 0 0,4 1-1771 0 0,-4-34 31 0 0</inkml:trace>
  <inkml:trace contextRef="#ctx0" brushRef="#br0" timeOffset="3123.04">3760 1242 18255 0 0,'-14'10'414'0'0,"11"-9"1000"0"0,3 1-1402 0 0,1-1-1 0 0,-1 0 0 0 0,0 0 0 0 0,1 0 1 0 0,-1 0-1 0 0,1 0 0 0 0,-1 0 0 0 0,1 0 0 0 0,0 0 1 0 0,-1 0-1 0 0,1 0 0 0 0,0 0 0 0 0,0 0 1 0 0,-1 0-1 0 0,1 0 0 0 0,2 1 0 0 0,17 12 108 0 0,-18-13-53 0 0,8 6 126 0 0,0-1-1 0 0,0-1 1 0 0,1 0-1 0 0,21 8 1 0 0,-7-6 163 0 0,-18-4-225 0 0,0-1 1 0 0,1 0-1 0 0,9 1 1 0 0,18 0-57 0 0,1-2 0 0 0,-1-1 0 0 0,0-1-1 0 0,43-8 1 0 0,-49 4-2134 0 0,38-11 0 0 0,-36 7-4787 0 0</inkml:trace>
  <inkml:trace contextRef="#ctx0" brushRef="#br0" timeOffset="3499.2">4246 1823 1840 0 0,'-16'15'94'0'0,"-22"16"1"0"0,12-15 3341 0 0,14-9 1021 0 0,7-3-2717 0 0,0-2 1 0 0,1 1 0 0 0,-1 0 0 0 0,-10 2-1 0 0,14-4-1632 0 0,0-1 1 0 0,-1 0-1 0 0,1 0 0 0 0,0 1 0 0 0,-1-1 0 0 0,1 0 0 0 0,0 0 0 0 0,0 0 0 0 0,-1-1 0 0 0,1 1 0 0 0,0 0 0 0 0,-1 0 0 0 0,1-1 0 0 0,0 1 1 0 0,0-1-1 0 0,-1 1 0 0 0,1-1 0 0 0,0 1 0 0 0,0-1 0 0 0,0 0 0 0 0,0 1 0 0 0,0-1 0 0 0,0 0 0 0 0,0 0 0 0 0,-1-1 0 0 0,0-1-10 0 0,0 0 0 0 0,0 0 0 0 0,0 0 0 0 0,0 0-1 0 0,1 0 1 0 0,-1 0 0 0 0,1 0 0 0 0,0-1 0 0 0,0 1-1 0 0,0 0 1 0 0,0-1 0 0 0,1 1 0 0 0,-1-1 0 0 0,1 1-1 0 0,0-1 1 0 0,0-5 0 0 0,2-4-109 0 0,0-1 1 0 0,8-26-1 0 0,-5 19 168 0 0,-1 8-231 0 0,0 0 0 0 0,0 1-1 0 0,1-1 1 0 0,0 1 0 0 0,1 0 0 0 0,1 0-1 0 0,0 1 1 0 0,0-1 0 0 0,12-11 0 0 0,-17 20-25 0 0,1 1 1 0 0,0-1 0 0 0,0 1 0 0 0,0-1-1 0 0,0 1 1 0 0,1 0 0 0 0,-1 0 0 0 0,1 0-1 0 0,-1 1 1 0 0,1-1 0 0 0,0 1 0 0 0,0 0-1 0 0,-1 0 1 0 0,1 0 0 0 0,0 1 0 0 0,0-1-1 0 0,0 1 1 0 0,0 0 0 0 0,0 0 0 0 0,0 0 0 0 0,0 1-1 0 0,0-1 1 0 0,-1 1 0 0 0,1 0 0 0 0,0 0-1 0 0,0 0 1 0 0,-1 0 0 0 0,1 1 0 0 0,0 0-1 0 0,-1 0 1 0 0,0 0 0 0 0,1 0 0 0 0,-1 0-1 0 0,6 6 1 0 0,-2 0 12 0 0,-1 0 1 0 0,0 1-1 0 0,0 0 0 0 0,-1 0 0 0 0,0 1 0 0 0,-1-1 1 0 0,0 1-1 0 0,0 0 0 0 0,-1 0 0 0 0,0 0 0 0 0,1 15 1 0 0,-1-7 94 0 0,-2-1 1 0 0,0 0 0 0 0,-1 0 0 0 0,-1 0-1 0 0,0 1 1 0 0,-6 22 0 0 0,-1-5 468 0 0,-3 0-1 0 0,-25 58 1 0 0,-41 62 1974 0 0,67-137-2097 0 0,-27 56 1163 0 0,33-67-1314 0 0,2 0 0 0 0,-1 0-1 0 0,1 1 1 0 0,0-1 0 0 0,-2 16-1 0 0,4-22-175 0 0,0 1-1 0 0,-1-1 0 0 0,1 1 0 0 0,1-1 1 0 0,-1 1-1 0 0,0 0 0 0 0,0-1 1 0 0,0 1-1 0 0,1-1 0 0 0,-1 1 0 0 0,1-1 1 0 0,-1 0-1 0 0,1 1 0 0 0,0-1 1 0 0,0 1-1 0 0,-1-1 0 0 0,1 0 1 0 0,0 0-1 0 0,0 1 0 0 0,0-1 0 0 0,0 0 1 0 0,1 0-1 0 0,-1 0 0 0 0,0 0 1 0 0,0 0-1 0 0,1 0 0 0 0,-1-1 1 0 0,0 1-1 0 0,1 0 0 0 0,-1-1 0 0 0,1 1 1 0 0,-1-1-1 0 0,1 1 0 0 0,-1-1 1 0 0,1 0-1 0 0,1 1 0 0 0,20 3-10 0 0,-11-2-6 0 0,-1 0 1 0 0,20 0-1 0 0,92-4-1740 0 0,-117 2 1162 0 0,-1-1 0 0 0,0 0 1 0 0,0 1-1 0 0,0-2 0 0 0,0 1 1 0 0,8-4-1 0 0,-6 0-884 0 0</inkml:trace>
  <inkml:trace contextRef="#ctx0" brushRef="#br0" timeOffset="3900.98">4853 1218 16128 0 0,'0'0'1889'0'0,"13"-3"2303"0"0,-9 1-3989 0 0,1-1-1 0 0,-1 0 1 0 0,0 0 0 0 0,-1 0 0 0 0,1-1 0 0 0,-1 1 0 0 0,1-1 0 0 0,-1 0 0 0 0,0 0 0 0 0,3-5 0 0 0,1-1-1 0 0,174-268 969 0 0,-91 132-1067 0 0,65-99 161 0 0,-105 157-953 0 0,-28 50 420 0 0,-20 39 220 0 0,6 18-10 0 0,-2 0 0 0 0,0 1 0 0 0,-1 0 0 0 0,3 30 0 0 0,-1-7 0 0 0,16 99-35 0 0,-13-80 74 0 0,7 100-15 0 0,-1-14 4 0 0,-10-106-89 0 0,-3-12-149 0 0,9 35-1 0 0,-9-56-1848 0 0</inkml:trace>
  <inkml:trace contextRef="#ctx0" brushRef="#br0" timeOffset="3901.98">5053 867 6448 0 0,'0'0'585'0'0,"1"2"-485"0"0,0 1 175 0 0,1 0-1 0 0,-1 1 0 0 0,1-1 1 0 0,0 0-1 0 0,0 0 1 0 0,0 0-1 0 0,0 0 0 0 0,1 0 1 0 0,-1-1-1 0 0,6 5 1 0 0,-4-4 593 0 0,5 5 2228 0 0,1-1 0 0 0,13 7-1 0 0,10 4-1917 0 0,1 0-120 0 0,47 17 0 0 0,-70-30-1094 0 0,1-2 0 0 0,0 0 0 0 0,0 0 0 0 0,1-1 1 0 0,-1 0-1 0 0,0-1 0 0 0,1-1 0 0 0,14-1 0 0 0,-20 1-394 0 0,0-2 0 0 0,-1 1 0 0 0,14-5 0 0 0,0-2-465 0 0</inkml:trace>
  <inkml:trace contextRef="#ctx0" brushRef="#br0" timeOffset="4453.96">6886 56 3224 0 0,'-13'7'288'0'0,"-11"7"1889"0"0,-29 32 10324 0 0,27-22-9065 0 0,-37 33-2146 0 0,-82 96 0 0 0,106-109-1164 0 0,-27 32 37 0 0,13 0-157 0 0,4 2-1 0 0,-62 132 0 0 0,96-177-3 0 0,-15 49-1 0 0,24-65-4 0 0,2 0 1 0 0,1 1-1 0 0,0-1 0 0 0,-1 32 1 0 0,4-40-11 0 0,0 0 1 0 0,1 0-1 0 0,0 0 1 0 0,1 0-1 0 0,4 14 1 0 0,-5-19 0 0 0,1 0-1 0 0,-1 0 1 0 0,1-1-1 0 0,0 1 1 0 0,0-1-1 0 0,0 0 1 0 0,1 1-1 0 0,-1-1 1 0 0,1 0-1 0 0,0 0 1 0 0,0 0 0 0 0,0-1-1 0 0,0 1 1 0 0,6 3-1 0 0,-1-2-1 0 0,0-1 0 0 0,1 1 0 0 0,0-1-1 0 0,0-1 1 0 0,0 1 0 0 0,0-2 0 0 0,0 1-1 0 0,0-1 1 0 0,0 0 0 0 0,0-1 0 0 0,1 0 0 0 0,-1-1-1 0 0,0 0 1 0 0,0 0 0 0 0,0-1 0 0 0,0 0-1 0 0,16-7 1 0 0,3-2-32 0 0,-1-1-1 0 0,30-19 0 0 0,-48 26 79 0 0,3-3 24 0 0,0 0 0 0 0,0 0-1 0 0,0-1 1 0 0,-1-1-1 0 0,-1 0 1 0 0,1 0 0 0 0,-2-1-1 0 0,0 0 1 0 0,0-1 0 0 0,13-24-1 0 0,-20 33-34 0 0,0-1-1 0 0,-1 1 0 0 0,0 0 1 0 0,0-1-1 0 0,0 0 0 0 0,0 1 1 0 0,0-1-1 0 0,-1 0 0 0 0,1 1 1 0 0,-1-1-1 0 0,0 0 0 0 0,-1 1 1 0 0,1-1-1 0 0,-1-4 0 0 0,-1 3 13 0 0,1-1 0 0 0,-1 1 0 0 0,0 0 0 0 0,-1 0 0 0 0,1 0 0 0 0,-1 0 0 0 0,0 1-1 0 0,-6-8 1 0 0,-3-1 127 0 0,-1 0 0 0 0,-1 1 0 0 0,0 0-1 0 0,-24-15 1 0 0,-55-30 128 0 0,81 51-317 0 0,0 1 1 0 0,0 0-1 0 0,-1 0 0 0 0,0 1 0 0 0,-26-4 0 0 0,8 3-158 0 0,17 2 34 0 0,0 1 0 0 0,-24 0-1 0 0,7 3-868 0 0,-1 1-1 0 0,1 1 0 0 0,-50 12 1 0 0,54-6-668 0 0</inkml:trace>
  <inkml:trace contextRef="#ctx0" brushRef="#br0" timeOffset="5195.99">7111 250 11520 0 0,'0'-1'886'0'0,"1"-2"-482"0"0,-1 0 0 0 0,0-1 0 0 0,1 1 0 0 0,0-1 0 0 0,-1 1 0 0 0,1 0-1 0 0,1-1 1 0 0,-1 1 0 0 0,0 0 0 0 0,4-6 0 0 0,1 1 549 0 0,0 0-1 0 0,9-9 1 0 0,-1 1-1007 0 0,70-76 739 0 0,-75 83-738 0 0,0 1 1 0 0,0 1-1 0 0,1 0 0 0 0,0 0 0 0 0,15-7 1 0 0,-22 11-24 0 0,1 1 1 0 0,0 1 0 0 0,0-1-1 0 0,1 1 1 0 0,-1-1 0 0 0,0 1-1 0 0,0 1 1 0 0,1-1 0 0 0,-1 0-1 0 0,0 1 1 0 0,1 0 0 0 0,-1 0-1 0 0,0 0 1 0 0,1 1-1 0 0,-1 0 1 0 0,0-1 0 0 0,1 1-1 0 0,4 2 1 0 0,-7-2 18 0 0,0 0-1 0 0,-1 0 1 0 0,1 0 0 0 0,0 0-1 0 0,-1 0 1 0 0,1 1 0 0 0,-1-1-1 0 0,1 0 1 0 0,-1 1 0 0 0,0-1-1 0 0,0 1 1 0 0,0-1 0 0 0,1 1-1 0 0,-2 0 1 0 0,1 0 0 0 0,0-1-1 0 0,1 3 1 0 0,-1 0-22 0 0,0-1 1 0 0,-1 1-1 0 0,1 0 1 0 0,-1-1-1 0 0,1 1 0 0 0,-1 0 1 0 0,0-1-1 0 0,-1 7 0 0 0,-1 0 19 0 0,-1 1-1 0 0,0 0 0 0 0,0-1 1 0 0,-1 1-1 0 0,-5 10 0 0 0,-7 6 358 0 0,0 0 0 0 0,-31 36-1 0 0,32-44-85 0 0,-56 65 1551 0 0,19-24-240 0 0,47-54-1331 0 0,0 1-1 0 0,0 0 1 0 0,1 0-1 0 0,0 0 0 0 0,0 0 1 0 0,1 1-1 0 0,0-1 1 0 0,-2 9-1 0 0,4-13-141 0 0,0 0-1 0 0,1 0 1 0 0,-1 0-1 0 0,1 0 1 0 0,0 0-1 0 0,0 0 1 0 0,0 0 0 0 0,0 0-1 0 0,0 0 1 0 0,1 0-1 0 0,-1 0 1 0 0,1 0-1 0 0,0 0 1 0 0,0 0 0 0 0,0 0-1 0 0,0 0 1 0 0,1-1-1 0 0,-1 1 1 0 0,1 0-1 0 0,0-1 1 0 0,-1 0 0 0 0,1 1-1 0 0,0-1 1 0 0,3 3-1 0 0,5 2-13 0 0,-1 0 0 0 0,1-1 0 0 0,0 0 0 0 0,1 0 0 0 0,-1-1 0 0 0,1 0 0 0 0,0-1 0 0 0,0-1 0 0 0,23 5 0 0 0,-4-2 20 0 0,44 4 0 0 0,-60-9-20 0 0,6 1 62 0 0,32-2-1 0 0,-20 0-108 0 0,-23 1-8 0 0,-1-1 0 0 0,17-2 0 0 0,-18-1-2146 0 0</inkml:trace>
  <inkml:trace contextRef="#ctx0" brushRef="#br0" timeOffset="22198.27">1364 2370 12816 0 0,'-2'-2'163'0'0,"-12"-8"880"0"0,13 10-1028 0 0,0 0 0 0 0,0 0-1 0 0,0 0 1 0 0,1 0 0 0 0,-1 0-1 0 0,0 0 1 0 0,0 0 0 0 0,0 0-1 0 0,0 0 1 0 0,1 0 0 0 0,-1 1-1 0 0,0-1 1 0 0,0 0 0 0 0,0 0-1 0 0,1 1 1 0 0,-1-1 0 0 0,0 1-1 0 0,-1 0 1 0 0,1 0 138 0 0,0 0 1 0 0,0 0-1 0 0,-1 0 0 0 0,1 0 1 0 0,0 0-1 0 0,0 1 1 0 0,0-1-1 0 0,0 0 0 0 0,1 1 1 0 0,-1-1-1 0 0,0 0 1 0 0,1 1-1 0 0,-1-1 0 0 0,0 1 1 0 0,1-1-1 0 0,-1 3 1 0 0,-1 28 686 0 0,1-20-598 0 0,-3 31 194 0 0,-1 19-248 0 0,0 69-31 0 0,0-1-42 0 0,3-46-115 0 0,4 80 0 0 0,0-131 1 0 0,13 120 20 0 0,-11-131-16 0 0,1-1 1 0 0,0 0-1 0 0,2 0 0 0 0,0 0 1 0 0,11 20-1 0 0,-15-35-3 0 0,1 0 0 0 0,0 0 0 0 0,0 0 0 0 0,0 0 0 0 0,0-1 0 0 0,1 0 0 0 0,0 0 0 0 0,0 0 0 0 0,1 0 0 0 0,-1-1 0 0 0,1 0 0 0 0,0 0 0 0 0,7 3 0 0 0,-5-4 9 0 0,0 0-1 0 0,-1 0 1 0 0,1-1-1 0 0,0 0 1 0 0,0-1-1 0 0,1 1 1 0 0,-1-2-1 0 0,0 1 1 0 0,0-1-1 0 0,0 0 1 0 0,10-2-1 0 0,2-1 39 0 0,0-1 0 0 0,0-1 0 0 0,0-1 0 0 0,0 0 0 0 0,-1-2 0 0 0,0 0-1 0 0,31-18 1 0 0,-24 8 35 0 0,1-1-1 0 0,-2-1 1 0 0,-1 0-1 0 0,29-33 0 0 0,86-113 413 0 0,-117 134-296 0 0,20-37 0 0 0,-21 32-32 0 0,-1 3 127 0 0,32-75 0 0 0,-22 28 86 0 0,32-132 0 0 0,-42 106-301 0 0,-19 100-52 0 0,-1 6-15 0 0,0-1-1 0 0,0 1 0 0 0,0-1 1 0 0,-1 1-1 0 0,1-1 0 0 0,0 1 0 0 0,-1-1 1 0 0,1 1-1 0 0,-2-3 0 0 0,2 4-10 0 0,0 0-1 0 0,0 0 0 0 0,0-1 0 0 0,0 1 0 0 0,0 0 0 0 0,0 0 1 0 0,0 0-1 0 0,0-1 0 0 0,0 1 0 0 0,0 0 0 0 0,0 0 1 0 0,0 0-1 0 0,-1 0 0 0 0,1-1 0 0 0,0 1 0 0 0,0 0 1 0 0,0 0-1 0 0,0 0 0 0 0,-1 0 0 0 0,1-1 0 0 0,0 1 1 0 0,0 0-1 0 0,0 0 0 0 0,0 0 0 0 0,-1 0 0 0 0,1 0 0 0 0,0 0 1 0 0,0 0-1 0 0,0 0 0 0 0,-1 0 0 0 0,1 0 0 0 0,0 0 1 0 0,0 0-1 0 0,0 0 0 0 0,-1 0 0 0 0,1 0 0 0 0,0 0 1 0 0,0 0-1 0 0,0 0 0 0 0,-1 0 0 0 0,1 0 0 0 0,0 0 1 0 0,0 0-1 0 0,0 0 0 0 0,-1 0 0 0 0,1 0 0 0 0,0 0 0 0 0,0 0 1 0 0,0 1-1 0 0,-1-1 0 0 0,1 0 0 0 0,0 0 0 0 0,0 0 1 0 0,0 0-1 0 0,0 0 0 0 0,0 1 0 0 0,-1-1 0 0 0,1 0 1 0 0,0 0-1 0 0,0 0 0 0 0,0 1 0 0 0,0-1 0 0 0,0 0 1 0 0,0 0-1 0 0,0 0 0 0 0,0 1 0 0 0,0-1 0 0 0,-10 19-30 0 0,2 0-1 0 0,-12 36 0 0 0,-48 251-260 0 0,50-223 235 0 0,-3 45 38 0 0,5-26 20 0 0,-18 131-3 0 0,31-205 0 0 0,1-17 15 0 0,2-1-1 0 0,-1 1 0 0 0,1 0 0 0 0,1-1 0 0 0,0 1 1 0 0,1 0-1 0 0,0-1 0 0 0,5 15 0 0 0,-7-24-70 0 0,0-1 0 0 0,0 1 1 0 0,1-1-1 0 0,-1 1 0 0 0,0 0 0 0 0,1-1 0 0 0,-1 1 0 0 0,0-1 0 0 0,1 0 0 0 0,-1 1 0 0 0,1-1 0 0 0,-1 1 0 0 0,1-1 0 0 0,-1 1 1 0 0,1-1-1 0 0,-1 0 0 0 0,1 0 0 0 0,-1 1 0 0 0,1-1 0 0 0,-1 0 0 0 0,1 0 0 0 0,0 1 0 0 0,-1-1 0 0 0,1 0 0 0 0,-1 0 0 0 0,1 0 0 0 0,0 0 1 0 0,-1 0-1 0 0,1 0 0 0 0,-1 0 0 0 0,1 0 0 0 0,0 0 0 0 0,0-1 0 0 0,9-2-1027 0 0</inkml:trace>
  <inkml:trace contextRef="#ctx0" brushRef="#br0" timeOffset="24217.17">3291 3193 11520 0 0,'0'0'886'0'0,"2"0"-456"0"0,31 7 1000 0 0,1-1 1 0 0,55 2-1 0 0,18 7-814 0 0,-84-12-479 0 0,1 2-1 0 0,28 9 0 0 0,-13-3-49 0 0,118 27-564 0 0,-134-35-1451 0 0,-16-3-3818 0 0</inkml:trace>
  <inkml:trace contextRef="#ctx0" brushRef="#br0" timeOffset="24618.75">3495 2877 15608 0 0,'0'0'1409'0'0,"7"4"-1097"0"0,-5-2-255 0 0,0 0 1 0 0,0 0-1 0 0,0 0 0 0 0,0 0 1 0 0,0 1-1 0 0,0-1 0 0 0,-1 1 1 0 0,1-1-1 0 0,-1 1 0 0 0,0-1 1 0 0,1 1-1 0 0,-1 0 1 0 0,0 3-1 0 0,1 1 52 0 0,0 0 1 0 0,-1 0-1 0 0,0 0 1 0 0,1 11-1 0 0,-2-2 34 0 0,0 1 68 0 0,0 1 0 0 0,-5 23 0 0 0,0-9 3 0 0,1-7-21 0 0,-12 40 0 0 0,-2 9 17 0 0,5-17-120 0 0,8-37-50 0 0,2-9-25 0 0,0 0 1 0 0,0 0-1 0 0,-1-1 0 0 0,-7 14 0 0 0,11-23-24 0 0,-1 0-1 0 0,0 1 0 0 0,1-1 1 0 0,0 1-1 0 0,-1-1 0 0 0,1 1 1 0 0,0-1-1 0 0,0 1 0 0 0,0 0 1 0 0,0-1-1 0 0,0 1 0 0 0,0 1 1 0 0,-1 14-516 0 0,1-16 430 0 0,0-1 0 0 0,0 1 0 0 0,0 0 0 0 0,0-1 0 0 0,0 1 0 0 0,0 0 0 0 0,0-1 0 0 0,0 1 0 0 0,0 0 0 0 0,0-1 0 0 0,0 1 0 0 0,0-1 0 0 0,1 1-1 0 0,-1 0 1 0 0,0-1 0 0 0,0 1 0 0 0,1-1 0 0 0,-1 1 0 0 0,0-1 0 0 0,1 1 0 0 0,-1-1 0 0 0,1 1 0 0 0,-1-1 0 0 0,0 1 0 0 0,1-1 0 0 0,-1 1 0 0 0,1-1 0 0 0,0 0 0 0 0,-1 1 0 0 0,1-1 0 0 0,-1 0 0 0 0,1 1 0 0 0,0-1 0 0 0,5 3-1871 0 0</inkml:trace>
  <inkml:trace contextRef="#ctx0" brushRef="#br0" timeOffset="24994.6">4882 2510 16527 0 0,'0'0'1499'0'0,"0"1"-1235"0"0,-1 2-223 0 0,-1 0 0 0 0,1 0 0 0 0,0 0 0 0 0,1 0 0 0 0,-1 0 0 0 0,0 0 0 0 0,1 0 0 0 0,0 5 0 0 0,0 30 715 0 0,1-18-477 0 0,-7 102 649 0 0,2-51-728 0 0,-8 43-58 0 0,3-38-79 0 0,3-8-272 0 0,-5 47 25 0 0,8-39-6430 0 0,3-57 570 0 0</inkml:trace>
  <inkml:trace contextRef="#ctx0" brushRef="#br0" timeOffset="25381.54">4458 3434 13360 0 0,'0'0'1209'0'0,"13"-3"-970"0"0,5 1 1056 0 0,0 0 1 0 0,31 2 0 0 0,3 1 635 0 0,192-21-630 0 0,-200 14-1470 0 0,-21 3-1003 0 0,44-10 0 0 0,-43 4 333 0 0</inkml:trace>
  <inkml:trace contextRef="#ctx0" brushRef="#br0" timeOffset="25743.6">4672 4000 14744 0 0,'-2'-1'80'0'0,"-2"0"110"0"0,0-1 0 0 0,1 0 0 0 0,-1 0 0 0 0,1 0 0 0 0,0 0 0 0 0,-1-1 0 0 0,-3-3 0 0 0,5 4-163 0 0,0 1 205 0 0,0-1 1 0 0,1 0 0 0 0,-1 0-1 0 0,0 0 1 0 0,1 0 0 0 0,0 0-1 0 0,-1 0 1 0 0,1 0 0 0 0,0 0-1 0 0,0 0 1 0 0,0 0 0 0 0,0-1-1 0 0,0 1 1 0 0,1 0 0 0 0,-1-1-1 0 0,1 1 1 0 0,-1-1 0 0 0,1-4-1 0 0,1 1-140 0 0,-1 0-1 0 0,2 0 0 0 0,-1 1 0 0 0,1-1 0 0 0,-1 0 1 0 0,2 0-1 0 0,2-6 0 0 0,0 2-69 0 0,-1 2-40 0 0,0 0-1 0 0,1 1 0 0 0,0 0 1 0 0,0 0-1 0 0,0 0 0 0 0,14-11 1 0 0,-17 16-28 0 0,-1 0 0 0 0,1 0 0 0 0,0 1 1 0 0,0-1-1 0 0,0 1 0 0 0,1-1 0 0 0,-1 1 0 0 0,0 0 1 0 0,0 0-1 0 0,1 0 0 0 0,-1 0 0 0 0,1 0 0 0 0,-1 1 1 0 0,1-1-1 0 0,-1 1 0 0 0,1-1 0 0 0,-1 1 0 0 0,1 0 1 0 0,-1 0-1 0 0,1 0 0 0 0,-1 0 0 0 0,1 1 0 0 0,-1-1 1 0 0,1 1-1 0 0,-1 0 0 0 0,1-1 0 0 0,-1 1 0 0 0,0 0 1 0 0,1 0-1 0 0,3 3 0 0 0,-2-1-70 0 0,0 0-1 0 0,0 1 0 0 0,0-1 1 0 0,-1 1-1 0 0,1 0 1 0 0,-1 0-1 0 0,0 0 1 0 0,0 0-1 0 0,0 1 1 0 0,-1-1-1 0 0,0 1 0 0 0,0 0 1 0 0,0 0-1 0 0,2 8 1 0 0,-2-4 80 0 0,0 1 1 0 0,-1 0 0 0 0,0-1-1 0 0,-1 1 1 0 0,0 0-1 0 0,-1-1 1 0 0,0 1 0 0 0,0 0-1 0 0,-1-1 1 0 0,-3 11 0 0 0,-5 10 904 0 0,-25 51 1 0 0,5-12 598 0 0,22-44-905 0 0,-4 7 18 0 0,8-22-445 0 0,1-1-1 0 0,0 0 0 0 0,0 1 0 0 0,-1 15 0 0 0,3-22-113 0 0,1 0 0 0 0,-1 0 0 0 0,1 0 0 0 0,0 0 0 0 0,0 0 0 0 0,1-1 0 0 0,-1 1 0 0 0,0 0 0 0 0,1 0 0 0 0,0 0 0 0 0,0-1 0 0 0,0 1 0 0 0,0 0 0 0 0,0-1 0 0 0,0 1 0 0 0,1-1 0 0 0,-1 1 0 0 0,1-1 0 0 0,-1 0 0 0 0,5 4 0 0 0,-1-1 58 0 0,0-1-1 0 0,0 0 1 0 0,1-1 0 0 0,-1 1 0 0 0,1-1 0 0 0,0 0-1 0 0,11 3 1 0 0,20 6-38 0 0,1-2 0 0 0,39 5 0 0 0,-19-4-250 0 0,-42-7-402 0 0,32 1 0 0 0,-42-8-1912 0 0</inkml:trace>
  <inkml:trace contextRef="#ctx0" brushRef="#br0" timeOffset="26283.04">5369 3559 9672 0 0,'0'0'748'0'0,"1"-1"-148"0"0,32-44 9194 0 0,14-20-7445 0 0,60-117-569 0 0,-88 147-1573 0 0,149-304 1192 0 0,-65 90-1229 0 0,-99 241-213 0 0,-1 0-1 0 0,-1-1 1 0 0,1 1-1 0 0,-1 0 1 0 0,-1-1 0 0 0,1-13-1 0 0,-2 21-20 0 0,0 14-64 0 0,2 28-79 0 0,8 57 1 0 0,15 40-333 0 0,-19-105 507 0 0,24 154 32 0 0,5 25 0 0 0,-28-171-346 0 0,-5-22-198 0 0,8 26 0 0 0,-8-39 16 0 0,-1 0 1 0 0,0-1 0 0 0,-1 1 0 0 0,1 0-1 0 0,-1 8 1 0 0,0-6-919 0 0</inkml:trace>
  <inkml:trace contextRef="#ctx0" brushRef="#br0" timeOffset="26680.34">5529 3241 10136 0 0,'-7'-4'271'0'0,"0"0"1"0"0,1 0 0 0 0,-1 0 0 0 0,-5-7-1 0 0,8 9 1268 0 0,-3-9 5723 0 0,9 11-7107 0 0,1 0 0 0 0,-1 0 0 0 0,0 0-1 0 0,0 0 1 0 0,0 0 0 0 0,0 0 0 0 0,3 1-1 0 0,-4-1-86 0 0,96 18 1066 0 0,37 2-507 0 0,-68-10-542 0 0,-37-5-192 0 0,51 5-1042 0 0,-31-3-2359 0 0,-26-6-3407 0 0</inkml:trace>
  <inkml:trace contextRef="#ctx0" brushRef="#br0" timeOffset="27091.52">7232 2175 21167 0 0,'0'0'1604'0'0,"-1"1"-1088"0"0,-18 15-416 0 0,-26 30-1 0 0,5-3-98 0 0,-298 286-1 0 0,74-22 0 0 0,237-273 0 0 0,-9 12 158 0 0,-55 92 0 0 0,81-121-126 0 0,1 0-1 0 0,1 1 1 0 0,1 0 0 0 0,0 0-1 0 0,1 1 1 0 0,1 0-1 0 0,1 0 1 0 0,1 1 0 0 0,-1 27-1 0 0,4-40-65 0 0,0-1 0 0 0,1 1 0 0 0,0-1 1 0 0,0 1-1 0 0,0-1 0 0 0,1 0 0 0 0,0 1 0 0 0,0-1 0 0 0,1 0 0 0 0,0 0 0 0 0,0 0 0 0 0,0-1 0 0 0,1 1 0 0 0,0-1 0 0 0,0 0 0 0 0,0 0 1 0 0,0 0-1 0 0,1 0 0 0 0,0-1 0 0 0,0 0 0 0 0,0 0 0 0 0,1 0 0 0 0,-1-1 0 0 0,1 1 0 0 0,0-1 0 0 0,0-1 0 0 0,0 1 0 0 0,0-1 0 0 0,0 0 1 0 0,1-1-1 0 0,-1 1 0 0 0,1-1 0 0 0,-1 0 0 0 0,1-1 0 0 0,7 0 0 0 0,-5 0-1 0 0,0-1-1 0 0,-1-1 1 0 0,1 0-1 0 0,-1 0 1 0 0,1 0-1 0 0,-1-1 1 0 0,0-1-1 0 0,0 1 1 0 0,0-1 0 0 0,11-8-1 0 0,-10 5 69 0 0,0 0 0 0 0,0-1 0 0 0,-1 0 0 0 0,1-1 0 0 0,-2 1 1 0 0,0-2-1 0 0,11-15 0 0 0,-5 4 190 0 0,-1 0 0 0 0,0-2 0 0 0,-1 1 0 0 0,-2-1 0 0 0,10-35 0 0 0,-15 43-108 0 0,-1-1-1 0 0,-1 1 0 0 0,1-18 1 0 0,-3 29-87 0 0,0-1 0 0 0,0 1 1 0 0,0-1-1 0 0,-1 1 1 0 0,0-1-1 0 0,0 0 1 0 0,0 1-1 0 0,0 0 0 0 0,-1-1 1 0 0,1 1-1 0 0,-1 0 1 0 0,0 0-1 0 0,-1 0 0 0 0,1 0 1 0 0,-4-5-1 0 0,0 3-20 0 0,-1 1-1 0 0,0-1 1 0 0,0 1-1 0 0,0 0 0 0 0,0 1 1 0 0,-1-1-1 0 0,0 1 1 0 0,1 1-1 0 0,-1 0 0 0 0,-1 0 1 0 0,1 0-1 0 0,0 1 1 0 0,-1 1-1 0 0,-15-2 1 0 0,0 1-512 0 0,-1 2 1 0 0,1 1 0 0 0,0 1-1 0 0,-27 5 1 0 0,-44 12-2709 0 0,41-11 1557 0 0</inkml:trace>
  <inkml:trace contextRef="#ctx0" brushRef="#br0" timeOffset="28120.53">7410 2270 17215 0 0,'-10'-7'1320'0'0,"7"4"-1232"0"0,0 0 0 0 0,0-1-1 0 0,1 1 1 0 0,-1-1 0 0 0,1 0 0 0 0,-2-4-1 0 0,-1-1 558 0 0,3 4-436 0 0,0 0 1 0 0,0 0-1 0 0,1 0 0 0 0,-1 0 1 0 0,1 0-1 0 0,0-1 0 0 0,1 1 0 0 0,-1 0 1 0 0,1 0-1 0 0,0-1 0 0 0,0 1 1 0 0,1 0-1 0 0,0 0 0 0 0,-1 0 0 0 0,4-8 1 0 0,1-5-267 0 0,1 1 0 0 0,17-33 1 0 0,-19 43-31 0 0,0 0 0 0 0,1 0 0 0 0,0 0 0 0 0,0 1 1 0 0,12-12-1 0 0,-13 14-30 0 0,0 1-1 0 0,0 0 1 0 0,0-1-1 0 0,1 2 1 0 0,-1-1 0 0 0,1 0-1 0 0,-1 1 1 0 0,1 0-1 0 0,0 0 1 0 0,9-2 0 0 0,-12 4 73 0 0,0 0 1 0 0,0-1 0 0 0,0 1 0 0 0,0 0-1 0 0,1 0 1 0 0,-1 1 0 0 0,0-1-1 0 0,0 0 1 0 0,0 1 0 0 0,0 0-1 0 0,0-1 1 0 0,0 1 0 0 0,0 0 0 0 0,0 0-1 0 0,0 0 1 0 0,0 0 0 0 0,0 0-1 0 0,0 0 1 0 0,-1 1 0 0 0,1-1-1 0 0,0 1 1 0 0,-1-1 0 0 0,0 1 0 0 0,1 0-1 0 0,-1-1 1 0 0,0 1 0 0 0,0 0-1 0 0,1 0 1 0 0,-1 0 0 0 0,-1 0-1 0 0,1 0 1 0 0,0 0 0 0 0,0 0 0 0 0,-1 0-1 0 0,0 0 1 0 0,1 0 0 0 0,-1 4-1 0 0,1 4 4 0 0,-2 0 0 0 0,1 0 0 0 0,-1 0 0 0 0,-1-1-1 0 0,0 1 1 0 0,0 0 0 0 0,-1-1 0 0 0,0 1 0 0 0,-7 12-1 0 0,-6 9 324 0 0,-26 39 0 0 0,27-46-33 0 0,-48 63 719 0 0,40-56-315 0 0,-38 65 1 0 0,56-88-610 0 0,1-1 2 0 0,1-1 1 0 0,-1 1-1 0 0,1 0 1 0 0,1 0-1 0 0,-1 0 1 0 0,1 1 0 0 0,0-1-1 0 0,1 1 1 0 0,-1 7-1 0 0,2-14-43 0 0,0 1-1 0 0,0-1 1 0 0,1 0 0 0 0,-1 1-1 0 0,0-1 1 0 0,1 1-1 0 0,-1-1 1 0 0,1 0-1 0 0,0 1 1 0 0,-1-1 0 0 0,1 0-1 0 0,0 0 1 0 0,0 0-1 0 0,0 1 1 0 0,0-1 0 0 0,0 0-1 0 0,0 0 1 0 0,0 0-1 0 0,0-1 1 0 0,2 2-1 0 0,3 2 27 0 0,0 0-1 0 0,0-1 0 0 0,8 3 0 0 0,-4-2-9 0 0,3 1 19 0 0,1-1 0 0 0,0-1-1 0 0,0 0 1 0 0,0-1-1 0 0,25 1 1 0 0,-21-2-27 0 0,33 6 71 0 0,-45-6-72 0 0,-1 0 0 0 0,1 1 0 0 0,7 3 0 0 0,-11-4-18 0 0,0-1-83 0 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7:49.15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30 14600 0 0,'0'0'1457'0'0,"2"0"-1329"0"0,36 1-14 0 0,68-3 748 0 0,-88 1-714 0 0,0-1-1 0 0,0-1 1 0 0,31-9-1 0 0,-23 5-1460 0 0,-12 4-133 0 0</inkml:trace>
  <inkml:trace contextRef="#ctx0" brushRef="#br0" timeOffset="375.44">161 102 13392 0 0,'-6'1'193'0'0,"1"1"1"0"0,-1-1 0 0 0,1 1-1 0 0,-1 0 1 0 0,1 0 0 0 0,-1 1-1 0 0,-10 7 3687 0 0,16-10-3823 0 0,6 0 632 0 0,-3 0-630 0 0,22-4-1128 0 0,33 0 0 0 0,-44 4 206 0 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7:56.27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601 269 11976 0 0,'-134'-84'7054'0'0,"129"82"-7036"0"0,0 0 0 0 0,0 0 0 0 0,0 0 0 0 0,0 1-1 0 0,0 0 1 0 0,-7-1 0 0 0,3 0-14 0 0,0 1-32 0 0,0 1 0 0 0,1 0 0 0 0,-1 0 0 0 0,0 1 0 0 0,0 0 0 0 0,0 0 0 0 0,0 1 0 0 0,1 0 0 0 0,-1 1 0 0 0,1 0 0 0 0,0 0 0 0 0,0 1 0 0 0,-11 6 0 0 0,2 1-31 0 0,1 1 0 0 0,0 0 1 0 0,0 1-1 0 0,1 0 0 0 0,-24 30 0 0 0,23-22 19 0 0,0 1 0 0 0,2 0 0 0 0,-23 48 1 0 0,21-29-17 0 0,1 0 0 0 0,2 1 0 0 0,2 0 0 0 0,2 0 0 0 0,-5 59 0 0 0,11-72 85 0 0,2 0 0 0 0,0 0 0 0 0,2 0 0 0 0,1 0 0 0 0,2 0 0 0 0,1-1 0 0 0,12 42 0 0 0,-14-61-17 0 0,0 0 0 0 0,1 1-1 0 0,1-1 1 0 0,-1-1-1 0 0,1 1 1 0 0,1-1 0 0 0,0 0-1 0 0,0 0 1 0 0,11 10-1 0 0,-13-13-1 0 0,1-1-1 0 0,0-1 0 0 0,0 1 0 0 0,0-1 0 0 0,0 0 1 0 0,1 0-1 0 0,-1 0 0 0 0,1-1 0 0 0,0 0 0 0 0,0 0 0 0 0,0 0 1 0 0,0-1-1 0 0,0 0 0 0 0,0 0 0 0 0,0-1 0 0 0,10 0 0 0 0,-4-1 35 0 0,-1 0-1 0 0,0-1 0 0 0,0 0 1 0 0,0-1-1 0 0,-1-1 0 0 0,1 1 1 0 0,-1-2-1 0 0,1 1 0 0 0,-1-2 1 0 0,-1 1-1 0 0,1-1 0 0 0,13-11 1 0 0,-9 5 6 0 0,-1-1 0 0 0,0 0 0 0 0,-1 0 1 0 0,-1-1-1 0 0,0-1 0 0 0,-1 0 0 0 0,10-18 1 0 0,5-15 103 0 0,25-67 0 0 0,17-103 558 0 0,-4-97 14 0 0,-62 297-713 0 0,0 0 0 0 0,-1-1 1 0 0,0 1-1 0 0,-6-27 0 0 0,6 41-38 0 0,-1 0 0 0 0,0 0 1 0 0,0 0-1 0 0,0 0 0 0 0,0 1 0 0 0,-1-1 1 0 0,0 0-1 0 0,-3-5 0 0 0,4 8-1 0 0,0 0 0 0 0,0-1 0 0 0,0 1 0 0 0,0 0 0 0 0,0 0 0 0 0,0 0 0 0 0,0 0 0 0 0,0 0 0 0 0,-1 1 0 0 0,1-1 0 0 0,0 0 0 0 0,-1 1 0 0 0,1-1 0 0 0,0 0 0 0 0,-1 1 0 0 0,1 0 0 0 0,-1-1 0 0 0,1 1 0 0 0,-1 0 0 0 0,1 0 0 0 0,-1 0 0 0 0,1 0 0 0 0,0 0 0 0 0,-1 0 0 0 0,-2 0 0 0 0,-2 2-206 0 0,0-1 0 0 0,1 1 0 0 0,-1 1 0 0 0,0-1 0 0 0,1 1-1 0 0,-1 0 1 0 0,1 0 0 0 0,0 1 0 0 0,0-1 0 0 0,0 1 0 0 0,0 0 0 0 0,-6 7 0 0 0,-6 9-1461 0 0</inkml:trace>
  <inkml:trace contextRef="#ctx0" brushRef="#br0" timeOffset="367.65">936 956 17503 0 0,'-16'7'1712'0'0,"8"-1"-1520"0"0,2 0-192 0 0,2-1 0 0 0,1 5 1208 0 0,0-2-784 0 0</inkml:trace>
  <inkml:trace contextRef="#ctx0" brushRef="#br0" timeOffset="757.82">1372 113 16583 0 0,'-3'0'205'0'0,"0"1"-1"0"0,-1-1 1 0 0,1 1-1 0 0,0 0 0 0 0,1 0 1 0 0,-1 0-1 0 0,0 0 0 0 0,0 0 1 0 0,0 1-1 0 0,1-1 0 0 0,-1 1 1 0 0,0 0-1 0 0,-2 2 0 0 0,-4 4 591 0 0,-16 17 0 0 0,7-2-638 0 0,0 0 0 0 0,1 1 0 0 0,2 0 0 0 0,0 1 1 0 0,-14 34-1 0 0,12-15 69 0 0,1 1 0 0 0,-14 67 0 0 0,23-75-226 0 0,2 0 0 0 0,2 0 0 0 0,2 72 0 0 0,2-83-11 0 0,9 44-1 0 0,-7-57 5 0 0,0 0 0 0 0,1 0-1 0 0,1 0 1 0 0,0-1 0 0 0,8 15 0 0 0,-11-24 3 0 0,0 0 0 0 0,-1-1 0 0 0,2 1 0 0 0,-1-1 0 0 0,0 1 1 0 0,1-1-1 0 0,-1 0 0 0 0,1 0 0 0 0,-1 0 0 0 0,1 0 0 0 0,0 0 0 0 0,0-1 1 0 0,0 1-1 0 0,0-1 0 0 0,0 0 0 0 0,0 1 0 0 0,0-2 0 0 0,1 1 1 0 0,-1 0-1 0 0,0-1 0 0 0,5 1 0 0 0,-2-1-2 0 0,1 0 0 0 0,-1-1 0 0 0,1 1 0 0 0,-1-1 1 0 0,1-1-1 0 0,-1 1 0 0 0,0-1 0 0 0,0 0 0 0 0,1 0 0 0 0,5-4 0 0 0,-1 0 15 0 0,-1-1-1 0 0,1 0 1 0 0,-1 0-1 0 0,0-1 1 0 0,17-18-1 0 0,-9 4 25 0 0,25-35 1 0 0,-29 34 41 0 0,-1-2 0 0 0,-1 0 0 0 0,11-31 1 0 0,-22 54-71 0 0,7-25 133 0 0,-1 1 0 0 0,0-1 0 0 0,2-36 0 0 0,-6 23 10 0 0,-1-1 0 0 0,-2 0-1 0 0,-1 0 1 0 0,-10-52 0 0 0,-16-24-296 0 0,7 36-3483 0 0,18 68 1033 0 0,-2 1-4067 0 0</inkml:trace>
  <inkml:trace contextRef="#ctx0" brushRef="#br0" timeOffset="1149.99">1590 215 5064 0 0,'0'0'389'0'0,"1"0"-250"0"0,10-1 1086 0 0,-1 1-1 0 0,1-1 1 0 0,-1-1 0 0 0,0 0-1 0 0,1 0 1 0 0,-1-1 0 0 0,0 0-1 0 0,14-7 1 0 0,-5 1-144 0 0,-3 3 15 0 0,28-18 0 0 0,8-3-80 0 0,-14 7-672 0 0,-6 4-256 0 0,1 1 0 0 0,43-12 0 0 0,-72 25-88 0 0,4 0-43 0 0,-1-1 0 0 0,1 1-1 0 0,0 1 1 0 0,0-1 0 0 0,-1 1 0 0 0,1 1-1 0 0,0-1 1 0 0,0 1 0 0 0,0 1-1 0 0,0-1 1 0 0,0 1 0 0 0,-1 1 0 0 0,1 0-1 0 0,0 0 1 0 0,-1 0 0 0 0,8 4-1 0 0,-8-3-88 0 0,0 1-1 0 0,-1 0 1 0 0,1 1-1 0 0,-1 0 1 0 0,0 0-1 0 0,6 6 0 0 0,-10-9 93 0 0,0 1 0 0 0,-1-1-1 0 0,1 0 1 0 0,-1 1-1 0 0,1-1 1 0 0,-1 1 0 0 0,0-1-1 0 0,0 1 1 0 0,0 0-1 0 0,0-1 1 0 0,0 1 0 0 0,0 0-1 0 0,-1 0 1 0 0,1 0-1 0 0,-1 0 1 0 0,0-1 0 0 0,0 1-1 0 0,0 0 1 0 0,-1 5-1 0 0,-16 52 148 0 0,13-52-34 0 0,1 0-1 0 0,-1-1 1 0 0,0 1 0 0 0,-1-1 0 0 0,-10 13-1 0 0,-6 11 177 0 0,-19 25 165 0 0,25-36-289 0 0,-17 28 0 0 0,15-25-79 0 0,14-20-41 0 0,0 1 0 0 0,1-1 0 0 0,-1 0 0 0 0,1 1 0 0 0,0 0-1 0 0,-3 5 1 0 0,-2 2-5 0 0,7-10 0 0 0,-1 0 0 0 0,0 0 0 0 0,1 0 0 0 0,-1 0 0 0 0,1 0 0 0 0,-1-1 0 0 0,1 1 0 0 0,0 0 0 0 0,-1 1 0 0 0,1-1 0 0 0,-1 1 0 0 0,3 4-14 0 0,1-2-39 0 0,0 0-1 0 0,0 0 1 0 0,0-1 0 0 0,1 1 0 0 0,-1-1-1 0 0,1 0 1 0 0,0 1 0 0 0,7 3 0 0 0,3 1-81 0 0,20 9 0 0 0,-22-12 43 0 0,24 15-1 0 0,38 29-165 0 0,-64-41 200 0 0,0 0 1 0 0,0 1-1 0 0,-1 1 0 0 0,-1-1 0 0 0,1 1 1 0 0,11 20-1 0 0,-17-25 42 0 0,0 0-1 0 0,-1 1 1 0 0,1 0 0 0 0,-1-1 0 0 0,-1 1-1 0 0,1 0 1 0 0,-1 0 0 0 0,0 0 0 0 0,0 0 0 0 0,0 0-1 0 0,-1 0 1 0 0,0 0 0 0 0,-1 7 0 0 0,0-6 69 0 0,0 1-1 0 0,-1 0 1 0 0,0-1 0 0 0,0 1 0 0 0,0-1 0 0 0,-1 0 0 0 0,0 0-1 0 0,-1 0 1 0 0,-7 11 0 0 0,4-8 159 0 0,0-1 1 0 0,0-1-1 0 0,-1 0 0 0 0,-1 0 1 0 0,1 0-1 0 0,-1-1 0 0 0,0 0 1 0 0,-1-1-1 0 0,-14 8 0 0 0,18-11-221 0 0,-1 0 0 0 0,0-1-1 0 0,0 1 1 0 0,1-1 0 0 0,-2-1-1 0 0,1 1 1 0 0,0-1 0 0 0,0-1-1 0 0,0 1 1 0 0,0-1 0 0 0,-1 0-1 0 0,1-1 1 0 0,0 0 0 0 0,0 0-1 0 0,-14-4 1 0 0,3-2-1077 0 0,-5-1-61 0 0</inkml:trace>
  <inkml:trace contextRef="#ctx0" brushRef="#br0" timeOffset="1556.21">2652 0 13824 0 0,'17'0'1061'0'0,"-17"0"-1025"0"0,0 0 0 0 0,1 1 0 0 0,-1-1-1 0 0,1 0 1 0 0,-1 0 0 0 0,1 0 0 0 0,-1 0 0 0 0,0 0 0 0 0,1 0 0 0 0,-1 1 0 0 0,0-1-1 0 0,1 0 1 0 0,-1 0 0 0 0,1 1 0 0 0,-1-1 0 0 0,0 0 0 0 0,0 1 0 0 0,1-1 0 0 0,-1 0-1 0 0,0 1 1 0 0,1-1 0 0 0,-1 0 0 0 0,0 1 0 0 0,0-1 0 0 0,0 0 0 0 0,1 1 0 0 0,-1 1 158 0 0,2 0 17 0 0,-1 0 1 0 0,1 1 0 0 0,-1-1-1 0 0,0 1 1 0 0,0 0 0 0 0,0-1-1 0 0,0 1 1 0 0,-1 0 0 0 0,1-1-1 0 0,-1 1 1 0 0,0 0 0 0 0,1 0-1 0 0,-2 3 1 0 0,1 2 219 0 0,0 0 0 0 0,-1-1 0 0 0,-3 15 0 0 0,-26 69 1257 0 0,20-64-1320 0 0,3-10-66 0 0,-10 18 0 0 0,9-19-64 0 0,-8 21-1 0 0,9-15-45 0 0,2-6 12 0 0,-8 17 0 0 0,0-4-60 0 0,2 2 1 0 0,1-1-1 0 0,-10 50 0 0 0,20-79-144 0 0,0 1 0 0 0,0 0 0 0 0,0 0 0 0 0,0 0 0 0 0,0 0 0 0 0,0 0 0 0 0,0-1 0 0 0,2 4 0 0 0,-2-3 0 0 0,1 0 0 0 0,-1 0 0 0 0,0 0 0 0 0,0 0 0 0 0,1 0 0 0 0,-1 0 0 0 0,-1 3 0 0 0,1-3 0 0 0,0-1 0 0 0,0 0 0 0 0,0 1 0 0 0,0-1 0 0 0,0 0 0 0 0,0 1 0 0 0,0-1 0 0 0,0 1 0 0 0,0-1 0 0 0,1 0 0 0 0,-1 1 0 0 0,1-1 0 0 0,-1 0 0 0 0,1 0 0 0 0,-1 1 0 0 0,1-1 0 0 0,0 0 0 0 0,-1 0 0 0 0,1 0 0 0 0,0 0 0 0 0,0 0 0 0 0,0 0 0 0 0,0 0 0 0 0,0 0 0 0 0,0 0 0 0 0,0 0 0 0 0,0 0 0 0 0,1-1 0 0 0,1 2 0 0 0,2 1-12 0 0,1 1-1 0 0,0-1 1 0 0,0-1-1 0 0,0 1 1 0 0,0-1-1 0 0,1 0 1 0 0,-1-1 0 0 0,1 1-1 0 0,-1-1 1 0 0,1 0-1 0 0,7-1 1 0 0,11 0-79 0 0,39-5 0 0 0,-51 3 86 0 0,-10 2 4 0 0,184-23-1709 0 0,-3-14-500 0 0,-137 20-798 0 0,-24 9 994 0 0</inkml:trace>
  <inkml:trace contextRef="#ctx0" brushRef="#br0" timeOffset="1978.07">3141 140 9216 0 0,'-14'-13'28'0'0,"9"8"949"0"0,1 1-1 0 0,-1 0 0 0 0,0 0 1 0 0,0 1-1 0 0,0-1 1 0 0,-7-2-1 0 0,11 5-806 0 0,-1 1-1 0 0,1-1 1 0 0,-1 1 0 0 0,1-1 0 0 0,0 1-1 0 0,-1 0 1 0 0,1 0 0 0 0,-1 0-1 0 0,1 0 1 0 0,-1 0 0 0 0,1 0 0 0 0,-1 0-1 0 0,1 1 1 0 0,0-1 0 0 0,-1 0-1 0 0,1 1 1 0 0,-1-1 0 0 0,1 1 0 0 0,0 0-1 0 0,0-1 1 0 0,-1 1 0 0 0,1 0 0 0 0,0 0-1 0 0,0 0 1 0 0,0 0 0 0 0,0 0-1 0 0,0 0 1 0 0,0 0 0 0 0,0 0 0 0 0,0 0-1 0 0,-1 3 1 0 0,-5 7 130 0 0,1 0 0 0 0,1 0-1 0 0,0 1 1 0 0,0 0 0 0 0,1 0 0 0 0,-4 21-1 0 0,4-17-133 0 0,-15 96 548 0 0,15-87-629 0 0,-12 129 237 0 0,11-114-322 0 0,-7 46 0 0 0,6-52 10 0 0,-2 15-61 0 0,-11 60-1213 0 0,17-89 672 0 0,1-15 300 0 0,-1 1 0 0 0,0 0 1 0 0,-2 6-1 0 0,2-7 44 0 0,1-1 0 0 0,-1 1 0 0 0,1 0 0 0 0,0-1 0 0 0,0 1 0 0 0,0 6 0 0 0,2 2-603 0 0,0-9 525 0 0,-1-1 1 0 0,0 0 0 0 0,0 0-1 0 0,0 1 1 0 0,-1 4-1 0 0,-5 11-1173 0 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7:58.65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1162 20071 0 0,'0'0'1818'0'0,"3"0"-1496"0"0,35 1-286 0 0,-14 0-31 0 0,-1-1 1 0 0,44-6-1 0 0,-24-2 86 0 0,0-2 0 0 0,76-27-1 0 0,-105 31-122 0 0,81-37-3509 0 0,-71 29-3397 0 0</inkml:trace>
  <inkml:trace contextRef="#ctx0" brushRef="#br0" timeOffset="1">527 420 11056 0 0,'0'0'1001'0'0,"-1"2"-822"0"0,0 0-88 0 0,0 0 1 0 0,0 0-1 0 0,0 0 1 0 0,1 0-1 0 0,-1 0 1 0 0,0 0-1 0 0,1 0 1 0 0,0 0-1 0 0,0 0 1 0 0,-1 3-1 0 0,2 26 3677 0 0,0-14-1735 0 0,5 102 1944 0 0,0-1-3422 0 0,-4-18-154 0 0,16 101 0 0 0,-4-82-2255 0 0,-11-98-6 0 0</inkml:trace>
  <inkml:trace contextRef="#ctx0" brushRef="#br0" timeOffset="875.98">590 697 8752 0 0,'0'0'673'0'0,"-3"6"-298"0"0,1 0 166 0 0,0-1 1 0 0,1 0 0 0 0,0 1-1 0 0,-2 7 1 0 0,2 3-7 0 0,1 23 0 0 0,0 11-431 0 0,-3 51 140 0 0,-1 15-176 0 0,1-49-156 0 0,2-45 55 0 0,-4 38 0 0 0,-5 21 132 0 0,3-10 4 0 0,-6 16 92 0 0,12-76-595 0 0</inkml:trace>
  <inkml:trace contextRef="#ctx0" brushRef="#br0" timeOffset="1269.14">332 968 14080 0 0,'0'0'1276'0'0,"8"0"-932"0"0,16 0 695 0 0,-2 1 102 0 0,41-5 1 0 0,85-14-83 0 0,-122 13-1033 0 0,136-29 258 0 0,-101 18-381 0 0,-30 9-73 0 0,-1-2 1 0 0,1 0-1 0 0,51-26 0 0 0,-57 22-1664 0 0,-13 7 117 0 0</inkml:trace>
  <inkml:trace contextRef="#ctx0" brushRef="#br0" timeOffset="2772.58">1961 188 12440 0 0,'1'-10'285'0'0,"1"1"0"0"0,0 0 0 0 0,1-1 0 0 0,0 1 0 0 0,0 0 1 0 0,1 1-1 0 0,9-15 0 0 0,5-11 1837 0 0,-14 26-1654 0 0,0 0 1 0 0,0 0-1 0 0,1 1 1 0 0,0-1-1 0 0,8-8 1 0 0,-8 11-568 0 0,2-2 1817 0 0,-7 7-1695 0 0,0 0 0 0 0,0 0 0 0 0,0 0 0 0 0,0 0 0 0 0,1 0 0 0 0,-1 0 0 0 0,0 0-1 0 0,0 0 1 0 0,0 1 0 0 0,1-1 0 0 0,-1 0 0 0 0,0 0 0 0 0,0 0 0 0 0,0 0 0 0 0,0 0 0 0 0,1 0 0 0 0,-1 0 0 0 0,0 0 0 0 0,0 1-1 0 0,0-1 1 0 0,0 0 0 0 0,0 0 0 0 0,0 0 0 0 0,1 0 0 0 0,-1 1 0 0 0,0-1 0 0 0,0 0 0 0 0,0 0 0 0 0,0 0 0 0 0,0 1 0 0 0,0-1-1 0 0,0 0 1 0 0,0 0 0 0 0,0 0 0 0 0,0 0 0 0 0,0 1 0 0 0,0-1 0 0 0,0 0 0 0 0,0 0 0 0 0,0 0 0 0 0,0 1 0 0 0,0-1 0 0 0,0 0-1 0 0,0 0 1 0 0,0 1 0 0 0,0 20 70 0 0,0-1-1 0 0,-2 1 0 0 0,0 0 1 0 0,-9 38-1 0 0,0-1-36 0 0,-3 17-22 0 0,-5 45 6 0 0,-2 34-40 0 0,-4 10 0 0 0,14-83 0 0 0,7-16-198 0 0,0-8-36 0 0,2-30-105 0 0,1-11-949 0 0,-1-1 0 0 0,-6 25-1 0 0,1-19-3392 0 0,1-2-1201 0 0</inkml:trace>
  <inkml:trace contextRef="#ctx0" brushRef="#br0" timeOffset="3142.61">1566 1186 920 0 0,'-35'-5'47'0'0,"13"1"3141"0"0,8 1 2191 0 0,-2 0 5734 0 0,39-3-10106 0 0,348-60-398 0 0,-189 39-762 0 0,-170 25-22 0 0,23-4-1245 0 0,59-3 0 0 0,-72 11-138 0 0,-4 2-59 0 0</inkml:trace>
  <inkml:trace contextRef="#ctx0" brushRef="#br0" timeOffset="3524.17">1686 1862 12440 0 0,'-5'0'414'0'0,"0"0"0"0"0,0-1 0 0 0,1 1 0 0 0,-1-1 0 0 0,0 0 0 0 0,1 0 1 0 0,-1-1-1 0 0,1 1 0 0 0,-1-1 0 0 0,-7-4 0 0 0,10 5-198 0 0,1-1-1 0 0,-1 1 1 0 0,0 0-1 0 0,0-1 1 0 0,1 1-1 0 0,-1-1 1 0 0,1 0-1 0 0,0 0 1 0 0,-1 1-1 0 0,1-1 1 0 0,0 0-1 0 0,0 0 1 0 0,0 0-1 0 0,0 0 1 0 0,0 0 0 0 0,1 0-1 0 0,-1-1 1 0 0,1 1-1 0 0,-1 0 1 0 0,1 0-1 0 0,0 0 1 0 0,0-1-1 0 0,0 1 1 0 0,0-3-1 0 0,2-4-112 0 0,-1 0-1 0 0,1 1 1 0 0,1-1 0 0 0,-1 1-1 0 0,2-1 1 0 0,-1 1-1 0 0,1 0 1 0 0,7-11 0 0 0,6-6 315 0 0,22-24 1 0 0,-27 34-380 0 0,2-4-214 0 0,2 1 0 0 0,0 1 0 0 0,1 0-1 0 0,25-19 1 0 0,-35 32 84 0 0,0-1 1 0 0,0 1-1 0 0,0 1 0 0 0,1-1 0 0 0,-1 1 0 0 0,16-4 0 0 0,-17 6 61 0 0,-1 0 0 0 0,1 0 0 0 0,-1 1 0 0 0,1 0 0 0 0,0 0 0 0 0,-1 0 0 0 0,1 1 0 0 0,-1 0 0 0 0,1 0 0 0 0,-1 0 0 0 0,7 3 0 0 0,-8-2-34 0 0,0 0-1 0 0,0 0 1 0 0,0 0-1 0 0,-1 1 1 0 0,0 0-1 0 0,1-1 1 0 0,-1 1-1 0 0,0 0 1 0 0,0 1-1 0 0,0-1 1 0 0,-1 0-1 0 0,1 1 1 0 0,-1 0 0 0 0,0-1-1 0 0,0 1 1 0 0,3 8-1 0 0,-2-4 12 0 0,0 0 0 0 0,-1 0 0 0 0,0 0 0 0 0,-1 0 0 0 0,1 1 0 0 0,-2-1 0 0 0,1 16 0 0 0,-4 1 105 0 0,-1 0 0 0 0,0 0-1 0 0,-2 0 1 0 0,-1-1 0 0 0,-1 0-1 0 0,-13 26 1 0 0,-77 133 994 0 0,94-176-1006 0 0,-29 49 311 0 0,-6 7 592 0 0,-42 97 1 0 0,79-153-884 0 0,-1-1 1 0 0,1 0 0 0 0,1 1 0 0 0,-1-1 0 0 0,1 1 0 0 0,0 0 0 0 0,0-1-1 0 0,1 12 1 0 0,0-16-50 0 0,1 1 0 0 0,-1 0-1 0 0,1 0 1 0 0,-1 0-1 0 0,1-1 1 0 0,0 1 0 0 0,0 0-1 0 0,0-1 1 0 0,0 1-1 0 0,1-1 1 0 0,-1 1 0 0 0,1-1-1 0 0,-1 0 1 0 0,1 0 0 0 0,0 0-1 0 0,0 1 1 0 0,0-2-1 0 0,0 1 1 0 0,0 0 0 0 0,1 0-1 0 0,-1-1 1 0 0,5 3 0 0 0,14 6 20 0 0,0-1 0 0 0,1-2 1 0 0,25 7-1 0 0,68 7 78 0 0,-63-12-109 0 0,10 2 0 0 0,-58-11 0 0 0,18 2-80 0 0,45-1 0 0 0,-44-1-217 0 0,-19 0-126 0 0,0 1 0 0 0,0-1 1 0 0,0-1-1 0 0,0 1 1 0 0,0 0-1 0 0,-1-1 0 0 0,8-2 1 0 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8:05.482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627 139 3224 0 0,'3'-13'328'0'0,"0"0"-1"0"0,0 0 1 0 0,0-14 0 0 0,1-8 8211 0 0,-4 34-8347 0 0,1 0 0 0 0,-1-1 0 0 0,0 1 0 0 0,0 0-1 0 0,0 0 1 0 0,-1-1 0 0 0,1 1 0 0 0,0 0 0 0 0,0 0 0 0 0,-1-1 0 0 0,1 1-1 0 0,0 0 1 0 0,-1 0 0 0 0,0 0 0 0 0,1 0 0 0 0,-1 0 0 0 0,1 0-1 0 0,-1 0 1 0 0,0 0 0 0 0,0 0 0 0 0,0 0 0 0 0,0 0 0 0 0,0 0-1 0 0,1 0 1 0 0,-2 1 0 0 0,1-1 0 0 0,0 0 0 0 0,0 1 0 0 0,0-1 0 0 0,0 0-1 0 0,0 1 1 0 0,0 0 0 0 0,-1-1 0 0 0,0 1 0 0 0,-2-1-87 0 0,0 0-1 0 0,-1 0 1 0 0,1 0 0 0 0,0 1 0 0 0,0 0 0 0 0,0 0-1 0 0,0 0 1 0 0,0 0 0 0 0,-6 2 0 0 0,-12 4 78 0 0,1 1 0 0 0,-1 1 0 0 0,2 1 0 0 0,-24 13 0 0 0,10-1 86 0 0,-48 36-1 0 0,59-37-284 0 0,0 1-1 0 0,1 1 1 0 0,2 1 0 0 0,0 1 0 0 0,1 0 0 0 0,2 1 0 0 0,0 2 0 0 0,2-1-1 0 0,-13 33 1 0 0,5-5 14 0 0,2 0-1 0 0,2 1 0 0 0,-12 68 1 0 0,18-38-25 0 0,-3 143 0 0 0,15-124 27 0 0,15 110 0 0 0,33 45-580 0 0,-37-211 474 0 0,18 44-1520 0 0,-16-57-3588 0 0,-2-10-1051 0 0</inkml:trace>
  <inkml:trace contextRef="#ctx0" brushRef="#br0" timeOffset="602.44">1170 794 17623 0 0,'0'0'1339'0'0,"-3"-12"-750"0"0,-1 4-461 0 0,0 0-1 0 0,0 1 1 0 0,-1 0-1 0 0,1-1 1 0 0,-2 2-1 0 0,-11-13 1 0 0,7 7-50 0 0,-7-4-146 0 0,0 0 1 0 0,-2 1-1 0 0,1 0 0 0 0,-29-15 0 0 0,22 15-1 0 0,-1 1 1 0 0,0 1-1 0 0,-37-12 0 0 0,43 18 126 0 0,0 1 0 0 0,-1 2 0 0 0,0 0 0 0 0,1 1 0 0 0,-33-1 0 0 0,53 4-57 0 0,-12 0 121 0 0,-1 0 0 0 0,0 1 0 0 0,1 0 0 0 0,-24 6 0 0 0,35-7-118 0 0,-13 5 111 0 0,1-1-1 0 0,-21 12 1 0 0,30-14-94 0 0,1 1-1 0 0,-1-1 1 0 0,1 1-1 0 0,0-1 0 0 0,0 1 1 0 0,0 0-1 0 0,0 0 1 0 0,0 0-1 0 0,1 1 1 0 0,-1-1-1 0 0,1 1 0 0 0,0-1 1 0 0,-2 6-1 0 0,3-6-30 0 0,0 1-1 0 0,0 0 1 0 0,0-1-1 0 0,1 1 1 0 0,-1 0-1 0 0,1-1 1 0 0,0 1 0 0 0,0 0-1 0 0,1 0 1 0 0,-1-1-1 0 0,1 1 1 0 0,0 0-1 0 0,0-1 1 0 0,0 1-1 0 0,3 5 1 0 0,1 2-52 0 0,0 0 1 0 0,1 0-1 0 0,10 13 1 0 0,15 14-186 0 0,1-1 0 0 0,1-1 1 0 0,41 32-1 0 0,25 24-28 0 0,-94-86 269 0 0,1 1 0 0 0,-1-1 0 0 0,0 1-1 0 0,-1-1 1 0 0,1 1 0 0 0,-2 1 0 0 0,1-1-1 0 0,-1 0 1 0 0,0 1 0 0 0,0 0 0 0 0,2 10-1 0 0,-4-13 14 0 0,-1 1-1 0 0,1-1 0 0 0,-1 0 1 0 0,0 1-1 0 0,0-1 0 0 0,-1 1 1 0 0,1-1-1 0 0,-1 0 0 0 0,0 1 1 0 0,-1-1-1 0 0,1 0 1 0 0,-1 0-1 0 0,0 0 0 0 0,-1 0 1 0 0,1 0-1 0 0,-1 0 0 0 0,0-1 1 0 0,-3 5-1 0 0,-3 2 152 0 0,0 0 0 0 0,-1 0 1 0 0,-19 14-1 0 0,24-21-81 0 0,0 0 0 0 0,0-1 0 0 0,0 0 0 0 0,0 0 1 0 0,-1 0-1 0 0,0-1 0 0 0,1 0 0 0 0,-1 0 0 0 0,0 0 0 0 0,0-1 1 0 0,-7 1-1 0 0,10-2-22 0 0,0 1 0 0 0,1-1-1 0 0,-1 0 1 0 0,0 0 0 0 0,0-1 0 0 0,0 1 0 0 0,0-1 0 0 0,0 1 0 0 0,1-1 0 0 0,-1 0 0 0 0,0 0 0 0 0,1 0 0 0 0,-1 0 0 0 0,1-1 0 0 0,-1 1-1 0 0,1-1 1 0 0,-1 1 0 0 0,1-1 0 0 0,0 0 0 0 0,0 0 0 0 0,0 0 0 0 0,0 0 0 0 0,0 0 0 0 0,0-1 0 0 0,1 1 0 0 0,-3-4 0 0 0,0-4 105 0 0,0 0 1 0 0,1-1 0 0 0,-3-13 0 0 0,5 20-145 0 0,1-1 0 0 0,-1 0 0 0 0,1 1 0 0 0,0-1 0 0 0,0 0 0 0 0,1 1 0 0 0,-1-1 0 0 0,1 1 0 0 0,0-1 0 0 0,2-4 0 0 0,3-8-12 0 0,-1 2-34 0 0,1 0 1 0 0,0 1-1 0 0,1 0 0 0 0,0 0 0 0 0,17-23 0 0 0,48-56-551 0 0,-60 77 382 0 0,4-3-1378 0 0,32-30 1 0 0,-28 30-2155 0 0,13-14-3038 0 0</inkml:trace>
  <inkml:trace contextRef="#ctx0" brushRef="#br0" timeOffset="1009.77">1400 151 6912 0 0,'0'0'1124'0'0,"8"0"3670"0"0,-6-1-4576 0 0,1 1 0 0 0,-1-1 1 0 0,1 1-1 0 0,-1 0 0 0 0,1-1 0 0 0,-1 1 0 0 0,1 1 0 0 0,-1-1 0 0 0,1 0 0 0 0,-1 1 0 0 0,1-1 0 0 0,-1 1 0 0 0,1 0 0 0 0,-1-1 0 0 0,0 1 1 0 0,1 0-1 0 0,-1 1 0 0 0,0-1 0 0 0,3 2 0 0 0,2 3 369 0 0,0 0 0 0 0,-1 1 0 0 0,1-1 0 0 0,6 11 0 0 0,-5-4-604 0 0,0-1-1 0 0,-1 2 0 0 0,9 22 0 0 0,-7-16 9 0 0,14 33 21 0 0,-3 1 0 0 0,-2 1 0 0 0,19 102 0 0 0,-29-108 4 0 0,-3 0 0 0 0,-1 1 0 0 0,-3 0 0 0 0,-9 85 0 0 0,2-95 345 0 0,-1 0-1 0 0,-3-1 1 0 0,0 0-1 0 0,-3 0 1 0 0,-1-1-1 0 0,-2-1 1 0 0,-22 36-1 0 0,28-57-320 0 0,-1 0 0 0 0,0-1 0 0 0,-1-1 0 0 0,-1 0-1 0 0,-1 0 1 0 0,0-1 0 0 0,-28 19 0 0 0,33-25-131 0 0,-3 2-409 0 0,1-2 1 0 0,-1 1-1 0 0,0-1 0 0 0,-18 6 1 0 0,20-7-1315 0 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8:11.02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634 780 14280 0 0,'0'0'654'0'0,"-1"-1"-11"0"0,-5-2-414 0 0,5 2-218 0 0,1 1 0 0 0,-1-1 0 0 0,1 1 0 0 0,-1 0 0 0 0,0-1 0 0 0,1 1 0 0 0,-1 0 0 0 0,0 0 0 0 0,1-1 0 0 0,-1 1 0 0 0,0 0 0 0 0,1 0 0 0 0,-1 0 0 0 0,0 0 0 0 0,0 0 0 0 0,1 0 0 0 0,-1 0 0 0 0,0 0 0 0 0,1 0 0 0 0,-1 0 0 0 0,0 0 0 0 0,0 0 0 0 0,1 1 0 0 0,-1-1 0 0 0,0 0-1 0 0,1 0 1 0 0,-1 1 0 0 0,0-1 0 0 0,1 0 0 0 0,-2 1 0 0 0,1 0 133 0 0,-28 13 448 0 0,1 0 0 0 0,0 2 0 0 0,1 1 0 0 0,-29 24 0 0 0,38-28-459 0 0,-20 18-81 0 0,1 2-1 0 0,2 1 0 0 0,1 2 0 0 0,-49 66 0 0 0,63-73-51 0 0,1 0 0 0 0,2 2 0 0 0,1 0-1 0 0,1 0 1 0 0,2 2 0 0 0,-15 53 0 0 0,9-6 11 0 0,-14 135 1 0 0,24-46 238 0 0,8-128-194 0 0,2 49 134 0 0,3 0 0 0 0,5 0 0 0 0,30 135 0 0 0,-28-185-126 0 0,2-1 0 0 0,34 72 0 0 0,-25-70 14 0 0,43 61 0 0 0,-45-72-36 0 0,2 1-68 0 0,2-1 0 0 0,36 37 0 0 0,-53-62 172 0 0,-6-5-286 0 0,0 1 0 0 0,0-1 1 0 0,0 1-1 0 0,0 0 1 0 0,1 0-1 0 0,-1 0 0 0 0,0 0 1 0 0,-1 0-1 0 0,1 0 1 0 0,0 0-1 0 0,0 0 0 0 0,0 0 1 0 0,0 1-1 0 0</inkml:trace>
  <inkml:trace contextRef="#ctx0" brushRef="#br0" timeOffset="748.11">737 1452 12896 0 0,'-13'-2'356'0'0,"-44"-11"1507"0"0,46 10-1195 0 0,-1 0 0 0 0,1-1-1 0 0,-1-1 1 0 0,1 0-1 0 0,-12-7 1 0 0,22 10-647 0 0,-1 1 1 0 0,1 0-1 0 0,0 0 1 0 0,0-1-1 0 0,0 1 1 0 0,0-1-1 0 0,0 1 1 0 0,0-1-1 0 0,0 1 1 0 0,0-1-1 0 0,1 0 1 0 0,-1 1-1 0 0,0-1 1 0 0,1 0-1 0 0,0 1 1 0 0,-1-1-1 0 0,1 0 1 0 0,0 0-1 0 0,0 0 1 0 0,0 1-1 0 0,0-1 1 0 0,0 0-1 0 0,1-2 1 0 0,0-2-39 0 0,0 1 0 0 0,0 0 1 0 0,0 0-1 0 0,1 0 0 0 0,0 0 0 0 0,5-9 0 0 0,-1 3-49 0 0,1 1 0 0 0,1 0 0 0 0,0 0 0 0 0,0 1 0 0 0,1 0 0 0 0,0 0 0 0 0,1 1 0 0 0,0 0 0 0 0,0 1 0 0 0,0 0 0 0 0,1 1 0 0 0,0 0 0 0 0,1 1 0 0 0,-1 0 0 0 0,1 1 0 0 0,0 0 0 0 0,0 0 0 0 0,0 2 0 0 0,0-1 0 0 0,1 2 0 0 0,14-1 0 0 0,-23 2 60 0 0,1 0-1 0 0,-1 0 1 0 0,1 1-1 0 0,-1 0 1 0 0,1 0-1 0 0,-1 0 1 0 0,0 0-1 0 0,1 1 1 0 0,-1 0-1 0 0,0 0 1 0 0,0 0-1 0 0,0 0 1 0 0,0 0-1 0 0,-1 1 1 0 0,1 0-1 0 0,-1 0 1 0 0,1 0-1 0 0,3 5 1 0 0,-3-3 9 0 0,-1 0 1 0 0,0 0 0 0 0,0 0-1 0 0,0 0 1 0 0,-1 0 0 0 0,1 0-1 0 0,-1 1 1 0 0,-1-1 0 0 0,1 1 0 0 0,-1 0-1 0 0,0-1 1 0 0,0 1 0 0 0,0 11-1 0 0,-2 9 20 0 0,-1 1-1 0 0,-1-1 1 0 0,-1 1-1 0 0,-2-1 1 0 0,-11 33-1 0 0,3-20 17 0 0,-2-1 0 0 0,-35 62 0 0 0,38-79 49 0 0,-2-1-1 0 0,0 0 1 0 0,-19 19-1 0 0,-56 48 355 0 0,68-69-169 0 0,-27 16 0 0 0,16-12 29 0 0,29-19-225 0 0,0 0 0 0 0,0-1 0 0 0,0 0 0 0 0,-1 0-1 0 0,1 0 1 0 0,0 0 0 0 0,-1-1 0 0 0,0 0 0 0 0,-4 1 0 0 0,8-2-42 0 0,-1 0 1 0 0,1 0-1 0 0,0 0 1 0 0,0 0-1 0 0,0 0 1 0 0,-1 0-1 0 0,1 0 1 0 0,0-1-1 0 0,0 1 1 0 0,0 0-1 0 0,-1-1 1 0 0,1 1-1 0 0,0-1 1 0 0,0 1-1 0 0,0-1 1 0 0,-1-1-1 0 0,1 1-1 0 0,0 0-1 0 0,0 0 0 0 0,0 0 1 0 0,0 0-1 0 0,1 0 0 0 0,-1-1 1 0 0,0 1-1 0 0,1 0 0 0 0,-1-1 1 0 0,1 1-1 0 0,-1 0 0 0 0,1-1 1 0 0,0 1-1 0 0,0 0 0 0 0,0-1 1 0 0,0 1-1 0 0,0-3 0 0 0,0-2-20 0 0,1 0-1 0 0,0 0 1 0 0,0 0-1 0 0,0 1 1 0 0,1-1-1 0 0,0 1 1 0 0,0-1-1 0 0,0 1 0 0 0,1-1 1 0 0,3-4-1 0 0,-1 2 3 0 0,0 0 1 0 0,1 1-1 0 0,-1 0 0 0 0,2 0 0 0 0,12-11 0 0 0,-15 16-17 0 0,0-1 0 0 0,0 1 0 0 0,0 0 0 0 0,1 0 0 0 0,-1 0 0 0 0,1 1 0 0 0,-1-1 0 0 0,1 1 0 0 0,-1 0 0 0 0,1 0 0 0 0,0 1 0 0 0,0 0 0 0 0,0-1 0 0 0,-1 1 0 0 0,10 2 0 0 0,-1 0-4 0 0,1 0 0 0 0,-1 1-1 0 0,1 1 1 0 0,14 6-1 0 0,-12-3 5 0 0,-1 1-1 0 0,-1 0 0 0 0,1 0 1 0 0,-1 2-1 0 0,-1 0 0 0 0,0 0 1 0 0,13 14-1 0 0,76 94-34 0 0,-25-26 23 0 0,-71-86-48 0 0,-1 0 1 0 0,1-1-1 0 0,1 1 0 0 0,11 6 0 0 0,-16-10 26 0 0,1-1 0 0 0,0 1 0 0 0,-1-1 0 0 0,1 0 0 0 0,0 0 0 0 0,0 0-1 0 0,0-1 1 0 0,0 1 0 0 0,0-1 0 0 0,0 1 0 0 0,0-1 0 0 0,0 0 0 0 0,0 0 0 0 0,0 0 0 0 0,-1-1 0 0 0,5 0 0 0 0,-2 0-321 0 0,0-1 0 0 0,0 0 1 0 0,0 0-1 0 0,-1 0 1 0 0,1 0-1 0 0,-1-1 0 0 0,5-3 1 0 0,17-16-5110 0 0,-6 2-36 0 0</inkml:trace>
  <inkml:trace contextRef="#ctx0" brushRef="#br0" timeOffset="1200.6">1528 1569 4144 0 0,'1'-2'46'0'0,"4"-10"163"0"0,0 1 1 0 0,14-22 0 0 0,-16 27 694 0 0,1 1 1 0 0,-1-1-1 0 0,0 0 1 0 0,0-1-1 0 0,-1 1 1 0 0,0 0-1 0 0,0-1 1 0 0,0 1-1 0 0,-1-1 1 0 0,0 0-1 0 0,0-7 1 0 0,-1 11-677 0 0,-1 0 0 0 0,0 1 0 0 0,1-1 1 0 0,-1 0-1 0 0,0 1 0 0 0,-1-1 0 0 0,1 1 1 0 0,0-1-1 0 0,-1 1 0 0 0,1 0 0 0 0,-1 0 0 0 0,0-1 1 0 0,-2-1-1 0 0,0-1 265 0 0,-5-6-180 0 0,-1 0 0 0 0,0 1 1 0 0,0 0-1 0 0,-1 1 0 0 0,0 0 1 0 0,-1 1-1 0 0,-16-9 0 0 0,5 4-241 0 0,17 8-50 0 0,-1 1 1 0 0,0 0-1 0 0,0 1 1 0 0,0 0 0 0 0,-1 0-1 0 0,1 0 1 0 0,-11-1-1 0 0,9 2-33 0 0,-1 1-1 0 0,1 1 1 0 0,0-1 0 0 0,-1 1-1 0 0,1 1 1 0 0,-16 2-1 0 0,21-2 5 0 0,-1 1 0 0 0,0-1 1 0 0,1 1-1 0 0,-1 0 0 0 0,1 0 0 0 0,-1 1 0 0 0,1-1 0 0 0,0 1 0 0 0,0 0 0 0 0,0 0 0 0 0,0 0 0 0 0,1 0 0 0 0,-1 1 0 0 0,-3 4 0 0 0,-1 2-13 0 0,1 0 0 0 0,0 1-1 0 0,1 0 1 0 0,0 0 0 0 0,1 0-1 0 0,0 1 1 0 0,1-1-1 0 0,0 1 1 0 0,1 0 0 0 0,-3 17-1 0 0,5-25 21 0 0,-1 8-8 0 0,1 0 0 0 0,0 1-1 0 0,1 23 1 0 0,0-32 6 0 0,1-1 1 0 0,-1 0 0 0 0,1 0-1 0 0,0 0 1 0 0,0 0-1 0 0,0 0 1 0 0,0 0-1 0 0,0 0 1 0 0,1 0-1 0 0,0 0 1 0 0,-1 0-1 0 0,1-1 1 0 0,0 1 0 0 0,0-1-1 0 0,0 1 1 0 0,1-1-1 0 0,-1 0 1 0 0,1 0-1 0 0,-1 0 1 0 0,4 2-1 0 0,-1-1 4 0 0,-1-1 0 0 0,0 0 0 0 0,1 0-1 0 0,0-1 1 0 0,-1 1 0 0 0,1-1 0 0 0,0 0-1 0 0,0-1 1 0 0,-1 1 0 0 0,8-1 0 0 0,-4 0 5 0 0,0-1 1 0 0,0 0-1 0 0,0 0 1 0 0,-1-1-1 0 0,14-4 1 0 0,1-3 13 0 0,0-1 1 0 0,0-2-1 0 0,22-14 1 0 0,28-30 273 0 0,-53 42-85 0 0,-18 14-175 0 0,0-1-1 0 0,0 0 1 0 0,0 0-1 0 0,-1 1 1 0 0,1-1-1 0 0,0 0 1 0 0,0 0-1 0 0,-1 0 1 0 0,1 0-1 0 0,0 0 1 0 0,-1 0-1 0 0,1 0 1 0 0,-1 0-1 0 0,1 0 1 0 0,0-3-1 0 0,5 11 30 0 0,-5-5-64 0 0,0-1 0 0 0,0 1 0 0 0,-1 0 0 0 0,1-1 0 0 0,0 1 0 0 0,-1 0 0 0 0,0-1 0 0 0,1 1 0 0 0,-1 0 0 0 0,0 0 0 0 0,0 0 0 0 0,0 2 0 0 0,-3 27 0 0 0,0-15 0 0 0,-14 117 86 0 0,4-44-25 0 0,-12 74-9 0 0,21-138-51 0 0,-1 9-588 0 0,2 1-1 0 0,2-1 0 0 0,4 51 1 0 0,-1-71-647 0 0</inkml:trace>
  <inkml:trace contextRef="#ctx0" brushRef="#br0" timeOffset="1572.98">1650 2075 20359 0 0,'0'0'1536'0'0,"0"9"-960"0"0,-8 0-456 0 0,8-3-120 0 0,-4 0 0 0 0,2 3 64 0 0,-5-3 24 0 0,4-6-1976 0 0,-11 0 784 0 0,1-13-8 0 0</inkml:trace>
  <inkml:trace contextRef="#ctx0" brushRef="#br0" timeOffset="1979.33">1830 1613 22607 0 0,'0'0'2047'0'0,"7"-11"-1646"0"0,5-1-373 0 0,1 0 0 0 0,1 1 0 0 0,15-10 0 0 0,-23 17-41 0 0,0 0-204 0 0,0 0 0 0 0,1 1-1 0 0,-1-1 1 0 0,1 1 0 0 0,0 0 0 0 0,0 1 0 0 0,0 0 0 0 0,0 0-1 0 0,0 1 1 0 0,0-1 0 0 0,1 1 0 0 0,12 1 0 0 0,-15 0 103 0 0,-1 0 0 0 0,0 1 0 0 0,0-1 1 0 0,0 1-1 0 0,0 0 0 0 0,0 0 1 0 0,-1 1-1 0 0,1-1 0 0 0,0 1 0 0 0,0 0 1 0 0,-1 0-1 0 0,1 0 0 0 0,-1 1 0 0 0,0-1 1 0 0,0 1-1 0 0,1-1 0 0 0,-2 1 1 0 0,1 0-1 0 0,0 0 0 0 0,-1 1 0 0 0,1-1 1 0 0,-1 0-1 0 0,0 1 0 0 0,2 4 0 0 0,-2-2 114 0 0,0 0 1 0 0,0 0-1 0 0,-1 1 0 0 0,0-1 0 0 0,0 1 0 0 0,0-1 0 0 0,-1 0 0 0 0,0 1 0 0 0,0-1 0 0 0,-1 1 0 0 0,0-1 0 0 0,0 0 0 0 0,-4 13 0 0 0,-3 5 379 0 0,-1 1 0 0 0,-14 24 0 0 0,23-49-375 0 0,-31 60 1317 0 0,-3-2-1 0 0,-83 106 1 0 0,113-159-1272 0 0,1 0 1 0 0,1 0-1 0 0,-1 0 0 0 0,1 1 0 0 0,0-1 0 0 0,-2 7 1 0 0,-3 9 56 0 0,7-20-103 0 0,0-1 0 0 0,0 0 0 0 0,0 1 0 0 0,0-1 0 0 0,0 0 0 0 0,0 1-1 0 0,1-1 1 0 0,-1 0 0 0 0,0 1 0 0 0,0-1 0 0 0,0 0 0 0 0,1 1 0 0 0,-1-1 0 0 0,0 0 0 0 0,0 1 0 0 0,1-1 0 0 0,-1 0 0 0 0,0 0 0 0 0,0 1 0 0 0,1-1 0 0 0,-1 0-1 0 0,0 0 1 0 0,1 1 0 0 0,9 5 23 0 0,-9-6-15 0 0,5 3 8 0 0,0 0 0 0 0,1 0 0 0 0,0-1 0 0 0,0 0 1 0 0,0 0-1 0 0,0 0 0 0 0,0-1 0 0 0,0 0 1 0 0,0-1-1 0 0,11 0 0 0 0,8-1-72 0 0,39-8 1 0 0,-57 8 7 0 0,11-3-69 0 0,1 0 1 0 0,37-15-1 0 0,-40 12-1761 0 0,27-16 0 0 0,-18 6-5868 0 0</inkml:trace>
  <inkml:trace contextRef="#ctx0" brushRef="#br0" timeOffset="2465.65">2611 1414 20015 0 0,'0'0'1811'0'0,"10"-7"-1383"0"0,-8 5-256 0 0,0 0 0 0 0,-1-1 0 0 0,1 1 0 0 0,-1 0 0 0 0,0-1 0 0 0,1 0 0 0 0,-1 1 0 0 0,1-5 0 0 0,4-11 328 0 0,3-4-403 0 0,-7 18-78 0 0,-1-1 0 0 0,1 1 0 0 0,0-1 0 0 0,0 1 0 0 0,1 0 0 0 0,-1 0 0 0 0,6-6 0 0 0,-5 6-81 0 0,1 0 0 0 0,0 1-1 0 0,0-1 1 0 0,1 1 0 0 0,-1 0 0 0 0,1 0-1 0 0,-1 0 1 0 0,1 1 0 0 0,0 0-1 0 0,0 0 1 0 0,0 0 0 0 0,0 0 0 0 0,6 0-1 0 0,-5 1-79 0 0,0 0 0 0 0,0 0-1 0 0,0 1 1 0 0,0-1 0 0 0,-1 1-1 0 0,10 2 1 0 0,-13-2 115 0 0,1 1 0 0 0,-1-1-1 0 0,1 1 1 0 0,-1 0 0 0 0,0 0 0 0 0,0 0 0 0 0,0 0-1 0 0,1 0 1 0 0,-1 0 0 0 0,0 1 0 0 0,0-1-1 0 0,-1 1 1 0 0,1-1 0 0 0,0 1 0 0 0,0 0 0 0 0,-1 0-1 0 0,1 0 1 0 0,1 3 0 0 0,-2-3 23 0 0,0 0 0 0 0,0 0 0 0 0,-1 0 0 0 0,1 1 0 0 0,-1-1 0 0 0,1 0 0 0 0,-1 1 1 0 0,0-1-1 0 0,0 0 0 0 0,0 1 0 0 0,0-1 0 0 0,-1 4 0 0 0,-7 30-15 0 0,5-26 18 0 0,0 2 34 0 0,-2 1 0 0 0,0-1-1 0 0,0 0 1 0 0,-9 13 0 0 0,-1 2 17 0 0,-46 75 6 0 0,20-37 156 0 0,21-32-71 0 0,-15 27 276 0 0,23-35-181 0 0,2-7 49 0 0,-8 24-1 0 0,16-36-197 0 0,0 0-1 0 0,0-1 1 0 0,1 1-1 0 0,0 0 0 0 0,0 0 1 0 0,1 0-1 0 0,0 0 1 0 0,0 0-1 0 0,0 6 1 0 0,1-10-72 0 0,0 0 1 0 0,0 1-1 0 0,0-1 1 0 0,0 0-1 0 0,0 0 1 0 0,1 0-1 0 0,-1 0 1 0 0,1 0 0 0 0,-1 0-1 0 0,1 0 1 0 0,0-1-1 0 0,0 1 1 0 0,0 0-1 0 0,-1-1 1 0 0,2 0-1 0 0,1 2 1 0 0,1 0 28 0 0,1 1 0 0 0,-1-2 0 0 0,1 1 0 0 0,0-1 0 0 0,8 3 0 0 0,9 2-7 0 0,8 2 0 0 0,-1-1-37 0 0,-22-5-33 0 0,-7-3-132 0 0,4 0 2 0 0</inkml:trace>
  <inkml:trace contextRef="#ctx0" brushRef="#br0" timeOffset="2914.75">3542 1446 11976 0 0,'0'0'922'0'0,"0"8"1050"0"0,-4 40 3176 0 0,-6 2-4096 0 0,5-33-984 0 0,-1 1 0 0 0,0-1 0 0 0,-2 0 0 0 0,-10 19 0 0 0,-43 61 206 0 0,22-39-103 0 0,12-17-354 0 0,-2-2-1 0 0,-63 66 1 0 0,49-63-1920 0 0,27-23 868 0 0</inkml:trace>
  <inkml:trace contextRef="#ctx0" brushRef="#br0" timeOffset="3338.15">3066 1191 10592 0 0,'0'0'11319'0'0,"8"9"-10735"0"0,-8-3-280 0 0,0-1-704 0 0,0 1-88 0 0</inkml:trace>
  <inkml:trace contextRef="#ctx0" brushRef="#br0" timeOffset="3339.15">3465 2024 18975 0 0,'0'0'2768'0'0,"-6"-6"-3792"0"0,-4 4 416 0 0</inkml:trace>
  <inkml:trace contextRef="#ctx0" brushRef="#br0" timeOffset="3805.96">3669 795 12440 0 0,'-2'-13'9753'0'0,"2"15"-9587"0"0,17 90-14 0 0,17 21-152 0 0,-25-87 0 0 0,10 31-15 0 0,-3 0-1 0 0,-3 1 1 0 0,-2 0-1 0 0,4 60 1 0 0,-12-52-7 0 0,-2 0 0 0 0,-10 89-1 0 0,-6-49 116 0 0,-32 117 0 0 0,-81 194 945 0 0,87-313-680 0 0,-5-2-1 0 0,-61 100 0 0 0,88-168-354 0 0,9-14-12 0 0,-25 34 1 0 0,34-52-13 0 0,-1 0 0 0 0,0 0 1 0 0,0 0-1 0 0,0 0 0 0 0,-1 0 1 0 0,1-1-1 0 0,0 1 1 0 0,-1-1-1 0 0,1 1 0 0 0,-1-1 1 0 0,1 0-1 0 0,-1 0 0 0 0,1 0 1 0 0,-6 1-1 0 0,6-2-109 0 0,1 0-1 0 0,-1 0 1 0 0,0 0 0 0 0,0 0-1 0 0,1 0 1 0 0,-1 0 0 0 0,0 0-1 0 0,1-1 1 0 0,-1 1 0 0 0,0 0-1 0 0,1-1 1 0 0,-1 0 0 0 0,0 1-1 0 0,1-1 1 0 0,-1 0-1 0 0,1 0 1 0 0,-1 0 0 0 0,1 0-1 0 0,0 0 1 0 0,-1 0 0 0 0,1 0-1 0 0,0-1 1 0 0,0 1 0 0 0,0 0-1 0 0,-2-3 1 0 0,-8-17-5139 0 0,1-5-1500 0 0</inkml:trace>
  <inkml:trace contextRef="#ctx0" brushRef="#br0" timeOffset="5557.76">3606 231 2760 0 0,'0'0'5634'0'0,"-10"-6"-1794"0"0,8 1-3598 0 0,-1 1 0 0 0,1-1-1 0 0,0 0 1 0 0,0 0-1 0 0,1 0 1 0 0,0 0 0 0 0,-1 0-1 0 0,2 0 1 0 0,-1 0 0 0 0,1 0-1 0 0,-1 0 1 0 0,1-1-1 0 0,1 1 1 0 0,-1 0 0 0 0,1 0-1 0 0,0 0 1 0 0,0 0 0 0 0,0 0-1 0 0,1 0 1 0 0,0 0 0 0 0,3-6-1 0 0,18-19 288 0 0,-19 24-484 0 0,1 0 0 0 0,0 0 0 0 0,0 1 0 0 0,0-1 0 0 0,1 1 0 0 0,0 1 0 0 0,0-1 0 0 0,0 1-1 0 0,0 0 1 0 0,1 0 0 0 0,-1 1 0 0 0,1 0 0 0 0,0 0 0 0 0,0 0 0 0 0,0 1 0 0 0,1 0 0 0 0,14-2-1 0 0,-10 3-44 0 0,-10 0 0 0 0,1 0 0 0 0,-1 1 0 0 0,1 0 0 0 0,-1 0 0 0 0,1 0 0 0 0,-1 0 0 0 0,1 0 0 0 0,-1 0 0 0 0,1 0 0 0 0,2 2 0 0 0,1 0-11 0 0,0 0 0 0 0,-1 1 0 0 0,0-1-1 0 0,1 1 1 0 0,-1 0 0 0 0,8 7 0 0 0,-11-8 5 0 0,0 0-1 0 0,-1 0 1 0 0,1 0 0 0 0,0 0 0 0 0,-1 0 0 0 0,1 0 0 0 0,-1 0 0 0 0,0 1-1 0 0,1-1 1 0 0,-1 0 0 0 0,0 1 0 0 0,-1-1 0 0 0,1 1 0 0 0,0 0 0 0 0,-1-1-1 0 0,1 1 1 0 0,-1 4 0 0 0,0 0-44 0 0,-1 0-1 0 0,0 0 1 0 0,0-1 0 0 0,0 1-1 0 0,-1 0 1 0 0,0-1 0 0 0,-4 9-1 0 0,-25 43-169 0 0,17-33 176 0 0,-21 31-20 0 0,8-16-17 0 0,-33 43 102 0 0,25-38 319 0 0,32-40-265 0 0,-1 0 0 0 0,0-1 0 0 0,1 1 0 0 0,-1-1 0 0 0,-1 0-1 0 0,1 0 1 0 0,-10 6 1545 0 0,14-10-1602 0 0,0 1-1 0 0,0-1 1 0 0,1 0-1 0 0,-1 1 0 0 0,0-1 1 0 0,0 0-1 0 0,1 1 1 0 0,-1-1-1 0 0,0 0 0 0 0,1 0 1 0 0,-1 1-1 0 0,1-1 1 0 0,-1 0-1 0 0,0 0 0 0 0,1 0 1 0 0,-1 0-1 0 0,1 1 1 0 0,-1-1-1 0 0,0 0 0 0 0,1 0 1 0 0,-1 0-1 0 0,1 0 1 0 0,10 1 240 0 0,29-2 519 0 0,47-9 1 0 0,-29 1-641 0 0,49-6 136 0 0,-87 13-302 0 0,-2-2-1 0 0,21-5 0 0 0,10-5-90 0 0,-38 10 88 0 0,-4 2-151 0 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2T09:48:53.558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23 302 7368 0 0,'-1'-2'65'0'0,"1"0"0"0"0,0 0 0 0 0,-1 0 0 0 0,1 1 0 0 0,-1-1 0 0 0,1 0 0 0 0,-1 0 0 0 0,0 1 0 0 0,0-1 0 0 0,0 0 0 0 0,-2-2 0 0 0,-6-12 203 0 0,8 9 289 0 0,0 0 1 0 0,0 0 0 0 0,1 0 0 0 0,0 0-1 0 0,0-1 1 0 0,0 1 0 0 0,1 0 0 0 0,3-13-1 0 0,-1 11 66 0 0,-1 0 0 0 0,1 0 0 0 0,7-11 1 0 0,-5 11-624 0 0,2 0 0 0 0,0 0 0 0 0,0 1 0 0 0,0 0 0 0 0,11-9 0 0 0,-2 2 0 0 0,-7 7-12 0 0,1 0 1 0 0,0 1-1 0 0,1 0 1 0 0,-1 1-1 0 0,1 0 1 0 0,14-5 0 0 0,-22 10-18 0 0,1-1 1 0 0,-1 1 0 0 0,0 0-1 0 0,1 0 1 0 0,-1 1 0 0 0,0-1 0 0 0,1 1-1 0 0,-1 0 1 0 0,1 0 0 0 0,-1 0 0 0 0,1 0-1 0 0,-1 0 1 0 0,1 1 0 0 0,-1-1-1 0 0,0 1 1 0 0,1 0 0 0 0,-1 0 0 0 0,0 1-1 0 0,0-1 1 0 0,0 1 0 0 0,6 3 0 0 0,-5-2-20 0 0,0 0 1 0 0,-1 0 0 0 0,1 0 0 0 0,-1 1 0 0 0,0-1 0 0 0,0 1 0 0 0,0 0 0 0 0,0 0-1 0 0,-1 0 1 0 0,1 0 0 0 0,-1 1 0 0 0,0-1 0 0 0,0 0 0 0 0,-1 1 0 0 0,2 5 0 0 0,-1 0 4 0 0,-1-1 0 0 0,0 0 1 0 0,-1 1-1 0 0,0-1 1 0 0,0 1-1 0 0,-1-1 0 0 0,0 1 1 0 0,-1-1-1 0 0,-4 16 1 0 0,2-12-7 0 0,-1 0 0 0 0,-1 0 0 0 0,0 0 0 0 0,-1-1 0 0 0,-15 22 0 0 0,-15 11 349 0 0,-48 46 0 0 0,35-40-156 0 0,49-49-144 0 0,-1 0 0 0 0,1 0 0 0 0,0 1 0 0 0,-1-1 0 0 0,1 0 0 0 0,0 0 0 0 0,-1 4 0 0 0,-7 12 0 0 0,4-11 0 0 0,8 1 0 0 0,-1-5-7 0 0,1-1 1 0 0,0 1 0 0 0,0-1 0 0 0,0 0 0 0 0,0 0 0 0 0,1 0 0 0 0,-1 0 0 0 0,7 2 0 0 0,13 8-19 0 0,2 4-5 0 0,20 15-58 0 0,-21-12 56 0 0,-6-6-16 0 0,-1 1 0 0 0,24 26 0 0 0,-30-28 20 0 0,-1 1 1 0 0,15 23-1 0 0,-22-31 23 0 0,-1 0-1 0 0,0 0 1 0 0,1 0 0 0 0,-2 0 0 0 0,1 0-1 0 0,-1 1 1 0 0,1-1 0 0 0,-1 1-1 0 0,-1-1 1 0 0,1 1 0 0 0,-1 10 0 0 0,-2-5 144 0 0,0 0 0 0 0,0 0 0 0 0,-1-1 0 0 0,-1 1 0 0 0,0 0 0 0 0,0-1 0 0 0,-1 0 0 0 0,0 0 0 0 0,0 0 0 0 0,-1-1 0 0 0,-14 17 0 0 0,8-13 86 0 0,0-1 1 0 0,0 0-1 0 0,-1 0 0 0 0,-1-1 1 0 0,0-1-1 0 0,0 0 1 0 0,-18 8-1 0 0,25-15-187 0 0,0 0-1 0 0,-1 0 0 0 0,0-1 1 0 0,1 0-1 0 0,-1 0 0 0 0,-12 1 1 0 0,-9-3-4931 0 0,12 0-619 0 0</inkml:trace>
  <inkml:trace contextRef="#ctx0" brushRef="#br0" timeOffset="597.45">459 497 8752 0 0,'0'0'6364'0'0,"-1"-1"-5816"0"0,-10-42 463 0 0,2 0 1 0 0,-3-48-1 0 0,10-9-956 0 0,3 55-130 0 0,-1 38 53 0 0,0 1 0 0 0,1 0 0 0 0,-1-1 0 0 0,1 1 0 0 0,0 0-1 0 0,1 0 1 0 0,0 0 0 0 0,0 0 0 0 0,0 0 0 0 0,1 0 0 0 0,4-8 0 0 0,-7 14 14 0 0,0-1 6 0 0,1 1 0 0 0,-1-1 0 0 0,0 1 0 0 0,0-1 0 0 0,1 1 1 0 0,-1-1-1 0 0,0 1 0 0 0,1 0 0 0 0,-1-1 0 0 0,0 1 0 0 0,1 0 0 0 0,-1-1 1 0 0,1 1-1 0 0,-1 0 0 0 0,1-1 0 0 0,-1 1 0 0 0,1 0 0 0 0,-1 0 1 0 0,0 0-1 0 0,1-1 0 0 0,0 1 0 0 0,-1 0 0 0 0,1 0 0 0 0,-1 0 1 0 0,1 0-1 0 0,-1 0 0 0 0,1 0 0 0 0,-1 0 0 0 0,1 0 0 0 0,0 0 0 0 0,13-1-43 0 0,-1 1-1 0 0,1 1 0 0 0,16 1 0 0 0,19 2-33 0 0,-29-3 51 0 0,35 6 0 0 0,3 0 20 0 0,-18-3-47 0 0,10 1 56 0 0,-33-5-1 0 0,0 1 0 0 0,0 0 0 0 0,0 2 0 0 0,30 7 0 0 0,-42-8 8 0 0,-1 0 0 0 0,1 0 0 0 0,-1 1 0 0 0,0 0 0 0 0,0-1 0 0 0,0 1 0 0 0,0 0 0 0 0,0 1 0 0 0,-1-1 0 0 0,1 1 0 0 0,4 6-1 0 0,-6-7 8 0 0,1 1-1 0 0,-1-1 0 0 0,0 1 0 0 0,0-1 0 0 0,0 1 0 0 0,-1 0 0 0 0,1 0 0 0 0,-1 0 0 0 0,0 0 1 0 0,0 0-1 0 0,0 0 0 0 0,-1 0 0 0 0,1 0 0 0 0,-1 6 0 0 0,-3 13 29 0 0,-1-1 1 0 0,0 1-1 0 0,-2-1 0 0 0,-12 31 0 0 0,-9 17-14 0 0,-79 178 99 0 0,44-127 142 0 0,-127 181-1 0 0,146-241-2236 0 0,38-53-4244 0 0</inkml:trace>
  <inkml:trace contextRef="#ctx0" brushRef="#br0" timeOffset="961.76">1002 1019 15432 0 0,'0'2'705'0'0,"0"13"-329"0"0,-2 0 0 0 0,1 1 0 0 0,-2-1 0 0 0,0 0 0 0 0,-1 0 0 0 0,-1-1 0 0 0,0 1 0 0 0,-13 24 0 0 0,3-7-188 0 0,-13 21 601 0 0,4-19-6569 0 0,15-22-538 0 0</inkml:trace>
  <inkml:trace contextRef="#ctx0" brushRef="#br0" timeOffset="1306.61">1287 143 5984 0 0,'-1'2'2982'0'0,"0"1"-1779"0"0,0 1-1 0 0,1 0 1 0 0,-1 0-1 0 0,0 0 1 0 0,1 4-1 0 0,-2 12 451 0 0,-35 150-472 0 0,33-145-1165 0 0,1 1 0 0 0,0 0 0 0 0,3 27 0 0 0,-1-50-18 0 0,1-1-1 0 0,1 0 0 0 0,-1 0 0 0 0,0 1 0 0 0,0-1 0 0 0,1 0 1 0 0,0 0-1 0 0,-1 0 0 0 0,1 1 0 0 0,0-1 0 0 0,0 0 1 0 0,0 0-1 0 0,0 0 0 0 0,0 0 0 0 0,1 0 0 0 0,-1-1 0 0 0,0 1 1 0 0,1 0-1 0 0,0-1 0 0 0,-1 1 0 0 0,1-1 0 0 0,0 1 0 0 0,0-1 1 0 0,0 0-1 0 0,0 1 0 0 0,0-1 0 0 0,0 0 0 0 0,0-1 1 0 0,0 1-1 0 0,0 0 0 0 0,0 0 0 0 0,1-1 0 0 0,2 1 0 0 0,25 3-169 0 0,38 10 1 0 0,-19-3 58 0 0,-31-7 85 0 0,0 1 0 0 0,34 14 0 0 0,-43-15 10 0 0,0 0 0 0 0,0 1 0 0 0,-1 0 0 0 0,0 1-1 0 0,0 0 1 0 0,0 0 0 0 0,8 9 0 0 0,-12-11 16 0 0,-1-1 0 0 0,0 1-1 0 0,0 0 1 0 0,-1 1 0 0 0,0-1-1 0 0,1 0 1 0 0,-1 1 0 0 0,-1-1 0 0 0,1 1-1 0 0,0 0 1 0 0,-1 0 0 0 0,0-1-1 0 0,-1 1 1 0 0,1 0 0 0 0,-1 0 0 0 0,1 0-1 0 0,-2 0 1 0 0,1 0 0 0 0,0 0-1 0 0,-1 0 1 0 0,0 0 0 0 0,0-1 0 0 0,-1 1-1 0 0,1 0 1 0 0,-1-1 0 0 0,0 1-1 0 0,-3 4 1 0 0,-5 7 88 0 0,-1 0 0 0 0,-1-1 0 0 0,-25 26 0 0 0,28-32-233 0 0,0-1 1 0 0,-1-1 0 0 0,0 1-1 0 0,-1-2 1 0 0,1 1-1 0 0,-1-2 1 0 0,-14 6-1 0 0,9-6-4097 0 0,-1-4-1414 0 0</inkml:trace>
  <inkml:trace contextRef="#ctx0" brushRef="#br0" timeOffset="1743.56">1156 262 15408 0 0,'1'-2'129'0'0,"1"-1"1"0"0,-1 1 0 0 0,1-1 0 0 0,0 1 0 0 0,-1 0 0 0 0,1 0 0 0 0,0 0 0 0 0,1 0 0 0 0,-1 0-1 0 0,0 1 1 0 0,0-1 0 0 0,1 0 0 0 0,3-1 0 0 0,5-2-47 0 0,22-7 0 0 0,-18 6 527 0 0,32-12 400 0 0,20-9-343 0 0,-38 18-511 0 0,121-35-68 0 0,-68 32-491 0 0,-22 3-1662 0 0,-25 3-102 0 0</inkml:trace>
  <inkml:trace contextRef="#ctx0" brushRef="#br0" timeOffset="1744.56">2044 18 3224 0 0,'0'0'143'0'0,"1"0"-3"0"0,1 0-106 0 0,12 4 7274 0 0,-14 2-6490 0 0,-1 0 0 0 0,0 0 0 0 0,0-1 0 0 0,0 1 0 0 0,-1 0 0 0 0,-2 6 0 0 0,-18 36 597 0 0,3-10-460 0 0,3 1-361 0 0,-49 128 1152 0 0,53-129-1369 0 0,1 1-1 0 0,-9 56 1 0 0,13-35-97 0 0,1-1 0 0 0,4 61 0 0 0,2-109-297 0 0,1 1-1 0 0,1-1 1 0 0,0 1-1 0 0,0-1 1 0 0,1 0-1 0 0,0 1 1 0 0,1-1-1 0 0,1-1 1 0 0,0 1-1 0 0,6 11 1 0 0,-7-17 5 0 0,-1 0 0 0 0,1 0 0 0 0,0 0 0 0 0,0-1-1 0 0,1 1 1 0 0,0-1 0 0 0,-1 0 0 0 0,1 0 0 0 0,0-1 0 0 0,1 0 0 0 0,-1 1 0 0 0,1-2 0 0 0,-1 1-1 0 0,1-1 1 0 0,0 1 0 0 0,0-2 0 0 0,0 1 0 0 0,0-1 0 0 0,0 0 0 0 0,8 1 0 0 0,-6-2-40 0 0,1 0 0 0 0,-1-1 0 0 0,1 1 0 0 0,-1-2 0 0 0,1 1 1 0 0,-1-1-1 0 0,0 0 0 0 0,0-1 0 0 0,13-6 0 0 0,-16 7 53 0 0,-1 0 0 0 0,1-1-1 0 0,-1 0 1 0 0,0 0 0 0 0,0 0 0 0 0,0 0-1 0 0,-1 0 1 0 0,1-1 0 0 0,-1 0 0 0 0,1 0-1 0 0,-1 0 1 0 0,0 0 0 0 0,-1 0-1 0 0,1 0 1 0 0,-1-1 0 0 0,0 1 0 0 0,3-8-1 0 0,-5 9 44 0 0,1-1-1 0 0,0 1 1 0 0,-1-1 0 0 0,1 1-1 0 0,-1-1 1 0 0,0 1-1 0 0,-1-1 1 0 0,1 1 0 0 0,0-1-1 0 0,-1 1 1 0 0,0-1-1 0 0,0 1 1 0 0,0-1 0 0 0,-2-4-1 0 0,0 4 17 0 0,1-1 1 0 0,-1 1-1 0 0,0 0 0 0 0,0 0 0 0 0,0 0 0 0 0,-1 0 1 0 0,1 1-1 0 0,-1 0 0 0 0,-5-5 0 0 0,-4-1 57 0 0,2 0-14 0 0,-1 1-1 0 0,-13-7 0 0 0,19 12-90 0 0,-49-22-545 0 0,48 23 294 0 0,0-1 0 0 0,-1 2 1 0 0,1-1-1 0 0,0 1 1 0 0,-1 0-1 0 0,-7 0 0 0 0,-6 1-2037 0 0,14-3 264 0 0</inkml:trace>
  <inkml:trace contextRef="#ctx0" brushRef="#br0" timeOffset="2149.77">3036 215 19871 0 0,'0'2'455'0'0,"-2"9"-168"0"0,-1 0-1 0 0,1 0 1 0 0,-2-1 0 0 0,1 1-1 0 0,-9 16 1 0 0,11-26-286 0 0,-52 116 162 0 0,-4-3 0 0 0,-101 148-1 0 0,58-125-323 0 0,81-112-412 0 0,-29 31 0 0 0,38-44 19 0 0,-4 2-1471 0 0,-3-4-4800 0 0</inkml:trace>
  <inkml:trace contextRef="#ctx0" brushRef="#br0" timeOffset="2150.77">2574 1 19319 0 0,'0'0'2096'0'0,"0"8"-2096"0"0,0 1 0 0 0,0 0 232 0 0,0 3 8 0 0,2 3 0 0 0,2-3 0 0 0,-4-3-240 0 0,0 2 0 0 0,0 2 0 0 0,0 2 0 0 0,-6-1-1280 0 0,2 1-256 0 0</inkml:trace>
  <inkml:trace contextRef="#ctx0" brushRef="#br0" timeOffset="2600.12">3273 993 23207 0 0,'0'0'2520'0'0,"8"2"-2520"0"0,-2-2 184 0 0,1 0 152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plawan_p@hotmail.com" TargetMode="External"/><Relationship Id="rId13" Type="http://schemas.openxmlformats.org/officeDocument/2006/relationships/hyperlink" Target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TargetMode="External"/><Relationship Id="rId18" Type="http://schemas.openxmlformats.org/officeDocument/2006/relationships/hyperlink" Target="mailto:cheryberrylemon@hotmail.com" TargetMode="External"/><Relationship Id="rId26" Type="http://schemas.openxmlformats.org/officeDocument/2006/relationships/hyperlink" Target="mailto:casualist.99@gmail.com" TargetMode="External"/><Relationship Id="rId3" Type="http://schemas.openxmlformats.org/officeDocument/2006/relationships/hyperlink" Target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TargetMode="External"/><Relationship Id="rId21" Type="http://schemas.openxmlformats.org/officeDocument/2006/relationships/hyperlink" Target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TargetMode="External"/><Relationship Id="rId34" Type="http://schemas.openxmlformats.org/officeDocument/2006/relationships/hyperlink" Target="mailto:ideanapatcha@gmail.com" TargetMode="External"/><Relationship Id="rId7" Type="http://schemas.openxmlformats.org/officeDocument/2006/relationships/hyperlink" Target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TargetMode="External"/><Relationship Id="rId12" Type="http://schemas.openxmlformats.org/officeDocument/2006/relationships/hyperlink" Target="mailto:Fahpavee.m@gmail.com" TargetMode="External"/><Relationship Id="rId17" Type="http://schemas.openxmlformats.org/officeDocument/2006/relationships/hyperlink" Target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TargetMode="External"/><Relationship Id="rId25" Type="http://schemas.openxmlformats.org/officeDocument/2006/relationships/hyperlink" Target="https://web.reg.tu.ac.th/registrar/teach_browse.asp?cmd=12&amp;classid=593664&amp;avs728374473=7&amp;studentid=531880&amp;studentname=%B9%D2%C2%A1%E9%CD%A7%C0%BE+%A8%D2%C2%D0%C8%D1%A1%B4%D4%EC&amp;studentcode=6102031827&amp;acadyear=2561&amp;classacadyear=2561&amp;semester=3" TargetMode="External"/><Relationship Id="rId33" Type="http://schemas.openxmlformats.org/officeDocument/2006/relationships/hyperlink" Target="https://web.reg.tu.ac.th/registrar/teach_browse.asp?cmd=12&amp;classid=593664&amp;avs728374473=7&amp;studentid=531900&amp;studentname=%B9%D2%A7%CA%D2%C7%B3%C0%D1%B7%C3%AA%D2+%BB%D2%B9%A4%D3&amp;studentcode=6102032023&amp;acadyear=2561&amp;classacadyear=2561&amp;semester=3" TargetMode="External"/><Relationship Id="rId38" Type="http://schemas.openxmlformats.org/officeDocument/2006/relationships/hyperlink" Target="mailto:Chaina.wj@gmail.com" TargetMode="External"/><Relationship Id="rId2" Type="http://schemas.openxmlformats.org/officeDocument/2006/relationships/hyperlink" Target="mailto:Ry.wannarat@gmail.com" TargetMode="External"/><Relationship Id="rId16" Type="http://schemas.openxmlformats.org/officeDocument/2006/relationships/hyperlink" Target="mailto:nakara.wanna@gmail.com" TargetMode="External"/><Relationship Id="rId20" Type="http://schemas.openxmlformats.org/officeDocument/2006/relationships/hyperlink" Target="mailto:koranat.arm@gmail.com" TargetMode="External"/><Relationship Id="rId29" Type="http://schemas.openxmlformats.org/officeDocument/2006/relationships/hyperlink" Target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TargetMode="External"/><Relationship Id="rId1" Type="http://schemas.openxmlformats.org/officeDocument/2006/relationships/hyperlink" Target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TargetMode="External"/><Relationship Id="rId6" Type="http://schemas.openxmlformats.org/officeDocument/2006/relationships/hyperlink" Target="mailto:diffi1@hotmail.com" TargetMode="External"/><Relationship Id="rId11" Type="http://schemas.openxmlformats.org/officeDocument/2006/relationships/hyperlink" Target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TargetMode="External"/><Relationship Id="rId24" Type="http://schemas.openxmlformats.org/officeDocument/2006/relationships/hyperlink" Target="mailto:j.ittiwat216@gmail.com" TargetMode="External"/><Relationship Id="rId32" Type="http://schemas.openxmlformats.org/officeDocument/2006/relationships/hyperlink" Target="mailto:arquitecto3350@gmail.com" TargetMode="External"/><Relationship Id="rId37" Type="http://schemas.openxmlformats.org/officeDocument/2006/relationships/hyperlink" Target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TargetMode="External"/><Relationship Id="rId5" Type="http://schemas.openxmlformats.org/officeDocument/2006/relationships/hyperlink" Target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TargetMode="External"/><Relationship Id="rId15" Type="http://schemas.openxmlformats.org/officeDocument/2006/relationships/hyperlink" Target="https://web.reg.tu.ac.th/registrar/teach_browse.asp?cmd=12&amp;classid=593664&amp;avs728374473=7&amp;studentid=531861&amp;studentname=%B9%D2%C2%B9%A4%C3%D2+%C7%C3%C3%B3%C3%CA&amp;studentcode=6102031637&amp;acadyear=2561&amp;classacadyear=2561&amp;semester=3" TargetMode="External"/><Relationship Id="rId23" Type="http://schemas.openxmlformats.org/officeDocument/2006/relationships/hyperlink" Target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TargetMode="External"/><Relationship Id="rId28" Type="http://schemas.openxmlformats.org/officeDocument/2006/relationships/hyperlink" Target="mailto:supasak.bo@gmail.com" TargetMode="External"/><Relationship Id="rId36" Type="http://schemas.openxmlformats.org/officeDocument/2006/relationships/hyperlink" Target="mailto:inpharia@gmail.com" TargetMode="External"/><Relationship Id="rId10" Type="http://schemas.openxmlformats.org/officeDocument/2006/relationships/hyperlink" Target="mailto:pattar1610@hotmail.com" TargetMode="External"/><Relationship Id="rId19" Type="http://schemas.openxmlformats.org/officeDocument/2006/relationships/hyperlink" Target="https://web.reg.tu.ac.th/registrar/teach_browse.asp?cmd=12&amp;classid=593664&amp;avs728374473=7&amp;studentid=531868&amp;studentname=%B9%D2%C2%A1%C3%B3%D1%B0+%E1%CA%A7%BE%D8%E8%C1%BE%A7%C9%EC&amp;studentcode=6102031702&amp;acadyear=2561&amp;classacadyear=2561&amp;semester=3" TargetMode="External"/><Relationship Id="rId31" Type="http://schemas.openxmlformats.org/officeDocument/2006/relationships/hyperlink" Target="https://web.reg.tu.ac.th/registrar/teach_browse.asp?cmd=12&amp;classid=593664&amp;avs728374473=7&amp;studentid=531896&amp;studentname=%B9%D2%C2%B3%D1%B0%C7%D8%B2%D4+%CA%D8%A2%C7%D1%B2%B9%D2&amp;studentcode=6102031983&amp;acadyear=2561&amp;classacadyear=2561&amp;semester=3" TargetMode="External"/><Relationship Id="rId4" Type="http://schemas.openxmlformats.org/officeDocument/2006/relationships/hyperlink" Target="mailto:dbrittannia6@gmail.com" TargetMode="External"/><Relationship Id="rId9" Type="http://schemas.openxmlformats.org/officeDocument/2006/relationships/hyperlink" Target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TargetMode="External"/><Relationship Id="rId14" Type="http://schemas.openxmlformats.org/officeDocument/2006/relationships/hyperlink" Target="mailto:Varattaya.chi@gmail.com" TargetMode="External"/><Relationship Id="rId22" Type="http://schemas.openxmlformats.org/officeDocument/2006/relationships/hyperlink" Target="mailto:peraya.rsclr@gmail.com" TargetMode="External"/><Relationship Id="rId27" Type="http://schemas.openxmlformats.org/officeDocument/2006/relationships/hyperlink" Target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TargetMode="External"/><Relationship Id="rId30" Type="http://schemas.openxmlformats.org/officeDocument/2006/relationships/hyperlink" Target="mailto:saisuree.ph@gmail.com" TargetMode="External"/><Relationship Id="rId35" Type="http://schemas.openxmlformats.org/officeDocument/2006/relationships/hyperlink" Target="https://web.reg.tu.ac.th/registrar/teach_browse.asp?cmd=12&amp;classid=593664&amp;avs728374473=7&amp;studentid=531906&amp;studentname=%B9%D2%C2%BA%D1%B3%B1%D4%B5+%C2%B9%B5%EC%CA%A1%D8%C5&amp;studentcode=6102032080&amp;acadyear=2561&amp;classacadyear=2561&amp;semester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63FA-B941-455A-BBC0-996866524F79}">
  <dimension ref="A1:J34"/>
  <sheetViews>
    <sheetView zoomScale="85" zoomScaleNormal="85" workbookViewId="0">
      <selection activeCell="C7" sqref="C7"/>
    </sheetView>
  </sheetViews>
  <sheetFormatPr defaultRowHeight="14.35"/>
  <cols>
    <col min="1" max="1" width="9.29296875" customWidth="1"/>
    <col min="2" max="2" width="12.64453125" customWidth="1"/>
    <col min="3" max="4" width="13.1171875" customWidth="1"/>
    <col min="5" max="5" width="15.87890625" bestFit="1" customWidth="1"/>
    <col min="6" max="7" width="13.1171875" customWidth="1"/>
    <col min="8" max="8" width="19.87890625" bestFit="1" customWidth="1"/>
  </cols>
  <sheetData>
    <row r="1" spans="1:10">
      <c r="A1" s="109" t="s">
        <v>83</v>
      </c>
      <c r="B1" s="109" t="s">
        <v>84</v>
      </c>
      <c r="C1" s="109" t="s">
        <v>42</v>
      </c>
      <c r="D1" s="109" t="s">
        <v>85</v>
      </c>
      <c r="E1" s="109" t="s">
        <v>86</v>
      </c>
      <c r="F1" s="109" t="s">
        <v>42</v>
      </c>
      <c r="G1" s="109" t="s">
        <v>85</v>
      </c>
      <c r="H1" s="110" t="s">
        <v>87</v>
      </c>
      <c r="I1" s="111"/>
      <c r="J1" s="111"/>
    </row>
    <row r="2" spans="1:10">
      <c r="A2" s="111">
        <v>2002</v>
      </c>
      <c r="B2" s="112">
        <v>0.20267000000000035</v>
      </c>
      <c r="C2" s="112">
        <f t="shared" ref="C2:C9" si="0">B2-B$21</f>
        <v>2.7426240615535613E-2</v>
      </c>
      <c r="D2" s="112">
        <f t="shared" ref="D2:D9" si="1">C2^2</f>
        <v>7.5219867430125528E-4</v>
      </c>
      <c r="E2" s="112">
        <v>9.6112977704115199E-2</v>
      </c>
      <c r="F2" s="112">
        <f t="shared" ref="F2:F9" si="2">E2-E$21</f>
        <v>4.8890394497539631E-2</v>
      </c>
      <c r="G2" s="112">
        <f t="shared" ref="G2:G9" si="3">F2^2</f>
        <v>2.3902706741250534E-3</v>
      </c>
      <c r="H2" s="112">
        <f t="shared" ref="H2:H9" si="4">C2*F2</f>
        <v>1.3408797232779804E-3</v>
      </c>
      <c r="I2" s="111"/>
      <c r="J2" s="111"/>
    </row>
    <row r="3" spans="1:10">
      <c r="A3" s="111">
        <v>2003</v>
      </c>
      <c r="B3" s="112">
        <v>1.2635386265559101</v>
      </c>
      <c r="C3" s="112">
        <f t="shared" si="0"/>
        <v>1.0882948671714454</v>
      </c>
      <c r="D3" s="112">
        <f t="shared" si="1"/>
        <v>1.1843857179117141</v>
      </c>
      <c r="E3" s="112">
        <v>2.2118005719337901E-2</v>
      </c>
      <c r="F3" s="112">
        <f t="shared" si="2"/>
        <v>-2.5104577487237666E-2</v>
      </c>
      <c r="G3" s="112">
        <f t="shared" si="3"/>
        <v>6.3023981081272024E-4</v>
      </c>
      <c r="H3" s="112">
        <f t="shared" si="4"/>
        <v>-2.7321182821868576E-2</v>
      </c>
      <c r="I3" s="111"/>
      <c r="J3" s="111"/>
    </row>
    <row r="4" spans="1:10">
      <c r="A4" s="111">
        <v>2004</v>
      </c>
      <c r="B4" s="112">
        <v>-0.106417758578255</v>
      </c>
      <c r="C4" s="112">
        <f t="shared" si="0"/>
        <v>-0.28166151796271977</v>
      </c>
      <c r="D4" s="112">
        <f t="shared" si="1"/>
        <v>7.9333210701063514E-2</v>
      </c>
      <c r="E4" s="112">
        <v>4.0423635692896198E-2</v>
      </c>
      <c r="F4" s="112">
        <f t="shared" si="2"/>
        <v>-6.7989475136793695E-3</v>
      </c>
      <c r="G4" s="112">
        <f t="shared" si="3"/>
        <v>4.6225687293766881E-5</v>
      </c>
      <c r="H4" s="112">
        <f t="shared" si="4"/>
        <v>1.9150018772517907E-3</v>
      </c>
      <c r="I4" s="111"/>
      <c r="J4" s="111"/>
    </row>
    <row r="5" spans="1:10">
      <c r="A5" s="111">
        <v>2005</v>
      </c>
      <c r="B5" s="112">
        <v>0.112193176819767</v>
      </c>
      <c r="C5" s="112">
        <f t="shared" si="0"/>
        <v>-6.3050582564697741E-2</v>
      </c>
      <c r="D5" s="112">
        <f t="shared" si="1"/>
        <v>3.9753759617477671E-3</v>
      </c>
      <c r="E5" s="112">
        <v>1.1708545105638599E-2</v>
      </c>
      <c r="F5" s="112">
        <f t="shared" si="2"/>
        <v>-3.5514038100936965E-2</v>
      </c>
      <c r="G5" s="112">
        <f t="shared" si="3"/>
        <v>1.2612469022348024E-3</v>
      </c>
      <c r="H5" s="112">
        <f t="shared" si="4"/>
        <v>2.2391807914889476E-3</v>
      </c>
      <c r="I5" s="111"/>
      <c r="J5" s="111"/>
    </row>
    <row r="6" spans="1:10">
      <c r="A6" s="111">
        <v>2006</v>
      </c>
      <c r="B6" s="112">
        <v>-2.5799202368499401E-3</v>
      </c>
      <c r="C6" s="112">
        <f t="shared" si="0"/>
        <v>-0.17782367962131468</v>
      </c>
      <c r="D6" s="112">
        <f t="shared" si="1"/>
        <v>3.1621261034063965E-2</v>
      </c>
      <c r="E6" s="112">
        <v>6.5763889731941194E-2</v>
      </c>
      <c r="F6" s="112">
        <f t="shared" si="2"/>
        <v>1.8541306525365626E-2</v>
      </c>
      <c r="G6" s="112">
        <f t="shared" si="3"/>
        <v>3.4378004766756599E-4</v>
      </c>
      <c r="H6" s="112">
        <f t="shared" si="4"/>
        <v>-3.2970833513272083E-3</v>
      </c>
      <c r="I6" s="111"/>
      <c r="J6" s="111"/>
    </row>
    <row r="7" spans="1:10">
      <c r="A7" s="111">
        <v>2007</v>
      </c>
      <c r="B7" s="112">
        <v>0.31371895068796601</v>
      </c>
      <c r="C7" s="112">
        <f t="shared" si="0"/>
        <v>0.13847519130350128</v>
      </c>
      <c r="D7" s="112">
        <f t="shared" si="1"/>
        <v>1.9175378606541275E-2</v>
      </c>
      <c r="E7" s="112">
        <v>7.3181279946990405E-2</v>
      </c>
      <c r="F7" s="112">
        <f t="shared" si="2"/>
        <v>2.5958696740414837E-2</v>
      </c>
      <c r="G7" s="112">
        <f t="shared" si="3"/>
        <v>6.738539364608239E-4</v>
      </c>
      <c r="H7" s="112">
        <f t="shared" si="4"/>
        <v>3.5946354971185196E-3</v>
      </c>
      <c r="I7" s="111"/>
      <c r="J7" s="111"/>
    </row>
    <row r="8" spans="1:10">
      <c r="A8" s="111">
        <v>2008</v>
      </c>
      <c r="B8" s="112">
        <v>-0.450967670960844</v>
      </c>
      <c r="C8" s="112">
        <f t="shared" si="0"/>
        <v>-0.62621143034530879</v>
      </c>
      <c r="D8" s="112">
        <f t="shared" si="1"/>
        <v>0.39214075549511751</v>
      </c>
      <c r="E8" s="112">
        <v>8.0530355896720696E-2</v>
      </c>
      <c r="F8" s="112">
        <f t="shared" si="2"/>
        <v>3.3307772690145128E-2</v>
      </c>
      <c r="G8" s="112">
        <f t="shared" si="3"/>
        <v>1.1094077215783775E-3</v>
      </c>
      <c r="H8" s="112">
        <f t="shared" si="4"/>
        <v>-2.0857707977912195E-2</v>
      </c>
      <c r="I8" s="111"/>
      <c r="J8" s="111"/>
    </row>
    <row r="9" spans="1:10">
      <c r="A9" s="111">
        <v>2009</v>
      </c>
      <c r="B9" s="112">
        <v>0.71345780371766998</v>
      </c>
      <c r="C9" s="112">
        <f t="shared" si="0"/>
        <v>0.5382140443332053</v>
      </c>
      <c r="D9" s="112">
        <f t="shared" si="1"/>
        <v>0.28967435751750548</v>
      </c>
      <c r="E9" s="112">
        <v>4.0751743735469102E-2</v>
      </c>
      <c r="F9" s="112">
        <f t="shared" si="2"/>
        <v>-6.4708394711064654E-3</v>
      </c>
      <c r="G9" s="112">
        <f t="shared" si="3"/>
        <v>4.18717634608294E-5</v>
      </c>
      <c r="H9" s="112">
        <f t="shared" si="4"/>
        <v>-3.4826966819751499E-3</v>
      </c>
      <c r="I9" s="111"/>
      <c r="J9" s="111"/>
    </row>
    <row r="10" spans="1:10">
      <c r="A10" s="111">
        <v>2010</v>
      </c>
      <c r="B10" s="112">
        <v>0.47803924390711799</v>
      </c>
      <c r="C10" s="112">
        <f t="shared" ref="C10:C20" si="5">B10-B$21</f>
        <v>0.30279548452265326</v>
      </c>
      <c r="D10" s="112">
        <f>C10^2</f>
        <v>9.1685105447308346E-2</v>
      </c>
      <c r="E10" s="112">
        <v>5.25597269624569E-2</v>
      </c>
      <c r="F10" s="112">
        <f t="shared" ref="F10:F20" si="6">E10-E$21</f>
        <v>5.3371437558813323E-3</v>
      </c>
      <c r="G10" s="112">
        <f>F10^2</f>
        <v>2.8485103470943093E-5</v>
      </c>
      <c r="H10" s="112">
        <f>C10*F10</f>
        <v>1.6160630295291413E-3</v>
      </c>
      <c r="I10" s="111"/>
      <c r="J10" s="111"/>
    </row>
    <row r="11" spans="1:10">
      <c r="A11" s="111">
        <v>2011</v>
      </c>
      <c r="B11" s="112">
        <v>3.69158423474234E-2</v>
      </c>
      <c r="C11" s="112">
        <f t="shared" si="5"/>
        <v>-0.13832791703704134</v>
      </c>
      <c r="D11" s="112">
        <f t="shared" ref="D11:D20" si="7">C11^2</f>
        <v>1.9134612631806592E-2</v>
      </c>
      <c r="E11" s="112">
        <v>3.9676924890932698E-2</v>
      </c>
      <c r="F11" s="112">
        <f t="shared" si="6"/>
        <v>-7.5456583156428697E-3</v>
      </c>
      <c r="G11" s="112">
        <f t="shared" ref="G11:G20" si="8">F11^2</f>
        <v>5.6936959416430387E-5</v>
      </c>
      <c r="H11" s="112">
        <f t="shared" ref="H11:H20" si="9">C11*F11</f>
        <v>1.043775197476108E-3</v>
      </c>
      <c r="I11" s="111"/>
      <c r="J11" s="111"/>
    </row>
    <row r="12" spans="1:10">
      <c r="A12" s="111">
        <v>2012</v>
      </c>
      <c r="B12" s="112">
        <v>0.40533016127044202</v>
      </c>
      <c r="C12" s="112">
        <f t="shared" si="5"/>
        <v>0.23008640188597729</v>
      </c>
      <c r="D12" s="112">
        <f t="shared" si="7"/>
        <v>5.2939752332835453E-2</v>
      </c>
      <c r="E12" s="112">
        <v>4.5591153955203099E-2</v>
      </c>
      <c r="F12" s="112">
        <f t="shared" si="6"/>
        <v>-1.6314292513724682E-3</v>
      </c>
      <c r="G12" s="112">
        <f t="shared" si="8"/>
        <v>2.661561402233732E-6</v>
      </c>
      <c r="H12" s="112">
        <f t="shared" si="9"/>
        <v>-3.7536968637982479E-4</v>
      </c>
      <c r="I12" s="111"/>
      <c r="J12" s="111"/>
    </row>
    <row r="13" spans="1:10">
      <c r="A13" s="111">
        <v>2013</v>
      </c>
      <c r="B13" s="112">
        <v>-3.6296559261038398E-2</v>
      </c>
      <c r="C13" s="112">
        <f t="shared" si="5"/>
        <v>-0.21154031864550313</v>
      </c>
      <c r="D13" s="112">
        <f t="shared" si="7"/>
        <v>4.4749306412641E-2</v>
      </c>
      <c r="E13" s="112">
        <v>3.9047670697978099E-2</v>
      </c>
      <c r="F13" s="112">
        <f t="shared" si="6"/>
        <v>-8.1749125085974692E-3</v>
      </c>
      <c r="G13" s="112">
        <f t="shared" si="8"/>
        <v>6.6829194523223369E-5</v>
      </c>
      <c r="H13" s="112">
        <f t="shared" si="9"/>
        <v>1.7293235969678179E-3</v>
      </c>
      <c r="I13" s="111"/>
      <c r="J13" s="111"/>
    </row>
    <row r="14" spans="1:10">
      <c r="A14" s="111">
        <v>2014</v>
      </c>
      <c r="B14" s="112">
        <v>0.19119862820755401</v>
      </c>
      <c r="C14" s="112">
        <f t="shared" si="5"/>
        <v>1.5954868823089274E-2</v>
      </c>
      <c r="D14" s="112">
        <f t="shared" si="7"/>
        <v>2.5455783916198614E-4</v>
      </c>
      <c r="E14" s="112">
        <v>6.6809332428623594E-2</v>
      </c>
      <c r="F14" s="112">
        <f t="shared" si="6"/>
        <v>1.9586749222048026E-2</v>
      </c>
      <c r="G14" s="112">
        <f t="shared" si="8"/>
        <v>3.8364074508739898E-4</v>
      </c>
      <c r="H14" s="112">
        <f t="shared" si="9"/>
        <v>3.1250401450852217E-4</v>
      </c>
      <c r="I14" s="111"/>
      <c r="J14" s="111"/>
    </row>
    <row r="15" spans="1:10">
      <c r="A15" s="111">
        <v>2015</v>
      </c>
      <c r="B15" s="112">
        <v>-0.112327747102489</v>
      </c>
      <c r="C15" s="112">
        <f t="shared" si="5"/>
        <v>-0.28757150648695373</v>
      </c>
      <c r="D15" s="112">
        <f t="shared" si="7"/>
        <v>8.2697371343176077E-2</v>
      </c>
      <c r="E15" s="112">
        <v>4.8779294486031903E-2</v>
      </c>
      <c r="F15" s="112">
        <f t="shared" si="6"/>
        <v>1.5567112794563354E-3</v>
      </c>
      <c r="G15" s="112">
        <f t="shared" si="8"/>
        <v>2.4233500075865805E-6</v>
      </c>
      <c r="H15" s="112">
        <f t="shared" si="9"/>
        <v>-4.4766580779849159E-4</v>
      </c>
      <c r="I15" s="111"/>
      <c r="J15" s="111"/>
    </row>
    <row r="16" spans="1:10">
      <c r="A16" s="111">
        <v>2016</v>
      </c>
      <c r="B16" s="112">
        <v>0.238490196908859</v>
      </c>
      <c r="C16" s="112">
        <f t="shared" si="5"/>
        <v>6.3246437524394267E-2</v>
      </c>
      <c r="D16" s="112">
        <f t="shared" si="7"/>
        <v>4.0001118595271072E-3</v>
      </c>
      <c r="E16" s="112">
        <v>2.5097966038439799E-2</v>
      </c>
      <c r="F16" s="112">
        <f t="shared" si="6"/>
        <v>-2.2124617168135768E-2</v>
      </c>
      <c r="G16" s="112">
        <f t="shared" si="8"/>
        <v>4.8949868483656798E-4</v>
      </c>
      <c r="H16" s="112">
        <f t="shared" si="9"/>
        <v>-1.3993032174756397E-3</v>
      </c>
      <c r="I16" s="111"/>
      <c r="J16" s="111"/>
    </row>
    <row r="17" spans="1:10">
      <c r="A17" s="111">
        <v>2017</v>
      </c>
      <c r="B17" s="112">
        <v>0.17299060482345299</v>
      </c>
      <c r="C17" s="112">
        <f t="shared" si="5"/>
        <v>-2.2531545610117443E-3</v>
      </c>
      <c r="D17" s="112">
        <f t="shared" si="7"/>
        <v>5.0767054758080259E-6</v>
      </c>
      <c r="E17" s="112">
        <v>3.8318012196232099E-2</v>
      </c>
      <c r="F17" s="112">
        <f t="shared" si="6"/>
        <v>-8.9045710103434692E-3</v>
      </c>
      <c r="G17" s="112">
        <f t="shared" si="8"/>
        <v>7.9291384878249317E-5</v>
      </c>
      <c r="H17" s="112">
        <f t="shared" si="9"/>
        <v>2.0063374785808343E-5</v>
      </c>
      <c r="I17" s="111"/>
      <c r="J17" s="111"/>
    </row>
    <row r="18" spans="1:10">
      <c r="A18" s="111">
        <v>2018</v>
      </c>
      <c r="B18" s="112">
        <v>-8.0814407297691099E-2</v>
      </c>
      <c r="C18" s="112">
        <f t="shared" si="5"/>
        <v>-0.25605816668215586</v>
      </c>
      <c r="D18" s="112">
        <f t="shared" si="7"/>
        <v>6.5565784724626722E-2</v>
      </c>
      <c r="E18" s="112">
        <v>2.2878681626928399E-2</v>
      </c>
      <c r="F18" s="112">
        <f t="shared" si="6"/>
        <v>-2.4343901579647168E-2</v>
      </c>
      <c r="G18" s="112">
        <f t="shared" si="8"/>
        <v>5.9262554411954787E-4</v>
      </c>
      <c r="H18" s="112">
        <f t="shared" si="9"/>
        <v>6.2334548083752923E-3</v>
      </c>
      <c r="I18" s="111"/>
      <c r="J18" s="111"/>
    </row>
    <row r="19" spans="1:10">
      <c r="A19" s="111">
        <v>2019</v>
      </c>
      <c r="B19" s="112">
        <v>4.2904965746417098E-2</v>
      </c>
      <c r="C19" s="112">
        <f t="shared" si="5"/>
        <v>-0.13233879363804762</v>
      </c>
      <c r="D19" s="112">
        <f t="shared" si="7"/>
        <v>1.7513556301573755E-2</v>
      </c>
      <c r="E19" s="112">
        <v>5.7031450852686502E-2</v>
      </c>
      <c r="F19" s="112">
        <f t="shared" si="6"/>
        <v>9.8088676461109345E-3</v>
      </c>
      <c r="G19" s="112">
        <f t="shared" si="8"/>
        <v>9.6213884498921867E-5</v>
      </c>
      <c r="H19" s="113">
        <f t="shared" si="9"/>
        <v>-1.2980937112415968E-3</v>
      </c>
      <c r="I19" s="111"/>
      <c r="J19" s="111"/>
    </row>
    <row r="20" spans="1:10">
      <c r="A20" s="111">
        <v>2020</v>
      </c>
      <c r="B20" s="112">
        <v>-5.2412709250582702E-2</v>
      </c>
      <c r="C20" s="112">
        <f t="shared" si="5"/>
        <v>-0.22765646863504743</v>
      </c>
      <c r="D20" s="112">
        <f t="shared" si="7"/>
        <v>5.1827467711380339E-2</v>
      </c>
      <c r="E20" s="112">
        <v>3.0848433256313399E-2</v>
      </c>
      <c r="F20" s="112">
        <f t="shared" si="6"/>
        <v>-1.6374149950262169E-2</v>
      </c>
      <c r="G20" s="112">
        <f t="shared" si="8"/>
        <v>2.6811278659367055E-4</v>
      </c>
      <c r="H20" s="114">
        <f t="shared" si="9"/>
        <v>3.727681154577423E-3</v>
      </c>
      <c r="I20" s="111"/>
      <c r="J20" s="111"/>
    </row>
    <row r="21" spans="1:10">
      <c r="A21" s="115"/>
      <c r="B21" s="116">
        <f>AVERAGE(B2:B20)</f>
        <v>0.17524375938446474</v>
      </c>
      <c r="C21" s="115" t="s">
        <v>88</v>
      </c>
      <c r="D21" s="117">
        <f>SUM(D2:D20)</f>
        <v>2.4314309592115682</v>
      </c>
      <c r="E21" s="116">
        <f>AVERAGE(E2:E20)</f>
        <v>4.7222583206575568E-2</v>
      </c>
      <c r="F21" s="115" t="s">
        <v>88</v>
      </c>
      <c r="G21" s="117">
        <f>SUM(G2:G20)</f>
        <v>8.5636157424687151E-3</v>
      </c>
      <c r="H21" s="118">
        <f>SUM(H2:H20)</f>
        <v>-3.4706540190621325E-2</v>
      </c>
      <c r="I21" s="111" t="str">
        <f ca="1">_xlfn.FORMULATEXT(H21)</f>
        <v>=SUM(H2:H20)</v>
      </c>
      <c r="J21" s="111"/>
    </row>
    <row r="22" spans="1:10">
      <c r="A22" s="111"/>
      <c r="B22" s="112"/>
      <c r="C22" s="111" t="s">
        <v>89</v>
      </c>
      <c r="D22" s="118">
        <f>D21/(A20-A2)</f>
        <v>0.13507949773397601</v>
      </c>
      <c r="E22" s="112"/>
      <c r="F22" s="111" t="s">
        <v>89</v>
      </c>
      <c r="G22" s="118">
        <f>G21/(A20-A2)</f>
        <v>4.7575643013715086E-4</v>
      </c>
      <c r="H22" s="112"/>
      <c r="I22" s="111"/>
      <c r="J22" s="111"/>
    </row>
    <row r="23" spans="1:10">
      <c r="A23" s="119"/>
      <c r="B23" s="119"/>
      <c r="C23" s="120" t="s">
        <v>90</v>
      </c>
      <c r="D23" s="121">
        <f>SQRT(D22)</f>
        <v>0.36753162820902369</v>
      </c>
      <c r="E23" s="119"/>
      <c r="F23" s="120" t="s">
        <v>90</v>
      </c>
      <c r="G23" s="121">
        <f>SQRT(G22)</f>
        <v>2.1811841511829095E-2</v>
      </c>
      <c r="H23" s="121"/>
      <c r="I23" s="111"/>
      <c r="J23" s="111"/>
    </row>
    <row r="24" spans="1:10">
      <c r="A24" s="115"/>
      <c r="B24" s="115"/>
      <c r="C24" s="115"/>
      <c r="D24" s="115"/>
      <c r="E24" s="115"/>
      <c r="F24" s="115"/>
      <c r="G24" s="115" t="s">
        <v>61</v>
      </c>
      <c r="H24" s="122">
        <f>H21/(A20-A2)</f>
        <v>-1.9281411217011847E-3</v>
      </c>
      <c r="I24" t="str">
        <f ca="1">_xlfn.FORMULATEXT(H24)</f>
        <v>=H21/(A20-A2)</v>
      </c>
    </row>
    <row r="25" spans="1:10">
      <c r="A25" s="119"/>
      <c r="B25" s="119"/>
      <c r="C25" s="119"/>
      <c r="D25" s="114"/>
      <c r="E25" s="119"/>
      <c r="F25" s="119"/>
      <c r="G25" s="120" t="s">
        <v>62</v>
      </c>
      <c r="H25" s="121">
        <f>H24/D23/G23</f>
        <v>-0.24052031560205495</v>
      </c>
      <c r="I25" t="str">
        <f ca="1">_xlfn.FORMULATEXT(H25)</f>
        <v>=H24/D23/G23</v>
      </c>
    </row>
    <row r="26" spans="1:10">
      <c r="D26" s="39"/>
      <c r="H26" s="141">
        <f>CORREL(B2:B20,E2:E20)</f>
        <v>-0.24052031560205495</v>
      </c>
      <c r="I26" t="str">
        <f ca="1">_xlfn.FORMULATEXT(H26)</f>
        <v>=CORREL(B2:B20,E2:E20)</v>
      </c>
    </row>
    <row r="28" spans="1:10">
      <c r="B28" s="8"/>
      <c r="C28" s="8"/>
      <c r="D28" s="39"/>
      <c r="E28" s="39"/>
      <c r="F28" s="39"/>
      <c r="G28" s="123"/>
      <c r="H28" s="123"/>
    </row>
    <row r="29" spans="1:10">
      <c r="B29" t="s">
        <v>99</v>
      </c>
      <c r="C29" s="8">
        <v>0.7</v>
      </c>
    </row>
    <row r="30" spans="1:10">
      <c r="B30" t="s">
        <v>100</v>
      </c>
      <c r="C30" s="8">
        <f>1-C29</f>
        <v>0.30000000000000004</v>
      </c>
      <c r="D30" t="str">
        <f ca="1">_xlfn.FORMULATEXT(C30)</f>
        <v>=1-C29</v>
      </c>
    </row>
    <row r="31" spans="1:10">
      <c r="B31" s="147" t="s">
        <v>69</v>
      </c>
      <c r="C31" s="148">
        <f>C29*B21+C30*E21</f>
        <v>0.13683740653109797</v>
      </c>
      <c r="D31" t="str">
        <f ca="1">_xlfn.FORMULATEXT(C31)</f>
        <v>=C29*B21+C30*E21</v>
      </c>
    </row>
    <row r="32" spans="1:10">
      <c r="B32" t="s">
        <v>97</v>
      </c>
      <c r="C32" s="142">
        <f>C29^2*D23^2+C30^2*G23^2+2*C29*C30*H24</f>
        <v>6.5421952697246086E-2</v>
      </c>
      <c r="D32" t="str">
        <f ca="1">_xlfn.FORMULATEXT(C32)</f>
        <v>=C29^2*D23^2+C30^2*G23^2+2*C29*C30*H24</v>
      </c>
    </row>
    <row r="33" spans="2:4">
      <c r="B33" s="147" t="s">
        <v>98</v>
      </c>
      <c r="C33" s="148">
        <f>SQRT(C32)</f>
        <v>0.25577715436927922</v>
      </c>
      <c r="D33" t="str">
        <f ca="1">_xlfn.FORMULATEXT(C33)</f>
        <v>=SQRT(C32)</v>
      </c>
    </row>
    <row r="34" spans="2:4">
      <c r="B34" s="149" t="s">
        <v>101</v>
      </c>
      <c r="C34" s="150">
        <f>C29*D23+C30*G23</f>
        <v>0.26381569219986528</v>
      </c>
      <c r="D34" t="str">
        <f ca="1">_xlfn.FORMULATEXT(C34)</f>
        <v>=C29*D23+C30*G23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38BA-05B1-4B85-8298-C4A41DD7D2C7}">
  <dimension ref="A1:F25"/>
  <sheetViews>
    <sheetView zoomScaleNormal="100" workbookViewId="0">
      <selection activeCell="C11" sqref="C11:D11"/>
    </sheetView>
  </sheetViews>
  <sheetFormatPr defaultRowHeight="14.35"/>
  <cols>
    <col min="1" max="1" width="19.41015625" customWidth="1"/>
    <col min="2" max="2" width="10.29296875" customWidth="1"/>
    <col min="3" max="3" width="14.1171875" bestFit="1" customWidth="1"/>
    <col min="4" max="4" width="12" customWidth="1"/>
    <col min="5" max="5" width="12.703125" customWidth="1"/>
  </cols>
  <sheetData>
    <row r="1" spans="1:6" ht="15">
      <c r="A1" s="124" t="s">
        <v>91</v>
      </c>
    </row>
    <row r="2" spans="1:6">
      <c r="A2" s="34"/>
      <c r="B2" s="125"/>
      <c r="C2" s="126" t="s">
        <v>92</v>
      </c>
      <c r="D2" s="125"/>
      <c r="E2" s="47"/>
    </row>
    <row r="3" spans="1:6" ht="21">
      <c r="A3" s="127" t="s">
        <v>44</v>
      </c>
      <c r="B3" s="128" t="s">
        <v>45</v>
      </c>
      <c r="C3" s="129" t="s">
        <v>46</v>
      </c>
      <c r="D3" s="129" t="s">
        <v>47</v>
      </c>
      <c r="E3" s="130" t="s">
        <v>48</v>
      </c>
    </row>
    <row r="4" spans="1:6" ht="14.7" thickBot="1">
      <c r="A4" s="131">
        <f>'Risk and return'!B21</f>
        <v>0.17524375938446474</v>
      </c>
      <c r="B4" s="132">
        <f>'Risk and return'!E21</f>
        <v>4.7222583206575568E-2</v>
      </c>
      <c r="C4" s="132">
        <f>'Risk and return'!D23</f>
        <v>0.36753162820902369</v>
      </c>
      <c r="D4" s="132">
        <f>'Risk and return'!G23</f>
        <v>2.1811841511829095E-2</v>
      </c>
      <c r="E4" s="133">
        <f>'Risk and return'!H25</f>
        <v>-0.24052031560205495</v>
      </c>
    </row>
    <row r="5" spans="1:6" ht="18">
      <c r="A5" s="174" t="s">
        <v>49</v>
      </c>
      <c r="B5" s="175"/>
      <c r="C5" s="176" t="s">
        <v>50</v>
      </c>
      <c r="D5" s="175"/>
      <c r="E5" s="134" t="s">
        <v>51</v>
      </c>
    </row>
    <row r="6" spans="1:6" ht="18.350000000000001" thickBot="1">
      <c r="A6" s="9" t="s">
        <v>52</v>
      </c>
      <c r="B6" s="10" t="s">
        <v>53</v>
      </c>
      <c r="C6" s="177"/>
      <c r="D6" s="178"/>
      <c r="E6" s="135"/>
    </row>
    <row r="7" spans="1:6" ht="15.7">
      <c r="A7" s="11">
        <v>-0.2</v>
      </c>
      <c r="B7" s="12">
        <f>1-A7</f>
        <v>1.2</v>
      </c>
      <c r="C7" s="179">
        <f>A7*$A$4+B7*$B$4</f>
        <v>2.161834797099773E-2</v>
      </c>
      <c r="D7" s="180"/>
      <c r="E7" s="29">
        <f>SQRT((A7*$C$4)^2+(B7*$D$4)^2+2*A7*B7*$C$4*$D$4*$E$4)</f>
        <v>8.3748294950841295E-2</v>
      </c>
      <c r="F7" s="76" t="str">
        <f ca="1">_xlfn.FORMULATEXT(E7)</f>
        <v>=SQRT((A7*$C$4)^2+(B7*$D$4)^2+2*A7*B7*$C$4*$D$4*$E$4)</v>
      </c>
    </row>
    <row r="8" spans="1:6">
      <c r="A8" s="11">
        <v>-0.1</v>
      </c>
      <c r="B8" s="12">
        <f t="shared" ref="B8:B21" si="0">1-A8</f>
        <v>1.1000000000000001</v>
      </c>
      <c r="C8" s="172">
        <f t="shared" ref="C8:C21" si="1">A8*$A$4+B8*$B$4</f>
        <v>3.4420465588786656E-2</v>
      </c>
      <c r="D8" s="173"/>
      <c r="E8" s="29">
        <f t="shared" ref="E8:E21" si="2">SQRT((A8*$C$4)^2+(B8*$D$4)^2+2*A8*B8*$C$4*$D$4*$E$4)</f>
        <v>4.8483515802589791E-2</v>
      </c>
    </row>
    <row r="9" spans="1:6">
      <c r="A9" s="11">
        <v>0</v>
      </c>
      <c r="B9" s="12">
        <f t="shared" si="0"/>
        <v>1</v>
      </c>
      <c r="C9" s="172">
        <f t="shared" si="1"/>
        <v>4.7222583206575568E-2</v>
      </c>
      <c r="D9" s="173"/>
      <c r="E9" s="29">
        <f t="shared" si="2"/>
        <v>2.1811841511829095E-2</v>
      </c>
    </row>
    <row r="10" spans="1:6">
      <c r="A10" s="11">
        <v>0.1</v>
      </c>
      <c r="B10" s="12">
        <f t="shared" si="0"/>
        <v>0.9</v>
      </c>
      <c r="C10" s="172">
        <f t="shared" si="1"/>
        <v>6.0024700824364487E-2</v>
      </c>
      <c r="D10" s="173"/>
      <c r="E10" s="29">
        <f t="shared" si="2"/>
        <v>3.7270528354782409E-2</v>
      </c>
    </row>
    <row r="11" spans="1:6">
      <c r="A11" s="11">
        <v>0.2</v>
      </c>
      <c r="B11" s="12">
        <f t="shared" si="0"/>
        <v>0.8</v>
      </c>
      <c r="C11" s="172">
        <f t="shared" si="1"/>
        <v>7.2826818442153413E-2</v>
      </c>
      <c r="D11" s="173"/>
      <c r="E11" s="29">
        <f t="shared" si="2"/>
        <v>7.134885328933073E-2</v>
      </c>
    </row>
    <row r="12" spans="1:6">
      <c r="A12" s="11">
        <v>0.3</v>
      </c>
      <c r="B12" s="12">
        <f t="shared" si="0"/>
        <v>0.7</v>
      </c>
      <c r="C12" s="172">
        <f t="shared" si="1"/>
        <v>8.5628936059942318E-2</v>
      </c>
      <c r="D12" s="173"/>
      <c r="E12" s="29">
        <f t="shared" si="2"/>
        <v>0.10761252796821821</v>
      </c>
    </row>
    <row r="13" spans="1:6">
      <c r="A13" s="11">
        <v>0.4</v>
      </c>
      <c r="B13" s="12">
        <f t="shared" si="0"/>
        <v>0.6</v>
      </c>
      <c r="C13" s="172">
        <f t="shared" si="1"/>
        <v>9.8431053677731237E-2</v>
      </c>
      <c r="D13" s="173"/>
      <c r="E13" s="29">
        <f t="shared" si="2"/>
        <v>0.14442466622384478</v>
      </c>
    </row>
    <row r="14" spans="1:6">
      <c r="A14" s="11">
        <v>0.5</v>
      </c>
      <c r="B14" s="12">
        <f t="shared" si="0"/>
        <v>0.5</v>
      </c>
      <c r="C14" s="172">
        <f t="shared" si="1"/>
        <v>0.11123317129552016</v>
      </c>
      <c r="D14" s="173"/>
      <c r="E14" s="29">
        <f t="shared" si="2"/>
        <v>0.18145176488581669</v>
      </c>
    </row>
    <row r="15" spans="1:6">
      <c r="A15" s="11">
        <v>0.6</v>
      </c>
      <c r="B15" s="12">
        <f t="shared" si="0"/>
        <v>0.4</v>
      </c>
      <c r="C15" s="172">
        <f t="shared" si="1"/>
        <v>0.12403528891330906</v>
      </c>
      <c r="D15" s="173"/>
      <c r="E15" s="29">
        <f t="shared" si="2"/>
        <v>0.21858461170594037</v>
      </c>
    </row>
    <row r="16" spans="1:6">
      <c r="A16" s="11">
        <v>0.7</v>
      </c>
      <c r="B16" s="12">
        <f t="shared" si="0"/>
        <v>0.30000000000000004</v>
      </c>
      <c r="C16" s="172">
        <f t="shared" si="1"/>
        <v>0.13683740653109797</v>
      </c>
      <c r="D16" s="173"/>
      <c r="E16" s="29">
        <f t="shared" si="2"/>
        <v>0.25577715436927922</v>
      </c>
    </row>
    <row r="17" spans="1:5">
      <c r="A17" s="11">
        <v>0.8</v>
      </c>
      <c r="B17" s="12">
        <f t="shared" si="0"/>
        <v>0.19999999999999996</v>
      </c>
      <c r="C17" s="172">
        <f t="shared" si="1"/>
        <v>0.14963952414888693</v>
      </c>
      <c r="D17" s="173"/>
      <c r="E17" s="29">
        <f t="shared" si="2"/>
        <v>0.29300666143964338</v>
      </c>
    </row>
    <row r="18" spans="1:5">
      <c r="A18" s="11">
        <v>0.9</v>
      </c>
      <c r="B18" s="12">
        <f t="shared" si="0"/>
        <v>9.9999999999999978E-2</v>
      </c>
      <c r="C18" s="172">
        <f t="shared" si="1"/>
        <v>0.16244164176667583</v>
      </c>
      <c r="D18" s="173"/>
      <c r="E18" s="29">
        <f t="shared" si="2"/>
        <v>0.33026063242069248</v>
      </c>
    </row>
    <row r="19" spans="1:5">
      <c r="A19" s="11">
        <v>1</v>
      </c>
      <c r="B19" s="12">
        <f t="shared" si="0"/>
        <v>0</v>
      </c>
      <c r="C19" s="172">
        <f t="shared" si="1"/>
        <v>0.17524375938446474</v>
      </c>
      <c r="D19" s="173"/>
      <c r="E19" s="29">
        <f t="shared" si="2"/>
        <v>0.36753162820902369</v>
      </c>
    </row>
    <row r="20" spans="1:5">
      <c r="A20" s="11">
        <v>1.1000000000000001</v>
      </c>
      <c r="B20" s="12">
        <f t="shared" si="0"/>
        <v>-0.10000000000000009</v>
      </c>
      <c r="C20" s="172">
        <f t="shared" si="1"/>
        <v>0.18804587700225367</v>
      </c>
      <c r="D20" s="173"/>
      <c r="E20" s="29">
        <f t="shared" si="2"/>
        <v>0.40481494644983979</v>
      </c>
    </row>
    <row r="21" spans="1:5" ht="14.7" thickBot="1">
      <c r="A21" s="13">
        <v>1.2</v>
      </c>
      <c r="B21" s="12">
        <f t="shared" si="0"/>
        <v>-0.19999999999999996</v>
      </c>
      <c r="C21" s="170">
        <f t="shared" si="1"/>
        <v>0.20084799462004255</v>
      </c>
      <c r="D21" s="171"/>
      <c r="E21" s="29">
        <f t="shared" si="2"/>
        <v>0.44210746966382219</v>
      </c>
    </row>
    <row r="22" spans="1:5">
      <c r="A22" s="14" t="s">
        <v>93</v>
      </c>
      <c r="B22" s="15"/>
      <c r="E22" s="136"/>
    </row>
    <row r="23" spans="1:5">
      <c r="A23" s="16" t="s">
        <v>94</v>
      </c>
      <c r="E23" s="42"/>
    </row>
    <row r="24" spans="1:5">
      <c r="A24" s="16" t="s">
        <v>95</v>
      </c>
      <c r="E24" s="42"/>
    </row>
    <row r="25" spans="1:5">
      <c r="A25" s="137" t="s">
        <v>96</v>
      </c>
      <c r="B25" s="138"/>
      <c r="C25" s="138"/>
      <c r="D25" s="138"/>
      <c r="E25" s="43"/>
    </row>
  </sheetData>
  <mergeCells count="18">
    <mergeCell ref="C9:D9"/>
    <mergeCell ref="A5:B5"/>
    <mergeCell ref="C5:D5"/>
    <mergeCell ref="C6:D6"/>
    <mergeCell ref="C7:D7"/>
    <mergeCell ref="C8:D8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0"/>
  <sheetViews>
    <sheetView zoomScale="85" zoomScaleNormal="85" workbookViewId="0">
      <selection activeCell="G7" sqref="G7"/>
    </sheetView>
  </sheetViews>
  <sheetFormatPr defaultRowHeight="14.35"/>
  <cols>
    <col min="1" max="1" width="18" bestFit="1" customWidth="1"/>
    <col min="2" max="2" width="18.5859375" bestFit="1" customWidth="1"/>
    <col min="3" max="7" width="15.703125" customWidth="1"/>
  </cols>
  <sheetData>
    <row r="1" spans="1:8" ht="21">
      <c r="A1" s="83" t="s">
        <v>44</v>
      </c>
      <c r="B1" s="84" t="s">
        <v>45</v>
      </c>
      <c r="C1" s="85" t="s">
        <v>46</v>
      </c>
      <c r="D1" s="86" t="s">
        <v>47</v>
      </c>
      <c r="E1" s="87"/>
      <c r="F1" s="87"/>
      <c r="G1" s="87"/>
    </row>
    <row r="2" spans="1:8" ht="16" thickBot="1">
      <c r="A2" s="101">
        <v>0.17524375938446474</v>
      </c>
      <c r="B2" s="102">
        <v>4.7222583206575568E-2</v>
      </c>
      <c r="C2" s="102">
        <v>0.36753162820902369</v>
      </c>
      <c r="D2" s="103">
        <v>2.1811841511829085E-2</v>
      </c>
      <c r="E2" s="87"/>
      <c r="F2" s="87"/>
      <c r="G2" s="87"/>
    </row>
    <row r="3" spans="1:8" ht="15.7">
      <c r="A3" s="88"/>
      <c r="B3" s="50" t="s">
        <v>82</v>
      </c>
      <c r="C3" s="89" t="s">
        <v>54</v>
      </c>
      <c r="D3" s="90"/>
      <c r="E3" s="91"/>
      <c r="F3" s="92"/>
      <c r="G3" s="93"/>
    </row>
    <row r="4" spans="1:8" ht="16.350000000000001" thickBot="1">
      <c r="A4" s="50" t="s">
        <v>55</v>
      </c>
      <c r="B4" s="50" t="s">
        <v>59</v>
      </c>
      <c r="C4" s="94" t="s">
        <v>81</v>
      </c>
      <c r="D4" s="95"/>
      <c r="E4" s="95"/>
      <c r="F4" s="95"/>
      <c r="G4" s="96"/>
    </row>
    <row r="5" spans="1:8" ht="18.350000000000001" thickBot="1">
      <c r="A5" s="97" t="s">
        <v>56</v>
      </c>
      <c r="B5" s="98"/>
      <c r="C5" s="99">
        <v>-1</v>
      </c>
      <c r="D5" s="49">
        <v>0</v>
      </c>
      <c r="E5" s="104">
        <v>0.2</v>
      </c>
      <c r="F5" s="49">
        <v>0.5</v>
      </c>
      <c r="G5" s="100">
        <v>1</v>
      </c>
    </row>
    <row r="6" spans="1:8" ht="15.7">
      <c r="A6" s="51">
        <v>0</v>
      </c>
      <c r="B6" s="52">
        <f t="shared" ref="B6:B17" si="0">A6*$A$2+(1-A6)*$B$2</f>
        <v>4.7222583206575568E-2</v>
      </c>
      <c r="C6" s="53">
        <f t="shared" ref="C6:C17" si="1">SQRT($A6^2*$C$2^2+(1-$A6)^2*$D$2^2+2*$A6*(1-$A6)*$C$2*$D$2*C$5)</f>
        <v>2.1811841511829085E-2</v>
      </c>
      <c r="D6" s="53">
        <f t="shared" ref="D6:G17" si="2">SQRT($A6^2*$C$2^2+(1-$A6)^2*$D$2^2+2*$A6*(1-$A6)*$C$2*$D$2*D$5)</f>
        <v>2.1811841511829085E-2</v>
      </c>
      <c r="E6" s="54">
        <f t="shared" si="2"/>
        <v>2.1811841511829085E-2</v>
      </c>
      <c r="F6" s="53">
        <f t="shared" si="2"/>
        <v>2.1811841511829085E-2</v>
      </c>
      <c r="G6" s="55">
        <f t="shared" si="2"/>
        <v>2.1811841511829085E-2</v>
      </c>
      <c r="H6" s="76" t="str">
        <f ca="1">_xlfn.FORMULATEXT(G6)</f>
        <v>=SQRT($A6^2*$C$2^2+(1-$A6)^2*$D$2^2+2*$A6*(1-$A6)*$C$2*$D$2*G$5)</v>
      </c>
    </row>
    <row r="7" spans="1:8" ht="15.7">
      <c r="A7" s="56">
        <v>0.05</v>
      </c>
      <c r="B7" s="57">
        <f t="shared" ref="B7" si="3">A7*$A$2+(1-A7)*$B$2</f>
        <v>5.3623642015470027E-2</v>
      </c>
      <c r="C7" s="58">
        <f t="shared" si="1"/>
        <v>2.3446680257864371E-3</v>
      </c>
      <c r="D7" s="58">
        <f t="shared" si="2"/>
        <v>2.7696009144526912E-2</v>
      </c>
      <c r="E7" s="59">
        <f t="shared" si="2"/>
        <v>3.0321332645684176E-2</v>
      </c>
      <c r="F7" s="58">
        <f t="shared" si="2"/>
        <v>3.3880003685433757E-2</v>
      </c>
      <c r="G7" s="60">
        <f t="shared" si="2"/>
        <v>3.9097830846688816E-2</v>
      </c>
    </row>
    <row r="8" spans="1:8" ht="15.7">
      <c r="A8" s="61">
        <v>0.1</v>
      </c>
      <c r="B8" s="57">
        <f t="shared" si="0"/>
        <v>6.0024700824364487E-2</v>
      </c>
      <c r="C8" s="58">
        <f t="shared" si="1"/>
        <v>1.7122505460256197E-2</v>
      </c>
      <c r="D8" s="58">
        <f t="shared" si="2"/>
        <v>4.1667225558595242E-2</v>
      </c>
      <c r="E8" s="59">
        <f t="shared" si="2"/>
        <v>4.4997257519250239E-2</v>
      </c>
      <c r="F8" s="58">
        <f t="shared" si="2"/>
        <v>4.9574655137560229E-2</v>
      </c>
      <c r="G8" s="60">
        <f t="shared" si="2"/>
        <v>5.6383820181548548E-2</v>
      </c>
    </row>
    <row r="9" spans="1:8" ht="15.7">
      <c r="A9" s="51">
        <v>0.2</v>
      </c>
      <c r="B9" s="57">
        <f t="shared" si="0"/>
        <v>7.2826818442153413E-2</v>
      </c>
      <c r="C9" s="58">
        <f t="shared" si="1"/>
        <v>5.6056852432341472E-2</v>
      </c>
      <c r="D9" s="58">
        <f t="shared" si="2"/>
        <v>7.5549083546041895E-2</v>
      </c>
      <c r="E9" s="59">
        <f t="shared" si="2"/>
        <v>7.8871558173095074E-2</v>
      </c>
      <c r="F9" s="58">
        <f t="shared" si="2"/>
        <v>8.3608077867270536E-2</v>
      </c>
      <c r="G9" s="60">
        <f t="shared" si="2"/>
        <v>9.0955798851268019E-2</v>
      </c>
    </row>
    <row r="10" spans="1:8" ht="15.7">
      <c r="A10" s="61">
        <v>0.3</v>
      </c>
      <c r="B10" s="57">
        <f t="shared" si="0"/>
        <v>8.5628936059942318E-2</v>
      </c>
      <c r="C10" s="58">
        <f t="shared" si="1"/>
        <v>9.499119940442674E-2</v>
      </c>
      <c r="D10" s="58">
        <f t="shared" si="2"/>
        <v>0.11131161415964214</v>
      </c>
      <c r="E10" s="59">
        <f t="shared" si="2"/>
        <v>0.11429639077123889</v>
      </c>
      <c r="F10" s="58">
        <f t="shared" si="2"/>
        <v>0.11863283351623945</v>
      </c>
      <c r="G10" s="60">
        <f t="shared" si="2"/>
        <v>0.12552777752098745</v>
      </c>
    </row>
    <row r="11" spans="1:8" ht="15.7">
      <c r="A11" s="51">
        <v>0.4</v>
      </c>
      <c r="B11" s="57">
        <f t="shared" si="0"/>
        <v>9.8431053677731237E-2</v>
      </c>
      <c r="C11" s="58">
        <f t="shared" si="1"/>
        <v>0.13392554637651205</v>
      </c>
      <c r="D11" s="58">
        <f t="shared" si="2"/>
        <v>0.14759401055695159</v>
      </c>
      <c r="E11" s="59">
        <f t="shared" si="2"/>
        <v>0.15017849362772684</v>
      </c>
      <c r="F11" s="58">
        <f t="shared" si="2"/>
        <v>0.15397390019839294</v>
      </c>
      <c r="G11" s="60">
        <f t="shared" si="2"/>
        <v>0.16009975619070693</v>
      </c>
    </row>
    <row r="12" spans="1:8" ht="15.7">
      <c r="A12" s="51">
        <v>0.5</v>
      </c>
      <c r="B12" s="57">
        <f t="shared" si="0"/>
        <v>0.11123317129552016</v>
      </c>
      <c r="C12" s="58">
        <f t="shared" si="1"/>
        <v>0.1728598933485973</v>
      </c>
      <c r="D12" s="58">
        <f t="shared" si="2"/>
        <v>0.18408914563609743</v>
      </c>
      <c r="E12" s="59">
        <f t="shared" si="2"/>
        <v>0.18625377232028417</v>
      </c>
      <c r="F12" s="58">
        <f t="shared" si="2"/>
        <v>0.18945434528481583</v>
      </c>
      <c r="G12" s="60">
        <f t="shared" si="2"/>
        <v>0.19467173486042638</v>
      </c>
    </row>
    <row r="13" spans="1:8" ht="15.7">
      <c r="A13" s="51">
        <v>0.6</v>
      </c>
      <c r="B13" s="57">
        <f t="shared" si="0"/>
        <v>0.12403528891330906</v>
      </c>
      <c r="C13" s="58">
        <f t="shared" si="1"/>
        <v>0.21179424032068259</v>
      </c>
      <c r="D13" s="58">
        <f t="shared" si="2"/>
        <v>0.2206915046236563</v>
      </c>
      <c r="E13" s="59">
        <f t="shared" si="2"/>
        <v>0.22242825407097219</v>
      </c>
      <c r="F13" s="58">
        <f t="shared" si="2"/>
        <v>0.22500824474465916</v>
      </c>
      <c r="G13" s="60">
        <f t="shared" si="2"/>
        <v>0.22924371353014583</v>
      </c>
    </row>
    <row r="14" spans="1:8" ht="15.7">
      <c r="A14" s="51">
        <v>0.7</v>
      </c>
      <c r="B14" s="57">
        <f t="shared" si="0"/>
        <v>0.13683740653109797</v>
      </c>
      <c r="C14" s="58">
        <f t="shared" si="1"/>
        <v>0.25072858729276781</v>
      </c>
      <c r="D14" s="58">
        <f t="shared" si="2"/>
        <v>0.2573553418298532</v>
      </c>
      <c r="E14" s="59">
        <f t="shared" si="2"/>
        <v>0.25866032062314326</v>
      </c>
      <c r="F14" s="58">
        <f t="shared" si="2"/>
        <v>0.26060553660585828</v>
      </c>
      <c r="G14" s="60">
        <f t="shared" si="2"/>
        <v>0.26381569219986528</v>
      </c>
    </row>
    <row r="15" spans="1:8" ht="15.7">
      <c r="A15" s="51">
        <v>0.8</v>
      </c>
      <c r="B15" s="57">
        <f t="shared" si="0"/>
        <v>0.14963952414888693</v>
      </c>
      <c r="C15" s="58">
        <f t="shared" si="1"/>
        <v>0.28966293426485318</v>
      </c>
      <c r="D15" s="58">
        <f t="shared" si="2"/>
        <v>0.29405766238435299</v>
      </c>
      <c r="E15" s="59">
        <f t="shared" si="2"/>
        <v>0.2949287498209614</v>
      </c>
      <c r="F15" s="58">
        <f t="shared" si="2"/>
        <v>0.29623057821056031</v>
      </c>
      <c r="G15" s="60">
        <f t="shared" si="2"/>
        <v>0.29838767086958479</v>
      </c>
    </row>
    <row r="16" spans="1:8" ht="15.7">
      <c r="A16" s="51">
        <v>0.9</v>
      </c>
      <c r="B16" s="57">
        <f t="shared" si="0"/>
        <v>0.16244164176667583</v>
      </c>
      <c r="C16" s="58">
        <f t="shared" si="1"/>
        <v>0.32859728123693843</v>
      </c>
      <c r="D16" s="58">
        <f t="shared" si="2"/>
        <v>0.33078565677613947</v>
      </c>
      <c r="E16" s="59">
        <f t="shared" si="2"/>
        <v>0.33122159686126268</v>
      </c>
      <c r="F16" s="58">
        <f t="shared" si="2"/>
        <v>0.33187443329530392</v>
      </c>
      <c r="G16" s="60">
        <f t="shared" si="2"/>
        <v>0.33295964953930424</v>
      </c>
    </row>
    <row r="17" spans="1:8" ht="16" thickBot="1">
      <c r="A17" s="51">
        <v>1</v>
      </c>
      <c r="B17" s="62">
        <f t="shared" si="0"/>
        <v>0.17524375938446474</v>
      </c>
      <c r="C17" s="63">
        <f t="shared" si="1"/>
        <v>0.36753162820902369</v>
      </c>
      <c r="D17" s="63">
        <f t="shared" si="2"/>
        <v>0.36753162820902369</v>
      </c>
      <c r="E17" s="64">
        <f t="shared" si="2"/>
        <v>0.36753162820902369</v>
      </c>
      <c r="F17" s="63">
        <f t="shared" si="2"/>
        <v>0.36753162820902369</v>
      </c>
      <c r="G17" s="65">
        <f t="shared" si="2"/>
        <v>0.36753162820902369</v>
      </c>
    </row>
    <row r="18" spans="1:8" ht="16" thickBot="1">
      <c r="A18" s="66"/>
      <c r="B18" s="67"/>
      <c r="C18" s="68"/>
      <c r="D18" s="68" t="s">
        <v>57</v>
      </c>
      <c r="E18" s="67"/>
      <c r="F18" s="67"/>
      <c r="G18" s="69"/>
    </row>
    <row r="19" spans="1:8" ht="15.7">
      <c r="A19" s="48"/>
      <c r="B19" s="70" t="s">
        <v>58</v>
      </c>
      <c r="C19" s="71">
        <f>($D$2^2-$C$2*$D$2*C$5)/($C$2^2+$D$2^2-2*$C$2*$D$2*C$5)</f>
        <v>5.6022106977850435E-2</v>
      </c>
      <c r="D19" s="71">
        <f t="shared" ref="D19:G19" si="4">($D$2^2-$C$2*$D$2*D$5)/($C$2^2+$D$2^2-2*$C$2*$D$2*D$5)</f>
        <v>3.5096863863437176E-3</v>
      </c>
      <c r="E19" s="72">
        <f t="shared" si="4"/>
        <v>-8.5195580102502121E-3</v>
      </c>
      <c r="F19" s="71">
        <f t="shared" si="4"/>
        <v>-2.7697585400366775E-2</v>
      </c>
      <c r="G19" s="73">
        <f t="shared" si="4"/>
        <v>-6.3091099645197365E-2</v>
      </c>
      <c r="H19" s="76" t="str">
        <f ca="1">_xlfn.FORMULATEXT(G19)</f>
        <v>=($D$2^2-$C$2*$D$2*G$5)/($C$2^2+$D$2^2-2*$C$2*$D$2*G$5)</v>
      </c>
    </row>
    <row r="20" spans="1:8" ht="15.7">
      <c r="A20" s="74"/>
      <c r="B20" s="75" t="s">
        <v>59</v>
      </c>
      <c r="C20" s="76">
        <f>C$19*$A$2+(1-C$19)*$B$2</f>
        <v>5.4394599233843509E-2</v>
      </c>
      <c r="D20" s="76">
        <f>D$19*$A$2+(1-D$19)*$B$2</f>
        <v>4.7671897385770816E-2</v>
      </c>
      <c r="E20" s="77">
        <f>E$19*$A$2+(1-E$19)*$B$2</f>
        <v>4.613189936958758E-2</v>
      </c>
      <c r="F20" s="76">
        <f>F$19*$A$2+(1-F$19)*$B$2</f>
        <v>4.3676705746333082E-2</v>
      </c>
      <c r="G20" s="78">
        <f>G$19*$A$2+(1-G$19)*$B$2</f>
        <v>3.9145586423641E-2</v>
      </c>
      <c r="H20" s="76" t="str">
        <f ca="1">_xlfn.FORMULATEXT(G20)</f>
        <v>=G$19*$A$2+(1-G$19)*$B$2</v>
      </c>
    </row>
    <row r="21" spans="1:8" ht="16" thickBot="1">
      <c r="A21" s="79"/>
      <c r="B21" s="75" t="s">
        <v>60</v>
      </c>
      <c r="C21" s="80">
        <f>IFERROR(SQRT(C$19^2*$C$2^2+(1-C$19)^2*$D$2^2+2*C$19*(1-C$19)*$C$2*$D$2*C$5),0)</f>
        <v>0</v>
      </c>
      <c r="D21" s="80">
        <f>SQRT(D$19^2*$C$2^2+(1-D$19)^2*$D$2^2+2*D$19*(1-D$19)*$C$2*$D$2*D$5)</f>
        <v>2.1773531506650054E-2</v>
      </c>
      <c r="E21" s="81">
        <f>SQRT(E$19^2*$C$2^2+(1-E$19)^2*$D$2^2+2*E$19*(1-E$19)*$C$2*$D$2*E$5)</f>
        <v>2.1590511489058408E-2</v>
      </c>
      <c r="F21" s="80">
        <f>SQRT(F$19^2*$C$2^2+(1-F$19)^2*$D$2^2+2*F$19*(1-F$19)*$C$2*$D$2*F$5)</f>
        <v>1.9440018296095495E-2</v>
      </c>
      <c r="G21" s="82">
        <f>SQRT(G$19^2*$C$2^2+(1-G$19)^2*$D$2^2+2*G$19*(1-G$19)*$C$2*$D$2*G$5)</f>
        <v>0</v>
      </c>
      <c r="H21" s="76" t="str">
        <f ca="1">_xlfn.FORMULATEXT(G21)</f>
        <v>=SQRT(G$19^2*$C$2^2+(1-G$19)^2*$D$2^2+2*G$19*(1-G$19)*$C$2*$D$2*G$5)</v>
      </c>
    </row>
    <row r="22" spans="1:8">
      <c r="A22" s="18"/>
      <c r="B22" s="19"/>
      <c r="C22" s="19"/>
      <c r="D22" s="19"/>
      <c r="E22" s="19"/>
      <c r="F22" s="19"/>
      <c r="G22" s="19"/>
    </row>
    <row r="23" spans="1:8">
      <c r="A23" s="20"/>
      <c r="B23" s="17"/>
      <c r="C23" s="17"/>
      <c r="D23" s="17"/>
      <c r="E23" s="17"/>
      <c r="F23" s="17"/>
      <c r="G23" s="17"/>
    </row>
    <row r="24" spans="1:8">
      <c r="A24" s="20"/>
      <c r="B24" s="17"/>
      <c r="C24" s="17"/>
      <c r="D24" s="17"/>
      <c r="E24" s="17"/>
      <c r="F24" s="17"/>
      <c r="G24" s="17"/>
    </row>
    <row r="25" spans="1:8">
      <c r="A25" s="20"/>
      <c r="B25" s="17"/>
      <c r="C25" s="17"/>
      <c r="D25" s="17"/>
      <c r="E25" s="17"/>
      <c r="F25" s="17"/>
      <c r="G25" s="17"/>
    </row>
    <row r="26" spans="1:8">
      <c r="A26" s="20"/>
      <c r="B26" s="17"/>
      <c r="C26" s="17"/>
      <c r="D26" s="17"/>
      <c r="E26" s="17"/>
      <c r="F26" s="17"/>
      <c r="G26" s="17"/>
    </row>
    <row r="27" spans="1:8">
      <c r="A27" s="20"/>
      <c r="B27" s="17"/>
      <c r="C27" s="17"/>
      <c r="D27" s="17"/>
      <c r="E27" s="17"/>
      <c r="F27" s="17"/>
      <c r="G27" s="17"/>
    </row>
    <row r="28" spans="1:8">
      <c r="A28" s="20"/>
      <c r="B28" s="17"/>
      <c r="C28" s="17"/>
      <c r="D28" s="17"/>
      <c r="E28" s="17"/>
      <c r="F28" s="17"/>
      <c r="G28" s="17"/>
    </row>
    <row r="29" spans="1:8">
      <c r="A29" s="20"/>
      <c r="B29" s="17"/>
      <c r="C29" s="17"/>
      <c r="D29" s="17"/>
      <c r="E29" s="17"/>
      <c r="F29" s="17"/>
      <c r="G29" s="17"/>
    </row>
    <row r="30" spans="1:8">
      <c r="A30" s="20"/>
      <c r="B30" s="17"/>
      <c r="C30" s="17"/>
      <c r="D30" s="17"/>
      <c r="E30" s="17"/>
      <c r="F30" s="17"/>
      <c r="G30" s="17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3640-9C8F-4CA7-8E89-B665EA6B7680}">
  <dimension ref="A1:F28"/>
  <sheetViews>
    <sheetView zoomScaleNormal="100" workbookViewId="0">
      <selection activeCell="A21" sqref="A21"/>
    </sheetView>
  </sheetViews>
  <sheetFormatPr defaultRowHeight="14.35"/>
  <cols>
    <col min="1" max="1" width="9.76171875" bestFit="1" customWidth="1"/>
    <col min="2" max="2" width="9.9375" customWidth="1"/>
    <col min="3" max="3" width="11.46875" customWidth="1"/>
    <col min="4" max="4" width="12.64453125" bestFit="1" customWidth="1"/>
  </cols>
  <sheetData>
    <row r="1" spans="1:5" ht="21.35" thickBot="1">
      <c r="A1" s="105" t="s">
        <v>44</v>
      </c>
      <c r="B1" s="106" t="s">
        <v>45</v>
      </c>
      <c r="C1" s="107" t="s">
        <v>46</v>
      </c>
      <c r="D1" s="107" t="s">
        <v>47</v>
      </c>
      <c r="E1" s="108" t="s">
        <v>48</v>
      </c>
    </row>
    <row r="2" spans="1:5" ht="14.7" thickBot="1">
      <c r="A2" s="143">
        <v>0.1</v>
      </c>
      <c r="B2" s="144">
        <v>0.05</v>
      </c>
      <c r="C2" s="144">
        <v>0.18630619957478603</v>
      </c>
      <c r="D2" s="144">
        <v>8.2704292512541328E-2</v>
      </c>
      <c r="E2" s="145">
        <v>0.2</v>
      </c>
    </row>
    <row r="4" spans="1:5">
      <c r="A4" s="21" t="s">
        <v>63</v>
      </c>
      <c r="B4" s="22" t="s">
        <v>102</v>
      </c>
      <c r="C4" s="22" t="s">
        <v>103</v>
      </c>
      <c r="D4" s="25">
        <f>D13</f>
        <v>8.0254821229228543E-2</v>
      </c>
      <c r="E4" t="str">
        <f ca="1">_xlfn.FORMULATEXT(D4)</f>
        <v>=D13</v>
      </c>
    </row>
    <row r="5" spans="1:5">
      <c r="A5" s="16"/>
    </row>
    <row r="6" spans="1:5">
      <c r="A6" s="22"/>
      <c r="B6" s="22"/>
      <c r="C6" s="23" t="s">
        <v>66</v>
      </c>
      <c r="D6" s="23" t="s">
        <v>67</v>
      </c>
    </row>
    <row r="7" spans="1:5">
      <c r="A7" s="22" t="s">
        <v>64</v>
      </c>
      <c r="B7" s="22" t="s">
        <v>65</v>
      </c>
      <c r="C7" s="24">
        <v>0.10620766710795219</v>
      </c>
      <c r="D7" s="24">
        <v>0.89379236005682894</v>
      </c>
    </row>
    <row r="9" spans="1:5">
      <c r="A9" s="22" t="s">
        <v>68</v>
      </c>
      <c r="B9" s="22" t="s">
        <v>78</v>
      </c>
      <c r="C9" s="24">
        <f>SUM(C7:D7)</f>
        <v>1.0000000271647811</v>
      </c>
      <c r="D9" s="151">
        <v>1</v>
      </c>
    </row>
    <row r="10" spans="1:5">
      <c r="A10" s="22"/>
      <c r="B10" s="22" t="s">
        <v>79</v>
      </c>
      <c r="C10" s="24">
        <f>C13</f>
        <v>5.5310384713636668E-2</v>
      </c>
      <c r="D10" s="151">
        <v>0.11</v>
      </c>
    </row>
    <row r="12" spans="1:5">
      <c r="A12" s="22"/>
      <c r="B12" s="22"/>
      <c r="C12" s="23" t="s">
        <v>79</v>
      </c>
      <c r="D12" s="23" t="s">
        <v>80</v>
      </c>
    </row>
    <row r="13" spans="1:5">
      <c r="A13" s="22" t="s">
        <v>70</v>
      </c>
      <c r="B13" s="22"/>
      <c r="C13" s="24">
        <f>C7*A2+D7*B2</f>
        <v>5.5310384713636668E-2</v>
      </c>
      <c r="D13" s="25">
        <f>SQRT(C7^2*C2^2+D7^2*D2^2+2*C7*D7*C2*D2*E2)</f>
        <v>8.0254821229228543E-2</v>
      </c>
      <c r="E13" t="str">
        <f ca="1">_xlfn.FORMULATEXT(D13)</f>
        <v>=SQRT(C7^2*C2^2+D7^2*D2^2+2*C7*D7*C2*D2*E2)</v>
      </c>
    </row>
    <row r="15" spans="1:5">
      <c r="A15" s="152" t="s">
        <v>71</v>
      </c>
      <c r="B15" s="181" t="s">
        <v>65</v>
      </c>
      <c r="C15" s="182"/>
      <c r="D15" s="183" t="s">
        <v>73</v>
      </c>
      <c r="E15" s="182"/>
    </row>
    <row r="16" spans="1:5">
      <c r="A16" s="157" t="s">
        <v>104</v>
      </c>
      <c r="B16" s="157" t="s">
        <v>66</v>
      </c>
      <c r="C16" s="159" t="s">
        <v>67</v>
      </c>
      <c r="D16" s="158" t="s">
        <v>43</v>
      </c>
      <c r="E16" s="159" t="s">
        <v>72</v>
      </c>
    </row>
    <row r="17" spans="1:6">
      <c r="A17" s="153">
        <v>0.13</v>
      </c>
      <c r="B17" s="26">
        <v>1.6000018000000005</v>
      </c>
      <c r="C17" s="29">
        <v>-0.6000018000000007</v>
      </c>
      <c r="D17" s="154">
        <f>B17*$A$2+C17*$B$2</f>
        <v>0.13000009000000001</v>
      </c>
      <c r="E17" s="29">
        <f>SQRT(B17^2*$C$2^2+C17^2*$D$2^2+2*B17*C17*$C$2*$D$2*$E$2)</f>
        <v>0.29223859171153854</v>
      </c>
      <c r="F17" t="str">
        <f ca="1">_xlfn.FORMULATEXT(E17)</f>
        <v>=SQRT(B17^2*$C$2^2+C17^2*$D$2^2+2*B17*C17*$C$2*$D$2*$E$2)</v>
      </c>
    </row>
    <row r="18" spans="1:6">
      <c r="A18" s="153">
        <f>A17-2%</f>
        <v>0.11</v>
      </c>
      <c r="B18" s="26">
        <v>1.2000000000000659</v>
      </c>
      <c r="C18" s="29">
        <v>-0.20000000000003337</v>
      </c>
      <c r="D18" s="154">
        <f t="shared" ref="D18:D25" si="0">B18*$A$2+C18*$B$2</f>
        <v>0.11000000000000493</v>
      </c>
      <c r="E18" s="29">
        <f t="shared" ref="E18:E25" si="1">SQRT(B18^2*$C$2^2+C18^2*$D$2^2+2*B18*C18*$C$2*$D$2*$E$2)</f>
        <v>0.22085470573899504</v>
      </c>
    </row>
    <row r="19" spans="1:6">
      <c r="A19" s="153">
        <f t="shared" ref="A19:A24" si="2">A18-2%</f>
        <v>0.09</v>
      </c>
      <c r="B19" s="26">
        <v>0.79999779006606941</v>
      </c>
      <c r="C19" s="29">
        <v>0.20000220993393059</v>
      </c>
      <c r="D19" s="154">
        <f t="shared" si="0"/>
        <v>8.9999889503303482E-2</v>
      </c>
      <c r="E19" s="29">
        <f t="shared" si="1"/>
        <v>0.15321234977406126</v>
      </c>
    </row>
    <row r="20" spans="1:6">
      <c r="A20" s="153">
        <f t="shared" si="2"/>
        <v>6.9999999999999993E-2</v>
      </c>
      <c r="B20" s="26">
        <v>0.39999999999999997</v>
      </c>
      <c r="C20" s="29">
        <v>0.60000000000000009</v>
      </c>
      <c r="D20" s="154">
        <f t="shared" si="0"/>
        <v>7.0000000000000007E-2</v>
      </c>
      <c r="E20" s="29">
        <f t="shared" si="1"/>
        <v>9.7443311483893902E-2</v>
      </c>
    </row>
    <row r="21" spans="1:6">
      <c r="A21" s="160">
        <f>D21</f>
        <v>5.5310384713636668E-2</v>
      </c>
      <c r="B21" s="161">
        <v>0.10620766710795219</v>
      </c>
      <c r="C21" s="162">
        <v>0.89379236005682894</v>
      </c>
      <c r="D21" s="163">
        <f t="shared" ref="D21" si="3">B21*$A$2+C21*$B$2</f>
        <v>5.5310384713636668E-2</v>
      </c>
      <c r="E21" s="162">
        <f t="shared" ref="E21" si="4">SQRT(B21^2*$C$2^2+C21^2*$D$2^2+2*B21*C21*$C$2*$D$2*$E$2)</f>
        <v>8.0254821229228543E-2</v>
      </c>
    </row>
    <row r="22" spans="1:6">
      <c r="A22" s="153">
        <f>A20-2%</f>
        <v>4.9999999999999989E-2</v>
      </c>
      <c r="B22" s="26">
        <v>3.076141676818802E-14</v>
      </c>
      <c r="C22" s="29">
        <v>0.99999999999996281</v>
      </c>
      <c r="D22" s="154">
        <f t="shared" si="0"/>
        <v>5.0000000000001217E-2</v>
      </c>
      <c r="E22" s="29">
        <f t="shared" si="1"/>
        <v>8.2704292512539399E-2</v>
      </c>
    </row>
    <row r="23" spans="1:6">
      <c r="A23" s="153">
        <f t="shared" si="2"/>
        <v>2.9999999999999988E-2</v>
      </c>
      <c r="B23" s="26">
        <v>-0.39999999999996927</v>
      </c>
      <c r="C23" s="29">
        <v>1.399999999999948</v>
      </c>
      <c r="D23" s="154">
        <f t="shared" si="0"/>
        <v>3.0000000000000471E-2</v>
      </c>
      <c r="E23" s="29">
        <f t="shared" si="1"/>
        <v>0.12453327176483862</v>
      </c>
    </row>
    <row r="24" spans="1:6">
      <c r="A24" s="153">
        <f t="shared" si="2"/>
        <v>9.9999999999999881E-3</v>
      </c>
      <c r="B24" s="26">
        <v>-0.80000000000003801</v>
      </c>
      <c r="C24" s="29">
        <v>1.8000000000000185</v>
      </c>
      <c r="D24" s="154">
        <f t="shared" si="0"/>
        <v>9.9999999999971223E-3</v>
      </c>
      <c r="E24" s="29">
        <f t="shared" si="1"/>
        <v>0.18841657645313228</v>
      </c>
    </row>
    <row r="25" spans="1:6">
      <c r="A25" s="155">
        <v>0</v>
      </c>
      <c r="B25" s="31">
        <v>-0.99999999999999101</v>
      </c>
      <c r="C25" s="32">
        <v>1.9999999999999822</v>
      </c>
      <c r="D25" s="156">
        <f t="shared" si="0"/>
        <v>0</v>
      </c>
      <c r="E25" s="32">
        <f t="shared" si="1"/>
        <v>0.22303215476422386</v>
      </c>
    </row>
    <row r="26" spans="1:6">
      <c r="A26" s="123"/>
    </row>
    <row r="27" spans="1:6">
      <c r="A27" s="123"/>
    </row>
    <row r="28" spans="1:6">
      <c r="A28" s="123"/>
    </row>
  </sheetData>
  <mergeCells count="2">
    <mergeCell ref="B15:C15"/>
    <mergeCell ref="D15:E15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B9F82-CB2B-48F5-B3F4-4732884D3533}">
  <dimension ref="A1:H40"/>
  <sheetViews>
    <sheetView tabSelected="1" zoomScaleNormal="100" workbookViewId="0">
      <selection activeCell="H43" sqref="H43"/>
    </sheetView>
  </sheetViews>
  <sheetFormatPr defaultRowHeight="14.35"/>
  <cols>
    <col min="1" max="1" width="10.703125" bestFit="1" customWidth="1"/>
    <col min="2" max="2" width="10" bestFit="1" customWidth="1"/>
    <col min="3" max="3" width="12.5859375" bestFit="1" customWidth="1"/>
    <col min="4" max="4" width="10.87890625" bestFit="1" customWidth="1"/>
    <col min="5" max="6" width="9.29296875" customWidth="1"/>
  </cols>
  <sheetData>
    <row r="1" spans="1:6" ht="21.35" thickBot="1">
      <c r="A1" s="105" t="s">
        <v>44</v>
      </c>
      <c r="B1" s="106" t="s">
        <v>45</v>
      </c>
      <c r="C1" s="107" t="s">
        <v>46</v>
      </c>
      <c r="D1" s="107" t="s">
        <v>47</v>
      </c>
      <c r="E1" s="108" t="s">
        <v>48</v>
      </c>
    </row>
    <row r="2" spans="1:6" ht="14.7" thickBot="1">
      <c r="A2" s="143">
        <v>0.1</v>
      </c>
      <c r="B2" s="144">
        <v>0.05</v>
      </c>
      <c r="C2" s="144">
        <v>0.18630619957478603</v>
      </c>
      <c r="D2" s="144">
        <v>8.2704292512541328E-2</v>
      </c>
      <c r="E2" s="145">
        <v>0.2</v>
      </c>
    </row>
    <row r="4" spans="1:6">
      <c r="A4" s="21" t="s">
        <v>63</v>
      </c>
      <c r="B4" s="22" t="s">
        <v>74</v>
      </c>
      <c r="C4" s="22" t="s">
        <v>75</v>
      </c>
      <c r="D4" s="139">
        <f>C13-1/2*D5*D13^2</f>
        <v>0.40822867098474852</v>
      </c>
      <c r="E4" t="str">
        <f ca="1">_xlfn.FORMULATEXT(D4)</f>
        <v>=C13-1/2*D5*D13^2</v>
      </c>
    </row>
    <row r="5" spans="1:6">
      <c r="A5" s="21"/>
      <c r="B5" s="22"/>
      <c r="C5" s="22" t="s">
        <v>76</v>
      </c>
      <c r="D5" s="146">
        <v>0.1</v>
      </c>
    </row>
    <row r="6" spans="1:6">
      <c r="A6" s="16"/>
    </row>
    <row r="7" spans="1:6">
      <c r="A7" s="22"/>
      <c r="B7" s="22"/>
      <c r="C7" s="23" t="s">
        <v>66</v>
      </c>
      <c r="D7" s="23" t="s">
        <v>67</v>
      </c>
    </row>
    <row r="8" spans="1:6">
      <c r="A8" s="22" t="s">
        <v>64</v>
      </c>
      <c r="B8" s="22" t="s">
        <v>65</v>
      </c>
      <c r="C8" s="24">
        <v>14.23582115796999</v>
      </c>
      <c r="D8" s="24">
        <v>-13.23582149661927</v>
      </c>
    </row>
    <row r="10" spans="1:6">
      <c r="A10" s="22" t="s">
        <v>68</v>
      </c>
      <c r="B10" s="22" t="s">
        <v>78</v>
      </c>
      <c r="C10" s="24">
        <f>SUM(C8:D8)</f>
        <v>0.99999966135072071</v>
      </c>
      <c r="D10" s="164">
        <v>1</v>
      </c>
    </row>
    <row r="12" spans="1:6">
      <c r="A12" s="22"/>
      <c r="B12" s="22"/>
      <c r="C12" s="23" t="s">
        <v>79</v>
      </c>
      <c r="D12" s="23" t="s">
        <v>80</v>
      </c>
    </row>
    <row r="13" spans="1:6">
      <c r="A13" s="22" t="s">
        <v>70</v>
      </c>
      <c r="B13" s="22"/>
      <c r="C13" s="24">
        <f>C8*A2+D8*B2</f>
        <v>0.76179104096603567</v>
      </c>
      <c r="D13" s="25">
        <f>SQRT(C8^2*C2^2+D8^2*D2^2+2*C8*D8*C2*D2*E2)</f>
        <v>2.6591817161724287</v>
      </c>
    </row>
    <row r="15" spans="1:6">
      <c r="A15" s="140" t="s">
        <v>71</v>
      </c>
      <c r="B15" s="184" t="s">
        <v>65</v>
      </c>
      <c r="C15" s="185"/>
      <c r="D15" s="184" t="s">
        <v>73</v>
      </c>
      <c r="E15" s="185"/>
      <c r="F15" s="38" t="s">
        <v>75</v>
      </c>
    </row>
    <row r="16" spans="1:6">
      <c r="A16" s="27" t="s">
        <v>77</v>
      </c>
      <c r="B16" s="27" t="s">
        <v>66</v>
      </c>
      <c r="C16" s="28" t="s">
        <v>67</v>
      </c>
      <c r="D16" s="27" t="s">
        <v>43</v>
      </c>
      <c r="E16" s="28" t="s">
        <v>72</v>
      </c>
      <c r="F16" s="37"/>
    </row>
    <row r="17" spans="1:8">
      <c r="A17" s="35">
        <v>0.1</v>
      </c>
      <c r="B17" s="26">
        <v>14.23582115796999</v>
      </c>
      <c r="C17" s="30">
        <v>-13.23582149661927</v>
      </c>
      <c r="D17" s="40">
        <f>B17*$A$2+C17*$B$2</f>
        <v>0.76179104096603567</v>
      </c>
      <c r="E17" s="41">
        <f>SQRT(B17^2*$C$2^2+C17^2*$D$2^2+2*B17*C17*$C$2*$D$2*$E$2)</f>
        <v>2.6591817161724287</v>
      </c>
      <c r="F17" s="44">
        <f>D17-1/2*A17*E17^2</f>
        <v>0.40822867098474852</v>
      </c>
      <c r="G17" t="str">
        <f ca="1">_xlfn.FORMULATEXT(F17)</f>
        <v>=D17-1/2*A17*E17^2</v>
      </c>
    </row>
    <row r="18" spans="1:8">
      <c r="A18" s="35">
        <v>0.5</v>
      </c>
      <c r="B18" s="26">
        <v>2.9321304619198885</v>
      </c>
      <c r="C18" s="30">
        <v>-1.9321299672725514</v>
      </c>
      <c r="D18" s="26">
        <f t="shared" ref="D18:D24" si="0">B18*$A$2+C18*$B$2</f>
        <v>0.19660654782836129</v>
      </c>
      <c r="E18" s="29">
        <f t="shared" ref="E18:E24" si="1">SQRT(B18^2*$C$2^2+C18^2*$D$2^2+2*B18*C18*$C$2*$D$2*$E$2)</f>
        <v>0.53761799973570357</v>
      </c>
      <c r="F18" s="45">
        <f t="shared" ref="F18:F24" si="2">D18-0.5*A18*E18^2</f>
        <v>0.12434826941840654</v>
      </c>
    </row>
    <row r="19" spans="1:8">
      <c r="A19" s="35">
        <v>0.75</v>
      </c>
      <c r="B19" s="26">
        <v>1.9901562840614373</v>
      </c>
      <c r="C19" s="30">
        <v>-0.99015583002392771</v>
      </c>
      <c r="D19" s="26">
        <f t="shared" si="0"/>
        <v>0.14950783690494734</v>
      </c>
      <c r="E19" s="29">
        <f t="shared" si="1"/>
        <v>0.36336953233007724</v>
      </c>
      <c r="F19" s="45">
        <f t="shared" si="2"/>
        <v>9.9993805520280199E-2</v>
      </c>
    </row>
    <row r="20" spans="1:8">
      <c r="A20" s="35">
        <v>1.5</v>
      </c>
      <c r="B20" s="26">
        <v>1.0481819789076514</v>
      </c>
      <c r="C20" s="30">
        <v>-4.8181561872598769E-2</v>
      </c>
      <c r="D20" s="26">
        <f t="shared" si="0"/>
        <v>0.10240911979713521</v>
      </c>
      <c r="E20" s="29">
        <f t="shared" si="1"/>
        <v>0.19452502223309445</v>
      </c>
      <c r="F20" s="45">
        <f t="shared" si="2"/>
        <v>7.4029131591045794E-2</v>
      </c>
    </row>
    <row r="21" spans="1:8">
      <c r="A21" s="35">
        <v>2</v>
      </c>
      <c r="B21" s="26">
        <v>0.81268835632521386</v>
      </c>
      <c r="C21" s="30">
        <v>0.1873116436747862</v>
      </c>
      <c r="D21" s="26">
        <f t="shared" si="0"/>
        <v>9.0634417816260707E-2</v>
      </c>
      <c r="E21" s="29">
        <f t="shared" si="1"/>
        <v>0.1552509368608625</v>
      </c>
      <c r="F21" s="45">
        <f t="shared" si="2"/>
        <v>6.653156442008519E-2</v>
      </c>
    </row>
    <row r="22" spans="1:8">
      <c r="A22" s="35">
        <v>3</v>
      </c>
      <c r="B22" s="26">
        <v>0.57719483200443489</v>
      </c>
      <c r="C22" s="30">
        <v>0.4228055864870407</v>
      </c>
      <c r="D22" s="26">
        <f t="shared" si="0"/>
        <v>7.8859762524795526E-2</v>
      </c>
      <c r="E22" s="29">
        <f t="shared" si="1"/>
        <v>0.11954340961318762</v>
      </c>
      <c r="F22" s="45">
        <f t="shared" si="2"/>
        <v>5.7423822351875986E-2</v>
      </c>
    </row>
    <row r="23" spans="1:8">
      <c r="A23" s="35">
        <v>4</v>
      </c>
      <c r="B23" s="26">
        <v>0.45944805387339355</v>
      </c>
      <c r="C23" s="30">
        <v>0.54055236377053273</v>
      </c>
      <c r="D23" s="26">
        <f t="shared" si="0"/>
        <v>7.2972423575866002E-2</v>
      </c>
      <c r="E23" s="29">
        <f t="shared" si="1"/>
        <v>0.10419378941192513</v>
      </c>
      <c r="F23" s="45">
        <f t="shared" si="2"/>
        <v>5.1259732071832799E-2</v>
      </c>
    </row>
    <row r="24" spans="1:8">
      <c r="A24" s="35">
        <v>8</v>
      </c>
      <c r="B24" s="26">
        <v>0.28282783281976737</v>
      </c>
      <c r="C24" s="30">
        <v>0.71717217467951533</v>
      </c>
      <c r="D24" s="26">
        <f t="shared" si="0"/>
        <v>6.4141392015952509E-2</v>
      </c>
      <c r="E24" s="29">
        <f t="shared" si="1"/>
        <v>8.6860302455999835E-2</v>
      </c>
      <c r="F24" s="45">
        <f t="shared" si="2"/>
        <v>3.3962543444961427E-2</v>
      </c>
    </row>
    <row r="25" spans="1:8">
      <c r="A25" s="36">
        <v>16</v>
      </c>
      <c r="B25" s="31">
        <v>0.19451774751554246</v>
      </c>
      <c r="C25" s="33">
        <v>0.80548225847229782</v>
      </c>
      <c r="D25" s="31">
        <f>B25*$A$2+C25*$B$2</f>
        <v>5.9725887675169141E-2</v>
      </c>
      <c r="E25" s="32">
        <f>SQRT(B25^2*$C$2^2+C25^2*$D$2^2+2*B25*C25*$C$2*$D$2*$E$2)</f>
        <v>8.1956116797220063E-2</v>
      </c>
      <c r="F25" s="46">
        <f>D25-0.5*A25*E25^2</f>
        <v>5.9914470313325308E-3</v>
      </c>
    </row>
    <row r="27" spans="1:8" ht="14" customHeight="1">
      <c r="A27" s="152" t="s">
        <v>71</v>
      </c>
      <c r="B27" s="181" t="s">
        <v>65</v>
      </c>
      <c r="C27" s="182"/>
      <c r="D27" s="183" t="s">
        <v>73</v>
      </c>
      <c r="E27" s="182"/>
      <c r="F27" s="181" t="s">
        <v>105</v>
      </c>
      <c r="G27" s="182"/>
    </row>
    <row r="28" spans="1:8">
      <c r="A28" s="157" t="s">
        <v>104</v>
      </c>
      <c r="B28" s="157" t="s">
        <v>66</v>
      </c>
      <c r="C28" s="159" t="s">
        <v>67</v>
      </c>
      <c r="D28" s="158" t="s">
        <v>43</v>
      </c>
      <c r="E28" s="159" t="s">
        <v>72</v>
      </c>
      <c r="F28" s="169">
        <v>8</v>
      </c>
      <c r="G28" s="165">
        <f>LOOKUP(F28,A17:A25,F17:F25)</f>
        <v>3.3962543444961427E-2</v>
      </c>
      <c r="H28" t="str">
        <f ca="1">_xlfn.FORMULATEXT(G28)</f>
        <v>=LOOKUP(F28,A17:A25,F17:F25)</v>
      </c>
    </row>
    <row r="29" spans="1:8">
      <c r="A29" s="123">
        <v>0.13</v>
      </c>
      <c r="B29" s="123">
        <f>Solver!B17</f>
        <v>1.6000018000000005</v>
      </c>
      <c r="C29" s="123">
        <f>1-B29</f>
        <v>-0.60000180000000047</v>
      </c>
      <c r="D29" s="40">
        <f>B29*$A$2+C29*$B$2</f>
        <v>0.13000009000000001</v>
      </c>
      <c r="E29" s="41">
        <f>SQRT(B29^2*$C$2^2+C29^2*$D$2^2+2*B29*C29*$C$2*$D$2*$E$2)</f>
        <v>0.29223859171153854</v>
      </c>
      <c r="F29" s="39">
        <f>$G$28+1/2*$F$28*E29^2</f>
        <v>0.3755761213871347</v>
      </c>
      <c r="G29" t="str">
        <f ca="1">_xlfn.FORMULATEXT(F29)</f>
        <v>=$G$28+1/2*$F$28*E29^2</v>
      </c>
    </row>
    <row r="30" spans="1:8">
      <c r="A30" s="123">
        <f>A29-2%</f>
        <v>0.11</v>
      </c>
      <c r="B30" s="123">
        <f>Solver!B18</f>
        <v>1.2000000000000659</v>
      </c>
      <c r="C30" s="123">
        <f t="shared" ref="C30:C39" si="3">1-B30</f>
        <v>-0.2000000000000659</v>
      </c>
      <c r="D30" s="26">
        <f t="shared" ref="D30:D38" si="4">B30*$A$2+C30*$B$2</f>
        <v>0.1100000000000033</v>
      </c>
      <c r="E30" s="29">
        <f t="shared" ref="E30:E38" si="5">SQRT(B30^2*$C$2^2+C30^2*$D$2^2+2*B30*C30*$C$2*$D$2*$E$2)</f>
        <v>0.22085470573899471</v>
      </c>
      <c r="F30" s="39">
        <f t="shared" ref="F30:F33" si="6">$G$28+1/2*$F$28*E30^2</f>
        <v>0.22906974763319321</v>
      </c>
    </row>
    <row r="31" spans="1:8">
      <c r="A31" s="123">
        <f t="shared" ref="A31:A38" si="7">A30-2%</f>
        <v>0.09</v>
      </c>
      <c r="B31" s="123">
        <f>Solver!B19</f>
        <v>0.79999779006606941</v>
      </c>
      <c r="C31" s="123">
        <f t="shared" si="3"/>
        <v>0.20000220993393059</v>
      </c>
      <c r="D31" s="26">
        <f t="shared" si="4"/>
        <v>8.9999889503303482E-2</v>
      </c>
      <c r="E31" s="29">
        <f t="shared" si="5"/>
        <v>0.15321234977406126</v>
      </c>
      <c r="F31" s="39">
        <f t="shared" si="6"/>
        <v>0.12785863993811858</v>
      </c>
    </row>
    <row r="32" spans="1:8">
      <c r="A32" s="123">
        <f t="shared" si="7"/>
        <v>6.9999999999999993E-2</v>
      </c>
      <c r="B32" s="123">
        <f>Solver!B20</f>
        <v>0.39999999999999997</v>
      </c>
      <c r="C32" s="123">
        <f t="shared" si="3"/>
        <v>0.60000000000000009</v>
      </c>
      <c r="D32" s="26">
        <f t="shared" si="4"/>
        <v>7.0000000000000007E-2</v>
      </c>
      <c r="E32" s="29">
        <f t="shared" si="5"/>
        <v>9.7443311483893902E-2</v>
      </c>
      <c r="F32" s="39">
        <f t="shared" si="6"/>
        <v>7.1943339256750102E-2</v>
      </c>
    </row>
    <row r="33" spans="1:6">
      <c r="A33" s="167">
        <f>D33</f>
        <v>6.4141391640988366E-2</v>
      </c>
      <c r="B33" s="167">
        <f>LOOKUP(F28,A17:A25,B17:B25)</f>
        <v>0.28282783281976737</v>
      </c>
      <c r="C33" s="167">
        <f>1-B33</f>
        <v>0.71717216718023269</v>
      </c>
      <c r="D33" s="161">
        <f t="shared" ref="D33" si="8">B33*$A$2+C33*$B$2</f>
        <v>6.4141391640988366E-2</v>
      </c>
      <c r="E33" s="162">
        <f t="shared" ref="E33" si="9">SQRT(B33^2*$C$2^2+C33^2*$D$2^2+2*B33*C33*$C$2*$D$2*$E$2)</f>
        <v>8.6860301957226063E-2</v>
      </c>
      <c r="F33" s="168">
        <f t="shared" si="6"/>
        <v>6.414139166936339E-2</v>
      </c>
    </row>
    <row r="34" spans="1:6">
      <c r="A34" s="123">
        <f>[1]Solver!A21</f>
        <v>5.5310381501039806E-2</v>
      </c>
      <c r="B34" s="153">
        <f>Solver!B21</f>
        <v>0.10620766710795219</v>
      </c>
      <c r="C34" s="123">
        <f t="shared" ref="C34" si="10">1-B34</f>
        <v>0.89379233289204785</v>
      </c>
      <c r="D34" s="26">
        <f t="shared" ref="D34" si="11">B34*$A$2+C34*$B$2</f>
        <v>5.5310383355397612E-2</v>
      </c>
      <c r="E34" s="30">
        <f t="shared" ref="E34" si="12">SQRT(B34^2*$C$2^2+C34^2*$D$2^2+2*B34*C34*$C$2*$D$2*$E$2)</f>
        <v>8.025481904912396E-2</v>
      </c>
      <c r="F34" s="166">
        <f t="shared" ref="F34:F35" si="13">$G$28+0.5*$F$28*E34^2</f>
        <v>5.9725887367391942E-2</v>
      </c>
    </row>
    <row r="35" spans="1:6">
      <c r="A35" s="123"/>
      <c r="B35" s="123"/>
      <c r="C35" s="123"/>
      <c r="D35" s="26"/>
      <c r="E35" s="29">
        <v>0</v>
      </c>
      <c r="F35" s="166">
        <f t="shared" si="13"/>
        <v>3.3962543444961427E-2</v>
      </c>
    </row>
    <row r="36" spans="1:6">
      <c r="A36" s="123">
        <f>A32-2%</f>
        <v>4.9999999999999989E-2</v>
      </c>
      <c r="B36" s="123">
        <f>Solver!B21</f>
        <v>0.10620766710795219</v>
      </c>
      <c r="C36" s="123">
        <f t="shared" si="3"/>
        <v>0.89379233289204785</v>
      </c>
      <c r="D36" s="26">
        <f t="shared" si="4"/>
        <v>5.5310383355397612E-2</v>
      </c>
      <c r="E36" s="29">
        <f t="shared" si="5"/>
        <v>8.025481904912396E-2</v>
      </c>
      <c r="F36" s="39"/>
    </row>
    <row r="37" spans="1:6">
      <c r="A37" s="123">
        <f t="shared" si="7"/>
        <v>2.9999999999999988E-2</v>
      </c>
      <c r="B37" s="123">
        <f>Solver!B22</f>
        <v>3.076141676818802E-14</v>
      </c>
      <c r="C37" s="123">
        <f t="shared" si="3"/>
        <v>0.99999999999996925</v>
      </c>
      <c r="D37" s="26">
        <f t="shared" si="4"/>
        <v>5.0000000000001536E-2</v>
      </c>
      <c r="E37" s="29">
        <f t="shared" si="5"/>
        <v>8.270429251253994E-2</v>
      </c>
      <c r="F37" s="39"/>
    </row>
    <row r="38" spans="1:6">
      <c r="A38" s="123">
        <f t="shared" si="7"/>
        <v>9.9999999999999881E-3</v>
      </c>
      <c r="B38" s="123">
        <f>Solver!B23</f>
        <v>-0.39999999999996927</v>
      </c>
      <c r="C38" s="123">
        <f t="shared" si="3"/>
        <v>1.3999999999999693</v>
      </c>
      <c r="D38" s="26">
        <f t="shared" si="4"/>
        <v>3.0000000000001539E-2</v>
      </c>
      <c r="E38" s="29">
        <f t="shared" si="5"/>
        <v>0.12453327176484004</v>
      </c>
      <c r="F38" s="39"/>
    </row>
    <row r="39" spans="1:6">
      <c r="A39" s="123">
        <v>0</v>
      </c>
      <c r="B39" s="123">
        <f>Solver!B24</f>
        <v>-0.80000000000003801</v>
      </c>
      <c r="C39" s="123">
        <f t="shared" si="3"/>
        <v>1.800000000000038</v>
      </c>
      <c r="D39" s="26">
        <f t="shared" ref="D39" si="14">B39*$A$2+C39*$B$2</f>
        <v>9.9999999999981076E-3</v>
      </c>
      <c r="E39" s="29">
        <f t="shared" ref="E39" si="15">SQRT(B39^2*$C$2^2+C39^2*$D$2^2+2*B39*C39*$C$2*$D$2*$E$2)</f>
        <v>0.18841657645313331</v>
      </c>
      <c r="F39" s="39"/>
    </row>
    <row r="40" spans="1:6">
      <c r="A40" s="123"/>
    </row>
  </sheetData>
  <mergeCells count="5">
    <mergeCell ref="B15:C15"/>
    <mergeCell ref="D15:E15"/>
    <mergeCell ref="B27:C27"/>
    <mergeCell ref="D27:E27"/>
    <mergeCell ref="F27:G27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9"/>
  <sheetViews>
    <sheetView workbookViewId="0">
      <selection activeCell="N4" sqref="N4"/>
    </sheetView>
  </sheetViews>
  <sheetFormatPr defaultRowHeight="14.35"/>
  <cols>
    <col min="2" max="2" width="11" bestFit="1" customWidth="1"/>
    <col min="6" max="10" width="0" hidden="1" customWidth="1"/>
  </cols>
  <sheetData>
    <row r="1" spans="1:10" ht="43">
      <c r="A1" s="1">
        <v>1</v>
      </c>
      <c r="B1" s="3">
        <v>6002031174</v>
      </c>
      <c r="C1" s="4" t="s">
        <v>0</v>
      </c>
      <c r="D1" s="4" t="s">
        <v>1</v>
      </c>
      <c r="E1" s="5" t="s">
        <v>2</v>
      </c>
      <c r="F1" s="2">
        <v>66</v>
      </c>
      <c r="G1" s="2">
        <v>45</v>
      </c>
      <c r="H1" s="1">
        <v>3.6</v>
      </c>
      <c r="I1" s="6" t="s">
        <v>3</v>
      </c>
      <c r="J1" s="7" t="s">
        <v>4</v>
      </c>
    </row>
    <row r="2" spans="1:10" ht="43">
      <c r="A2" s="1">
        <v>2</v>
      </c>
      <c r="B2" s="3">
        <v>6102031413</v>
      </c>
      <c r="C2" s="4" t="s">
        <v>5</v>
      </c>
      <c r="D2" s="4" t="s">
        <v>6</v>
      </c>
      <c r="E2" s="5" t="s">
        <v>7</v>
      </c>
      <c r="F2" s="2">
        <v>34.5</v>
      </c>
      <c r="G2" s="2">
        <v>18</v>
      </c>
      <c r="H2" s="1">
        <v>3.33</v>
      </c>
      <c r="I2" s="6" t="s">
        <v>3</v>
      </c>
      <c r="J2" s="7" t="s">
        <v>4</v>
      </c>
    </row>
    <row r="3" spans="1:10" ht="28.7">
      <c r="A3" s="1">
        <v>3</v>
      </c>
      <c r="B3" s="3">
        <v>6102031421</v>
      </c>
      <c r="C3" s="4" t="s">
        <v>0</v>
      </c>
      <c r="D3" s="4" t="s">
        <v>8</v>
      </c>
      <c r="E3" s="5" t="s">
        <v>9</v>
      </c>
      <c r="F3" s="2">
        <v>34.5</v>
      </c>
      <c r="G3" s="2">
        <v>18</v>
      </c>
      <c r="H3" s="1">
        <v>3.89</v>
      </c>
      <c r="I3" s="6" t="s">
        <v>3</v>
      </c>
      <c r="J3" s="7" t="s">
        <v>4</v>
      </c>
    </row>
    <row r="4" spans="1:10" ht="43">
      <c r="A4" s="1">
        <v>4</v>
      </c>
      <c r="B4" s="3">
        <v>6102031520</v>
      </c>
      <c r="C4" s="4" t="s">
        <v>0</v>
      </c>
      <c r="D4" s="4" t="s">
        <v>10</v>
      </c>
      <c r="E4" s="5" t="s">
        <v>11</v>
      </c>
      <c r="F4" s="2">
        <v>37.5</v>
      </c>
      <c r="G4" s="2">
        <v>18</v>
      </c>
      <c r="H4" s="1">
        <v>3.22</v>
      </c>
      <c r="I4" s="6" t="s">
        <v>3</v>
      </c>
      <c r="J4" s="7" t="s">
        <v>4</v>
      </c>
    </row>
    <row r="5" spans="1:10" ht="43">
      <c r="A5" s="1">
        <v>5</v>
      </c>
      <c r="B5" s="3">
        <v>6102031538</v>
      </c>
      <c r="C5" s="4" t="s">
        <v>0</v>
      </c>
      <c r="D5" s="4" t="s">
        <v>12</v>
      </c>
      <c r="E5" s="5" t="s">
        <v>13</v>
      </c>
      <c r="F5" s="2">
        <v>37.5</v>
      </c>
      <c r="G5" s="2">
        <v>18</v>
      </c>
      <c r="H5" s="1">
        <v>3.45</v>
      </c>
      <c r="I5" s="6" t="s">
        <v>3</v>
      </c>
      <c r="J5" s="7" t="s">
        <v>4</v>
      </c>
    </row>
    <row r="6" spans="1:10" ht="43">
      <c r="A6" s="1">
        <v>6</v>
      </c>
      <c r="B6" s="3">
        <v>6102031561</v>
      </c>
      <c r="C6" s="4" t="s">
        <v>0</v>
      </c>
      <c r="D6" s="4" t="s">
        <v>14</v>
      </c>
      <c r="E6" s="5" t="s">
        <v>15</v>
      </c>
      <c r="F6" s="2">
        <v>37.5</v>
      </c>
      <c r="G6" s="2">
        <v>18</v>
      </c>
      <c r="H6" s="1">
        <v>3.28</v>
      </c>
      <c r="I6" s="6" t="s">
        <v>3</v>
      </c>
      <c r="J6" s="7" t="s">
        <v>4</v>
      </c>
    </row>
    <row r="7" spans="1:10" ht="43">
      <c r="A7" s="1">
        <v>7</v>
      </c>
      <c r="B7" s="3">
        <v>6102031629</v>
      </c>
      <c r="C7" s="4" t="s">
        <v>0</v>
      </c>
      <c r="D7" s="4" t="s">
        <v>16</v>
      </c>
      <c r="E7" s="5" t="s">
        <v>17</v>
      </c>
      <c r="F7" s="2">
        <v>37.5</v>
      </c>
      <c r="G7" s="2">
        <v>18</v>
      </c>
      <c r="H7" s="1">
        <v>3.5</v>
      </c>
      <c r="I7" s="6" t="s">
        <v>3</v>
      </c>
      <c r="J7" s="7" t="s">
        <v>4</v>
      </c>
    </row>
    <row r="8" spans="1:10" ht="43">
      <c r="A8" s="1">
        <v>8</v>
      </c>
      <c r="B8" s="3">
        <v>6102031637</v>
      </c>
      <c r="C8" s="4" t="s">
        <v>5</v>
      </c>
      <c r="D8" s="4" t="s">
        <v>18</v>
      </c>
      <c r="E8" s="5" t="s">
        <v>19</v>
      </c>
      <c r="F8" s="2">
        <v>34.5</v>
      </c>
      <c r="G8" s="2">
        <v>18</v>
      </c>
      <c r="H8" s="1">
        <v>3.33</v>
      </c>
      <c r="I8" s="6" t="s">
        <v>3</v>
      </c>
      <c r="J8" s="7" t="s">
        <v>4</v>
      </c>
    </row>
    <row r="9" spans="1:10" ht="57.35">
      <c r="A9" s="1">
        <v>9</v>
      </c>
      <c r="B9" s="3">
        <v>6102031645</v>
      </c>
      <c r="C9" s="4" t="s">
        <v>0</v>
      </c>
      <c r="D9" s="4" t="s">
        <v>20</v>
      </c>
      <c r="E9" s="5" t="s">
        <v>21</v>
      </c>
      <c r="F9" s="2">
        <v>37.5</v>
      </c>
      <c r="G9" s="2">
        <v>18</v>
      </c>
      <c r="H9" s="1">
        <v>3.56</v>
      </c>
      <c r="I9" s="6" t="s">
        <v>3</v>
      </c>
      <c r="J9" s="7" t="s">
        <v>4</v>
      </c>
    </row>
    <row r="10" spans="1:10" ht="43">
      <c r="A10" s="1">
        <v>10</v>
      </c>
      <c r="B10" s="3">
        <v>6102031702</v>
      </c>
      <c r="C10" s="4" t="s">
        <v>5</v>
      </c>
      <c r="D10" s="4" t="s">
        <v>22</v>
      </c>
      <c r="E10" s="5" t="s">
        <v>23</v>
      </c>
      <c r="F10" s="2">
        <v>31.5</v>
      </c>
      <c r="G10" s="2">
        <v>18</v>
      </c>
      <c r="H10" s="1">
        <v>3.17</v>
      </c>
      <c r="I10" s="6" t="s">
        <v>3</v>
      </c>
      <c r="J10" s="7" t="s">
        <v>4</v>
      </c>
    </row>
    <row r="11" spans="1:10" ht="43">
      <c r="A11" s="1">
        <v>11</v>
      </c>
      <c r="B11" s="3">
        <v>6102031801</v>
      </c>
      <c r="C11" s="4" t="s">
        <v>0</v>
      </c>
      <c r="D11" s="4" t="s">
        <v>24</v>
      </c>
      <c r="E11" s="5" t="s">
        <v>25</v>
      </c>
      <c r="F11" s="2">
        <v>37.5</v>
      </c>
      <c r="G11" s="2">
        <v>18</v>
      </c>
      <c r="H11" s="1">
        <v>3.33</v>
      </c>
      <c r="I11" s="6" t="s">
        <v>3</v>
      </c>
      <c r="J11" s="7" t="s">
        <v>4</v>
      </c>
    </row>
    <row r="12" spans="1:10" ht="43">
      <c r="A12" s="1">
        <v>12</v>
      </c>
      <c r="B12" s="3">
        <v>6102031819</v>
      </c>
      <c r="C12" s="4" t="s">
        <v>5</v>
      </c>
      <c r="D12" s="4" t="s">
        <v>26</v>
      </c>
      <c r="E12" s="5" t="s">
        <v>27</v>
      </c>
      <c r="F12" s="2">
        <v>37.5</v>
      </c>
      <c r="G12" s="2">
        <v>18</v>
      </c>
      <c r="H12" s="1">
        <v>3.28</v>
      </c>
      <c r="I12" s="6" t="s">
        <v>3</v>
      </c>
      <c r="J12" s="7" t="s">
        <v>4</v>
      </c>
    </row>
    <row r="13" spans="1:10" ht="43">
      <c r="A13" s="1">
        <v>13</v>
      </c>
      <c r="B13" s="3">
        <v>6102031827</v>
      </c>
      <c r="C13" s="4" t="s">
        <v>5</v>
      </c>
      <c r="D13" s="4" t="s">
        <v>28</v>
      </c>
      <c r="E13" s="5" t="s">
        <v>29</v>
      </c>
      <c r="F13" s="2">
        <v>37.5</v>
      </c>
      <c r="G13" s="2">
        <v>18</v>
      </c>
      <c r="H13" s="1">
        <v>3.5</v>
      </c>
      <c r="I13" s="6" t="s">
        <v>3</v>
      </c>
      <c r="J13" s="7" t="s">
        <v>4</v>
      </c>
    </row>
    <row r="14" spans="1:10" ht="43">
      <c r="A14" s="1">
        <v>14</v>
      </c>
      <c r="B14" s="3">
        <v>6102031850</v>
      </c>
      <c r="C14" s="4" t="s">
        <v>5</v>
      </c>
      <c r="D14" s="4" t="s">
        <v>30</v>
      </c>
      <c r="E14" s="5" t="s">
        <v>31</v>
      </c>
      <c r="F14" s="2">
        <v>34.5</v>
      </c>
      <c r="G14" s="2">
        <v>18</v>
      </c>
      <c r="H14" s="1">
        <v>3.72</v>
      </c>
      <c r="I14" s="6" t="s">
        <v>3</v>
      </c>
      <c r="J14" s="7" t="s">
        <v>4</v>
      </c>
    </row>
    <row r="15" spans="1:10" ht="43">
      <c r="A15" s="1">
        <v>15</v>
      </c>
      <c r="B15" s="3">
        <v>6102031926</v>
      </c>
      <c r="C15" s="4" t="s">
        <v>0</v>
      </c>
      <c r="D15" s="4" t="s">
        <v>32</v>
      </c>
      <c r="E15" s="5" t="s">
        <v>33</v>
      </c>
      <c r="F15" s="2">
        <v>31.5</v>
      </c>
      <c r="G15" s="2">
        <v>18</v>
      </c>
      <c r="H15" s="1">
        <v>3.44</v>
      </c>
      <c r="I15" s="6" t="s">
        <v>3</v>
      </c>
      <c r="J15" s="7" t="s">
        <v>4</v>
      </c>
    </row>
    <row r="16" spans="1:10" ht="43">
      <c r="A16" s="1">
        <v>16</v>
      </c>
      <c r="B16" s="3">
        <v>6102031983</v>
      </c>
      <c r="C16" s="4" t="s">
        <v>5</v>
      </c>
      <c r="D16" s="4" t="s">
        <v>34</v>
      </c>
      <c r="E16" s="5" t="s">
        <v>35</v>
      </c>
      <c r="F16" s="2">
        <v>34.5</v>
      </c>
      <c r="G16" s="2">
        <v>18</v>
      </c>
      <c r="H16" s="1">
        <v>3.11</v>
      </c>
      <c r="I16" s="6" t="s">
        <v>3</v>
      </c>
      <c r="J16" s="7" t="s">
        <v>4</v>
      </c>
    </row>
    <row r="17" spans="1:10" ht="43">
      <c r="A17" s="1">
        <v>17</v>
      </c>
      <c r="B17" s="3">
        <v>6102032023</v>
      </c>
      <c r="C17" s="4" t="s">
        <v>0</v>
      </c>
      <c r="D17" s="4" t="s">
        <v>36</v>
      </c>
      <c r="E17" s="5" t="s">
        <v>37</v>
      </c>
      <c r="F17" s="2">
        <v>37.5</v>
      </c>
      <c r="G17" s="2">
        <v>18</v>
      </c>
      <c r="H17" s="1">
        <v>3.28</v>
      </c>
      <c r="I17" s="6" t="s">
        <v>3</v>
      </c>
      <c r="J17" s="7" t="s">
        <v>4</v>
      </c>
    </row>
    <row r="18" spans="1:10" ht="43">
      <c r="A18" s="1">
        <v>18</v>
      </c>
      <c r="B18" s="3">
        <v>6102032080</v>
      </c>
      <c r="C18" s="4" t="s">
        <v>5</v>
      </c>
      <c r="D18" s="4" t="s">
        <v>38</v>
      </c>
      <c r="E18" s="5" t="s">
        <v>39</v>
      </c>
      <c r="F18" s="2">
        <v>34.5</v>
      </c>
      <c r="G18" s="2">
        <v>18</v>
      </c>
      <c r="H18" s="1">
        <v>3.78</v>
      </c>
      <c r="I18" s="6" t="s">
        <v>3</v>
      </c>
      <c r="J18" s="7" t="s">
        <v>4</v>
      </c>
    </row>
    <row r="19" spans="1:10" ht="43">
      <c r="A19" s="1">
        <v>19</v>
      </c>
      <c r="B19" s="3">
        <v>6102032106</v>
      </c>
      <c r="C19" s="4" t="s">
        <v>5</v>
      </c>
      <c r="D19" s="4" t="s">
        <v>40</v>
      </c>
      <c r="E19" s="5" t="s">
        <v>41</v>
      </c>
      <c r="F19" s="2">
        <v>37.5</v>
      </c>
      <c r="G19" s="2">
        <v>24</v>
      </c>
      <c r="H19" s="1">
        <v>3.63</v>
      </c>
      <c r="I19" s="6" t="s">
        <v>3</v>
      </c>
      <c r="J19" s="7" t="s">
        <v>4</v>
      </c>
    </row>
  </sheetData>
  <hyperlinks>
    <hyperlink ref="B1" r:id="rId1" display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xr:uid="{00000000-0004-0000-0300-000000000000}"/>
    <hyperlink ref="E1" r:id="rId2" display="mailto:Ry.wannarat@gmail.com" xr:uid="{00000000-0004-0000-0300-000001000000}"/>
    <hyperlink ref="B2" r:id="rId3" display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xr:uid="{00000000-0004-0000-0300-000002000000}"/>
    <hyperlink ref="E2" r:id="rId4" display="mailto:dbrittannia6@gmail.com" xr:uid="{00000000-0004-0000-0300-000003000000}"/>
    <hyperlink ref="B3" r:id="rId5" display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xr:uid="{00000000-0004-0000-0300-000004000000}"/>
    <hyperlink ref="E3" r:id="rId6" display="mailto:diffi1@hotmail.com" xr:uid="{00000000-0004-0000-0300-000005000000}"/>
    <hyperlink ref="B4" r:id="rId7" display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xr:uid="{00000000-0004-0000-0300-000006000000}"/>
    <hyperlink ref="E4" r:id="rId8" display="mailto:plawan_p@hotmail.com" xr:uid="{00000000-0004-0000-0300-000007000000}"/>
    <hyperlink ref="B5" r:id="rId9" display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xr:uid="{00000000-0004-0000-0300-000008000000}"/>
    <hyperlink ref="E5" r:id="rId10" display="mailto:pattar1610@hotmail.com" xr:uid="{00000000-0004-0000-0300-000009000000}"/>
    <hyperlink ref="B6" r:id="rId11" display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xr:uid="{00000000-0004-0000-0300-00000A000000}"/>
    <hyperlink ref="E6" r:id="rId12" display="mailto:Fahpavee.m@gmail.com" xr:uid="{00000000-0004-0000-0300-00000B000000}"/>
    <hyperlink ref="B7" r:id="rId13" display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xr:uid="{00000000-0004-0000-0300-00000C000000}"/>
    <hyperlink ref="E7" r:id="rId14" display="mailto:Varattaya.chi@gmail.com" xr:uid="{00000000-0004-0000-0300-00000D000000}"/>
    <hyperlink ref="B8" r:id="rId15" display="https://web.reg.tu.ac.th/registrar/teach_browse.asp?cmd=12&amp;classid=593664&amp;avs728374473=7&amp;studentid=531861&amp;studentname=%B9%D2%C2%B9%A4%C3%D2+%C7%C3%C3%B3%C3%CA&amp;studentcode=6102031637&amp;acadyear=2561&amp;classacadyear=2561&amp;semester=3" xr:uid="{00000000-0004-0000-0300-00000E000000}"/>
    <hyperlink ref="E8" r:id="rId16" display="mailto:nakara.wanna@gmail.com" xr:uid="{00000000-0004-0000-0300-00000F000000}"/>
    <hyperlink ref="B9" r:id="rId17" display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xr:uid="{00000000-0004-0000-0300-000010000000}"/>
    <hyperlink ref="E9" r:id="rId18" display="mailto:cheryberrylemon@hotmail.com" xr:uid="{00000000-0004-0000-0300-000011000000}"/>
    <hyperlink ref="B10" r:id="rId19" display="https://web.reg.tu.ac.th/registrar/teach_browse.asp?cmd=12&amp;classid=593664&amp;avs728374473=7&amp;studentid=531868&amp;studentname=%B9%D2%C2%A1%C3%B3%D1%B0+%E1%CA%A7%BE%D8%E8%C1%BE%A7%C9%EC&amp;studentcode=6102031702&amp;acadyear=2561&amp;classacadyear=2561&amp;semester=3" xr:uid="{00000000-0004-0000-0300-000012000000}"/>
    <hyperlink ref="E10" r:id="rId20" display="mailto:koranat.arm@gmail.com" xr:uid="{00000000-0004-0000-0300-000013000000}"/>
    <hyperlink ref="B11" r:id="rId21" display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xr:uid="{00000000-0004-0000-0300-000014000000}"/>
    <hyperlink ref="E11" r:id="rId22" display="mailto:peraya.rsclr@gmail.com" xr:uid="{00000000-0004-0000-0300-000015000000}"/>
    <hyperlink ref="B12" r:id="rId23" display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xr:uid="{00000000-0004-0000-0300-000016000000}"/>
    <hyperlink ref="E12" r:id="rId24" display="mailto:j.ittiwat216@gmail.com" xr:uid="{00000000-0004-0000-0300-000017000000}"/>
    <hyperlink ref="B13" r:id="rId25" display="https://web.reg.tu.ac.th/registrar/teach_browse.asp?cmd=12&amp;classid=593664&amp;avs728374473=7&amp;studentid=531880&amp;studentname=%B9%D2%C2%A1%E9%CD%A7%C0%BE+%A8%D2%C2%D0%C8%D1%A1%B4%D4%EC&amp;studentcode=6102031827&amp;acadyear=2561&amp;classacadyear=2561&amp;semester=3" xr:uid="{00000000-0004-0000-0300-000018000000}"/>
    <hyperlink ref="E13" r:id="rId26" display="mailto:casualist.99@gmail.com" xr:uid="{00000000-0004-0000-0300-000019000000}"/>
    <hyperlink ref="B14" r:id="rId27" display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xr:uid="{00000000-0004-0000-0300-00001A000000}"/>
    <hyperlink ref="E14" r:id="rId28" display="mailto:supasak.bo@gmail.com" xr:uid="{00000000-0004-0000-0300-00001B000000}"/>
    <hyperlink ref="B15" r:id="rId29" display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xr:uid="{00000000-0004-0000-0300-00001C000000}"/>
    <hyperlink ref="E15" r:id="rId30" display="mailto:saisuree.ph@gmail.com" xr:uid="{00000000-0004-0000-0300-00001D000000}"/>
    <hyperlink ref="B16" r:id="rId31" display="https://web.reg.tu.ac.th/registrar/teach_browse.asp?cmd=12&amp;classid=593664&amp;avs728374473=7&amp;studentid=531896&amp;studentname=%B9%D2%C2%B3%D1%B0%C7%D8%B2%D4+%CA%D8%A2%C7%D1%B2%B9%D2&amp;studentcode=6102031983&amp;acadyear=2561&amp;classacadyear=2561&amp;semester=3" xr:uid="{00000000-0004-0000-0300-00001E000000}"/>
    <hyperlink ref="E16" r:id="rId32" display="mailto:arquitecto3350@gmail.com" xr:uid="{00000000-0004-0000-0300-00001F000000}"/>
    <hyperlink ref="B17" r:id="rId33" display="https://web.reg.tu.ac.th/registrar/teach_browse.asp?cmd=12&amp;classid=593664&amp;avs728374473=7&amp;studentid=531900&amp;studentname=%B9%D2%A7%CA%D2%C7%B3%C0%D1%B7%C3%AA%D2+%BB%D2%B9%A4%D3&amp;studentcode=6102032023&amp;acadyear=2561&amp;classacadyear=2561&amp;semester=3" xr:uid="{00000000-0004-0000-0300-000020000000}"/>
    <hyperlink ref="E17" r:id="rId34" display="mailto:ideanapatcha@gmail.com" xr:uid="{00000000-0004-0000-0300-000021000000}"/>
    <hyperlink ref="B18" r:id="rId35" display="https://web.reg.tu.ac.th/registrar/teach_browse.asp?cmd=12&amp;classid=593664&amp;avs728374473=7&amp;studentid=531906&amp;studentname=%B9%D2%C2%BA%D1%B3%B1%D4%B5+%C2%B9%B5%EC%CA%A1%D8%C5&amp;studentcode=6102032080&amp;acadyear=2561&amp;classacadyear=2561&amp;semester=3" xr:uid="{00000000-0004-0000-0300-000022000000}"/>
    <hyperlink ref="E18" r:id="rId36" display="mailto:inpharia@gmail.com" xr:uid="{00000000-0004-0000-0300-000023000000}"/>
    <hyperlink ref="B19" r:id="rId37" display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xr:uid="{00000000-0004-0000-0300-000024000000}"/>
    <hyperlink ref="E19" r:id="rId38" display="mailto:Chaina.wj@gmail.com" xr:uid="{00000000-0004-0000-0300-00002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Risk and return</vt:lpstr>
      <vt:lpstr>Port risk-return</vt:lpstr>
      <vt:lpstr>Various correlation</vt:lpstr>
      <vt:lpstr>Solver</vt:lpstr>
      <vt:lpstr>Optimal portfolio</vt:lpstr>
      <vt:lpstr>Mail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sakkakom maneenop</cp:lastModifiedBy>
  <dcterms:created xsi:type="dcterms:W3CDTF">2019-03-05T09:08:51Z</dcterms:created>
  <dcterms:modified xsi:type="dcterms:W3CDTF">2021-09-09T06:32:28Z</dcterms:modified>
</cp:coreProperties>
</file>