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chartsheets/sheet1.xml" ContentType="application/vnd.openxmlformats-officedocument.spreadsheetml.chart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215"/>
  <workbookPr showInkAnnotation="0"/>
  <mc:AlternateContent xmlns:mc="http://schemas.openxmlformats.org/markup-compatibility/2006">
    <mc:Choice Requires="x15">
      <x15ac:absPath xmlns:x15ac="http://schemas.microsoft.com/office/spreadsheetml/2010/11/ac" url="/Users/Sicha/Documents/Econ_course/EE431/"/>
    </mc:Choice>
  </mc:AlternateContent>
  <bookViews>
    <workbookView xWindow="6400" yWindow="3260" windowWidth="25600" windowHeight="15540" tabRatio="500"/>
  </bookViews>
  <sheets>
    <sheet name="Sheet1 (2)" sheetId="7" r:id="rId1"/>
    <sheet name="tangency_portfolio" sheetId="4" r:id="rId2"/>
    <sheet name="Chart1" sheetId="5" r:id="rId3"/>
    <sheet name="Sheet1" sheetId="1" r:id="rId4"/>
    <sheet name="Sheet2" sheetId="6" r:id="rId5"/>
  </sheets>
  <calcPr calcId="15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30" i="7" l="1"/>
  <c r="B29" i="7"/>
  <c r="B9" i="7"/>
  <c r="I26" i="7"/>
  <c r="B6" i="7"/>
  <c r="B25" i="7"/>
  <c r="D2" i="7"/>
  <c r="D3" i="7"/>
  <c r="B26" i="7"/>
  <c r="J12" i="7"/>
  <c r="K12" i="7"/>
  <c r="J24" i="7"/>
  <c r="I24" i="7"/>
  <c r="J11" i="7"/>
  <c r="K11" i="7"/>
  <c r="J23" i="7"/>
  <c r="I23" i="7"/>
  <c r="J10" i="7"/>
  <c r="K10" i="7"/>
  <c r="J22" i="7"/>
  <c r="I22" i="7"/>
  <c r="D22" i="7"/>
  <c r="C22" i="7"/>
  <c r="J9" i="7"/>
  <c r="K9" i="7"/>
  <c r="J21" i="7"/>
  <c r="I21" i="7"/>
  <c r="D21" i="7"/>
  <c r="C21" i="7"/>
  <c r="J8" i="7"/>
  <c r="K8" i="7"/>
  <c r="J20" i="7"/>
  <c r="I20" i="7"/>
  <c r="D20" i="7"/>
  <c r="C20" i="7"/>
  <c r="J7" i="7"/>
  <c r="K7" i="7"/>
  <c r="J19" i="7"/>
  <c r="I19" i="7"/>
  <c r="D19" i="7"/>
  <c r="C19" i="7"/>
  <c r="J6" i="7"/>
  <c r="K6" i="7"/>
  <c r="J18" i="7"/>
  <c r="I18" i="7"/>
  <c r="D18" i="7"/>
  <c r="C18" i="7"/>
  <c r="J5" i="7"/>
  <c r="K5" i="7"/>
  <c r="J17" i="7"/>
  <c r="I17" i="7"/>
  <c r="D17" i="7"/>
  <c r="C17" i="7"/>
  <c r="J4" i="7"/>
  <c r="K4" i="7"/>
  <c r="J16" i="7"/>
  <c r="I16" i="7"/>
  <c r="D16" i="7"/>
  <c r="C16" i="7"/>
  <c r="J3" i="7"/>
  <c r="K3" i="7"/>
  <c r="J15" i="7"/>
  <c r="I15" i="7"/>
  <c r="D15" i="7"/>
  <c r="C15" i="7"/>
  <c r="D14" i="7"/>
  <c r="C14" i="7"/>
  <c r="D13" i="7"/>
  <c r="C13" i="7"/>
  <c r="Q12" i="7"/>
  <c r="R12" i="7"/>
  <c r="P12" i="7"/>
  <c r="O12" i="7"/>
  <c r="L12" i="7"/>
  <c r="Q11" i="7"/>
  <c r="R11" i="7"/>
  <c r="P11" i="7"/>
  <c r="O11" i="7"/>
  <c r="L11" i="7"/>
  <c r="Q10" i="7"/>
  <c r="R10" i="7"/>
  <c r="P10" i="7"/>
  <c r="O10" i="7"/>
  <c r="L10" i="7"/>
  <c r="Q9" i="7"/>
  <c r="R9" i="7"/>
  <c r="P9" i="7"/>
  <c r="O9" i="7"/>
  <c r="L9" i="7"/>
  <c r="Q8" i="7"/>
  <c r="R8" i="7"/>
  <c r="P8" i="7"/>
  <c r="O8" i="7"/>
  <c r="L8" i="7"/>
  <c r="Q7" i="7"/>
  <c r="R7" i="7"/>
  <c r="P7" i="7"/>
  <c r="O7" i="7"/>
  <c r="L7" i="7"/>
  <c r="Q6" i="7"/>
  <c r="R6" i="7"/>
  <c r="P6" i="7"/>
  <c r="O6" i="7"/>
  <c r="L6" i="7"/>
  <c r="Q5" i="7"/>
  <c r="R5" i="7"/>
  <c r="P5" i="7"/>
  <c r="O5" i="7"/>
  <c r="L5" i="7"/>
  <c r="Q4" i="7"/>
  <c r="R4" i="7"/>
  <c r="P4" i="7"/>
  <c r="O4" i="7"/>
  <c r="L4" i="7"/>
  <c r="Q3" i="7"/>
  <c r="R3" i="7"/>
  <c r="P3" i="7"/>
  <c r="O3" i="7"/>
  <c r="L3" i="7"/>
  <c r="D2" i="6"/>
  <c r="Q4" i="1"/>
  <c r="P4" i="1"/>
  <c r="Q5" i="1"/>
  <c r="P5" i="1"/>
  <c r="Q6" i="1"/>
  <c r="P6" i="1"/>
  <c r="Q7" i="1"/>
  <c r="P7" i="1"/>
  <c r="Q8" i="1"/>
  <c r="P8" i="1"/>
  <c r="Q9" i="1"/>
  <c r="P9" i="1"/>
  <c r="Q10" i="1"/>
  <c r="P10" i="1"/>
  <c r="Q11" i="1"/>
  <c r="P11" i="1"/>
  <c r="Q12" i="1"/>
  <c r="P12" i="1"/>
  <c r="O4" i="1"/>
  <c r="O5" i="1"/>
  <c r="O6" i="1"/>
  <c r="O7" i="1"/>
  <c r="O8" i="1"/>
  <c r="O9" i="1"/>
  <c r="O10" i="1"/>
  <c r="O11" i="1"/>
  <c r="O12" i="1"/>
  <c r="Q3" i="1"/>
  <c r="P3" i="1"/>
  <c r="O3" i="1"/>
  <c r="R12" i="1"/>
  <c r="R11" i="1"/>
  <c r="R10" i="1"/>
  <c r="R9" i="1"/>
  <c r="R8" i="1"/>
  <c r="R7" i="1"/>
  <c r="R6" i="1"/>
  <c r="R5" i="1"/>
  <c r="R4" i="1"/>
  <c r="R3" i="1"/>
  <c r="J12" i="1"/>
  <c r="L12" i="1"/>
  <c r="J4" i="1"/>
  <c r="L4" i="1"/>
  <c r="J5" i="1"/>
  <c r="L5" i="1"/>
  <c r="J6" i="1"/>
  <c r="L6" i="1"/>
  <c r="J7" i="1"/>
  <c r="L7" i="1"/>
  <c r="J8" i="1"/>
  <c r="L8" i="1"/>
  <c r="J9" i="1"/>
  <c r="L9" i="1"/>
  <c r="J10" i="1"/>
  <c r="L10" i="1"/>
  <c r="J11" i="1"/>
  <c r="L11" i="1"/>
  <c r="J3" i="1"/>
  <c r="L3" i="1"/>
  <c r="D2" i="1"/>
  <c r="B6" i="1"/>
  <c r="D3" i="1"/>
  <c r="B9" i="1"/>
  <c r="B10" i="1"/>
  <c r="K12" i="1"/>
  <c r="J24" i="1"/>
  <c r="I24" i="1"/>
  <c r="K4" i="1"/>
  <c r="J16" i="1"/>
  <c r="K5" i="1"/>
  <c r="J17" i="1"/>
  <c r="K6" i="1"/>
  <c r="J18" i="1"/>
  <c r="K7" i="1"/>
  <c r="J19" i="1"/>
  <c r="K8" i="1"/>
  <c r="J20" i="1"/>
  <c r="K9" i="1"/>
  <c r="J21" i="1"/>
  <c r="K10" i="1"/>
  <c r="J22" i="1"/>
  <c r="K11" i="1"/>
  <c r="J23" i="1"/>
  <c r="K3" i="1"/>
  <c r="J15" i="1"/>
  <c r="I16" i="1"/>
  <c r="I17" i="1"/>
  <c r="I18" i="1"/>
  <c r="I19" i="1"/>
  <c r="I20" i="1"/>
  <c r="I21" i="1"/>
  <c r="I22" i="1"/>
  <c r="I23" i="1"/>
  <c r="I26" i="1"/>
  <c r="I15" i="1"/>
  <c r="D2" i="4"/>
  <c r="D3" i="4"/>
  <c r="B8" i="1"/>
  <c r="D14" i="1"/>
  <c r="C14" i="1"/>
  <c r="D15" i="1"/>
  <c r="C15" i="1"/>
  <c r="D16" i="1"/>
  <c r="C16" i="1"/>
  <c r="D17" i="1"/>
  <c r="C17" i="1"/>
  <c r="D18" i="1"/>
  <c r="C18" i="1"/>
  <c r="D19" i="1"/>
  <c r="C19" i="1"/>
  <c r="D20" i="1"/>
  <c r="C20" i="1"/>
  <c r="D21" i="1"/>
  <c r="C21" i="1"/>
  <c r="D22" i="1"/>
  <c r="C22" i="1"/>
  <c r="D13" i="1"/>
  <c r="C13" i="1"/>
  <c r="B25" i="1"/>
  <c r="B26" i="1"/>
</calcChain>
</file>

<file path=xl/sharedStrings.xml><?xml version="1.0" encoding="utf-8"?>
<sst xmlns="http://schemas.openxmlformats.org/spreadsheetml/2006/main" count="70" uniqueCount="30">
  <si>
    <t>ER</t>
  </si>
  <si>
    <t>sigma</t>
  </si>
  <si>
    <t>w_x</t>
  </si>
  <si>
    <t>w_y</t>
  </si>
  <si>
    <t>sigma^2</t>
  </si>
  <si>
    <t>r_xy</t>
  </si>
  <si>
    <t>R_X</t>
  </si>
  <si>
    <t>R_Y</t>
  </si>
  <si>
    <t>Rf</t>
  </si>
  <si>
    <t>Weight in X</t>
  </si>
  <si>
    <t>CML</t>
  </si>
  <si>
    <t>intercept</t>
  </si>
  <si>
    <t>slope</t>
  </si>
  <si>
    <t>ER_M</t>
  </si>
  <si>
    <t>Required rate of return(ER_p)</t>
  </si>
  <si>
    <t>Sigma_p</t>
  </si>
  <si>
    <t>sigma_M</t>
  </si>
  <si>
    <t>A</t>
  </si>
  <si>
    <t xml:space="preserve">a </t>
  </si>
  <si>
    <t>Return</t>
  </si>
  <si>
    <t>standard deviation</t>
  </si>
  <si>
    <t>1-a</t>
  </si>
  <si>
    <t>X</t>
  </si>
  <si>
    <t>Y</t>
  </si>
  <si>
    <t>R</t>
  </si>
  <si>
    <t>M</t>
  </si>
  <si>
    <t>F</t>
  </si>
  <si>
    <t>sigma_square</t>
  </si>
  <si>
    <t>Weight in M</t>
  </si>
  <si>
    <t>SML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</si>
</sst>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0"/>
    <numFmt numFmtId="165" formatCode="0.0000"/>
  </numFmts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2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2" fontId="0" fillId="3" borderId="0" xfId="0" applyNumberFormat="1" applyFill="1"/>
    <xf numFmtId="164" fontId="0" fillId="3" borderId="0" xfId="0" applyNumberFormat="1" applyFill="1"/>
    <xf numFmtId="2" fontId="0" fillId="0" borderId="0" xfId="0" applyNumberFormat="1"/>
    <xf numFmtId="165" fontId="0" fillId="0" borderId="0" xfId="0" applyNumberFormat="1"/>
    <xf numFmtId="0" fontId="0" fillId="7" borderId="0" xfId="0" applyFill="1"/>
    <xf numFmtId="0" fontId="0" fillId="8" borderId="0" xfId="0" applyFill="1"/>
  </cellXfs>
  <cellStyles count="7">
    <cellStyle name="Followed Hyperlink" xfId="2" builtinId="9" hidden="1"/>
    <cellStyle name="Followed Hyperlink" xfId="4" builtinId="9" hidden="1"/>
    <cellStyle name="Followed Hyperlink" xfId="6" builtinId="9" hidden="1"/>
    <cellStyle name="Hyperlink" xfId="1" builtinId="8" hidden="1"/>
    <cellStyle name="Hyperlink" xfId="3" builtinId="8" hidden="1"/>
    <cellStyle name="Hyperlink" xfId="5" builtinId="8" hidden="1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hartsheet" Target="chartsheets/sheet1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9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harts/_rels/chart1.xml.rels><?xml version="1.0" encoding="UTF-8" standalone="yes"?>
<Relationships xmlns="http://schemas.openxmlformats.org/package/2006/relationships"><Relationship Id="rId1" Type="http://schemas.microsoft.com/office/2011/relationships/chartStyle" Target="style1.xml"/><Relationship Id="rId2" Type="http://schemas.microsoft.com/office/2011/relationships/chartColorStyle" Target="colors1.xml"/><Relationship Id="rId3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3347363837585"/>
          <c:y val="0.181338582677165"/>
          <c:w val="0.774448395563458"/>
          <c:h val="0.638351003368673"/>
        </c:manualLayout>
      </c:layout>
      <c:scatterChart>
        <c:scatterStyle val="smoothMarker"/>
        <c:varyColors val="0"/>
        <c:ser>
          <c:idx val="2"/>
          <c:order val="0"/>
          <c:tx>
            <c:strRef>
              <c:f>Sheet1!$J$14</c:f>
              <c:strCache>
                <c:ptCount val="1"/>
                <c:pt idx="0">
                  <c:v>standard deviation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Sheet1!$J$15:$J$24</c:f>
              <c:numCache>
                <c:formatCode>0.0000</c:formatCode>
                <c:ptCount val="10"/>
                <c:pt idx="0">
                  <c:v>0.0</c:v>
                </c:pt>
                <c:pt idx="1">
                  <c:v>0.0131568251011094</c:v>
                </c:pt>
                <c:pt idx="2">
                  <c:v>0.0263136502022187</c:v>
                </c:pt>
                <c:pt idx="3">
                  <c:v>0.0394704753033281</c:v>
                </c:pt>
                <c:pt idx="4">
                  <c:v>0.0526273004044375</c:v>
                </c:pt>
                <c:pt idx="5">
                  <c:v>0.0657841255055468</c:v>
                </c:pt>
                <c:pt idx="6">
                  <c:v>0.0789409506066562</c:v>
                </c:pt>
                <c:pt idx="7">
                  <c:v>0.0920977757077656</c:v>
                </c:pt>
                <c:pt idx="8">
                  <c:v>0.105254600808875</c:v>
                </c:pt>
                <c:pt idx="9">
                  <c:v>0.109201648339208</c:v>
                </c:pt>
              </c:numCache>
            </c:numRef>
          </c:xVal>
          <c:yVal>
            <c:numRef>
              <c:f>Sheet1!$I$15:$I$24</c:f>
              <c:numCache>
                <c:formatCode>General</c:formatCode>
                <c:ptCount val="10"/>
                <c:pt idx="0">
                  <c:v>0.01</c:v>
                </c:pt>
                <c:pt idx="1">
                  <c:v>0.02</c:v>
                </c:pt>
                <c:pt idx="2">
                  <c:v>0.03</c:v>
                </c:pt>
                <c:pt idx="3">
                  <c:v>0.04</c:v>
                </c:pt>
                <c:pt idx="4">
                  <c:v>0.05</c:v>
                </c:pt>
                <c:pt idx="5">
                  <c:v>0.06</c:v>
                </c:pt>
                <c:pt idx="6">
                  <c:v>0.07</c:v>
                </c:pt>
                <c:pt idx="7">
                  <c:v>0.08</c:v>
                </c:pt>
                <c:pt idx="8">
                  <c:v>0.09</c:v>
                </c:pt>
                <c:pt idx="9">
                  <c:v>0.093</c:v>
                </c:pt>
              </c:numCache>
            </c:numRef>
          </c:yVal>
          <c:smooth val="1"/>
        </c:ser>
        <c:ser>
          <c:idx val="3"/>
          <c:order val="1"/>
          <c:tx>
            <c:strRef>
              <c:f>Sheet1!$J$14</c:f>
              <c:strCache>
                <c:ptCount val="1"/>
                <c:pt idx="0">
                  <c:v>standard deviation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Sheet1!$J$15:$J$24</c:f>
              <c:numCache>
                <c:formatCode>0.0000</c:formatCode>
                <c:ptCount val="10"/>
                <c:pt idx="0">
                  <c:v>0.0</c:v>
                </c:pt>
                <c:pt idx="1">
                  <c:v>0.0131568251011094</c:v>
                </c:pt>
                <c:pt idx="2">
                  <c:v>0.0263136502022187</c:v>
                </c:pt>
                <c:pt idx="3">
                  <c:v>0.0394704753033281</c:v>
                </c:pt>
                <c:pt idx="4">
                  <c:v>0.0526273004044375</c:v>
                </c:pt>
                <c:pt idx="5">
                  <c:v>0.0657841255055468</c:v>
                </c:pt>
                <c:pt idx="6">
                  <c:v>0.0789409506066562</c:v>
                </c:pt>
                <c:pt idx="7">
                  <c:v>0.0920977757077656</c:v>
                </c:pt>
                <c:pt idx="8">
                  <c:v>0.105254600808875</c:v>
                </c:pt>
                <c:pt idx="9">
                  <c:v>0.109201648339208</c:v>
                </c:pt>
              </c:numCache>
            </c:numRef>
          </c:xVal>
          <c:yVal>
            <c:numRef>
              <c:f>Sheet1!$I$15:$I$24</c:f>
              <c:numCache>
                <c:formatCode>General</c:formatCode>
                <c:ptCount val="10"/>
                <c:pt idx="0">
                  <c:v>0.01</c:v>
                </c:pt>
                <c:pt idx="1">
                  <c:v>0.02</c:v>
                </c:pt>
                <c:pt idx="2">
                  <c:v>0.03</c:v>
                </c:pt>
                <c:pt idx="3">
                  <c:v>0.04</c:v>
                </c:pt>
                <c:pt idx="4">
                  <c:v>0.05</c:v>
                </c:pt>
                <c:pt idx="5">
                  <c:v>0.06</c:v>
                </c:pt>
                <c:pt idx="6">
                  <c:v>0.07</c:v>
                </c:pt>
                <c:pt idx="7">
                  <c:v>0.08</c:v>
                </c:pt>
                <c:pt idx="8">
                  <c:v>0.09</c:v>
                </c:pt>
                <c:pt idx="9">
                  <c:v>0.093</c:v>
                </c:pt>
              </c:numCache>
            </c:numRef>
          </c:yVal>
          <c:smooth val="1"/>
        </c:ser>
        <c:ser>
          <c:idx val="1"/>
          <c:order val="2"/>
          <c:tx>
            <c:strRef>
              <c:f>Sheet1!$J$14</c:f>
              <c:strCache>
                <c:ptCount val="1"/>
                <c:pt idx="0">
                  <c:v>standard deviation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Sheet1!$J$15:$J$24</c:f>
              <c:numCache>
                <c:formatCode>0.0000</c:formatCode>
                <c:ptCount val="10"/>
                <c:pt idx="0">
                  <c:v>0.0</c:v>
                </c:pt>
                <c:pt idx="1">
                  <c:v>0.0131568251011094</c:v>
                </c:pt>
                <c:pt idx="2">
                  <c:v>0.0263136502022187</c:v>
                </c:pt>
                <c:pt idx="3">
                  <c:v>0.0394704753033281</c:v>
                </c:pt>
                <c:pt idx="4">
                  <c:v>0.0526273004044375</c:v>
                </c:pt>
                <c:pt idx="5">
                  <c:v>0.0657841255055468</c:v>
                </c:pt>
                <c:pt idx="6">
                  <c:v>0.0789409506066562</c:v>
                </c:pt>
                <c:pt idx="7">
                  <c:v>0.0920977757077656</c:v>
                </c:pt>
                <c:pt idx="8">
                  <c:v>0.105254600808875</c:v>
                </c:pt>
                <c:pt idx="9">
                  <c:v>0.109201648339208</c:v>
                </c:pt>
              </c:numCache>
            </c:numRef>
          </c:xVal>
          <c:yVal>
            <c:numRef>
              <c:f>Sheet1!$I$15:$I$24</c:f>
              <c:numCache>
                <c:formatCode>General</c:formatCode>
                <c:ptCount val="10"/>
                <c:pt idx="0">
                  <c:v>0.01</c:v>
                </c:pt>
                <c:pt idx="1">
                  <c:v>0.02</c:v>
                </c:pt>
                <c:pt idx="2">
                  <c:v>0.03</c:v>
                </c:pt>
                <c:pt idx="3">
                  <c:v>0.04</c:v>
                </c:pt>
                <c:pt idx="4">
                  <c:v>0.05</c:v>
                </c:pt>
                <c:pt idx="5">
                  <c:v>0.06</c:v>
                </c:pt>
                <c:pt idx="6">
                  <c:v>0.07</c:v>
                </c:pt>
                <c:pt idx="7">
                  <c:v>0.08</c:v>
                </c:pt>
                <c:pt idx="8">
                  <c:v>0.09</c:v>
                </c:pt>
                <c:pt idx="9">
                  <c:v>0.093</c:v>
                </c:pt>
              </c:numCache>
            </c:numRef>
          </c:yVal>
          <c:smooth val="1"/>
        </c:ser>
        <c:ser>
          <c:idx val="0"/>
          <c:order val="3"/>
          <c:tx>
            <c:strRef>
              <c:f>Sheet1!$J$14</c:f>
              <c:strCache>
                <c:ptCount val="1"/>
                <c:pt idx="0">
                  <c:v>standard deviation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Sheet1!$J$15:$J$24</c:f>
              <c:numCache>
                <c:formatCode>0.0000</c:formatCode>
                <c:ptCount val="10"/>
                <c:pt idx="0">
                  <c:v>0.0</c:v>
                </c:pt>
                <c:pt idx="1">
                  <c:v>0.0131568251011094</c:v>
                </c:pt>
                <c:pt idx="2">
                  <c:v>0.0263136502022187</c:v>
                </c:pt>
                <c:pt idx="3">
                  <c:v>0.0394704753033281</c:v>
                </c:pt>
                <c:pt idx="4">
                  <c:v>0.0526273004044375</c:v>
                </c:pt>
                <c:pt idx="5">
                  <c:v>0.0657841255055468</c:v>
                </c:pt>
                <c:pt idx="6">
                  <c:v>0.0789409506066562</c:v>
                </c:pt>
                <c:pt idx="7">
                  <c:v>0.0920977757077656</c:v>
                </c:pt>
                <c:pt idx="8">
                  <c:v>0.105254600808875</c:v>
                </c:pt>
                <c:pt idx="9">
                  <c:v>0.109201648339208</c:v>
                </c:pt>
              </c:numCache>
            </c:numRef>
          </c:xVal>
          <c:yVal>
            <c:numRef>
              <c:f>Sheet1!$I$15:$I$24</c:f>
              <c:numCache>
                <c:formatCode>General</c:formatCode>
                <c:ptCount val="10"/>
                <c:pt idx="0">
                  <c:v>0.01</c:v>
                </c:pt>
                <c:pt idx="1">
                  <c:v>0.02</c:v>
                </c:pt>
                <c:pt idx="2">
                  <c:v>0.03</c:v>
                </c:pt>
                <c:pt idx="3">
                  <c:v>0.04</c:v>
                </c:pt>
                <c:pt idx="4">
                  <c:v>0.05</c:v>
                </c:pt>
                <c:pt idx="5">
                  <c:v>0.06</c:v>
                </c:pt>
                <c:pt idx="6">
                  <c:v>0.07</c:v>
                </c:pt>
                <c:pt idx="7">
                  <c:v>0.08</c:v>
                </c:pt>
                <c:pt idx="8">
                  <c:v>0.09</c:v>
                </c:pt>
                <c:pt idx="9">
                  <c:v>0.093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2117485856"/>
        <c:axId val="-2117476816"/>
      </c:scatterChart>
      <c:valAx>
        <c:axId val="-21174858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2117476816"/>
        <c:crosses val="autoZero"/>
        <c:crossBetween val="midCat"/>
      </c:valAx>
      <c:valAx>
        <c:axId val="-21174768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211748585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19" workbookViewId="0" zoomToFit="1"/>
  </sheetViews>
  <pageMargins left="0.7" right="0.7" top="0.75" bottom="0.75" header="0.3" footer="0.3"/>
  <pageSetup paperSize="9" orientation="landscape" horizontalDpi="0" verticalDpi="0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6218" cy="6061849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0.8341</cdr:x>
      <cdr:y>0.1811</cdr:y>
    </cdr:from>
    <cdr:to>
      <cdr:x>0.93088</cdr:x>
      <cdr:y>0.27297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6896100" y="876300"/>
          <a:ext cx="800100" cy="4445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800" b="1"/>
            <a:t>CML</a:t>
          </a:r>
        </a:p>
      </cdr:txBody>
    </cdr:sp>
  </cdr:relSizeAnchor>
  <cdr:relSizeAnchor xmlns:cdr="http://schemas.openxmlformats.org/drawingml/2006/chartDrawing">
    <cdr:from>
      <cdr:x>0.80786</cdr:x>
      <cdr:y>0.15996</cdr:y>
    </cdr:from>
    <cdr:to>
      <cdr:x>0.84961</cdr:x>
      <cdr:y>0.22235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7519985" y="970701"/>
          <a:ext cx="388651" cy="3786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800" b="1"/>
            <a:t>M</a:t>
          </a:r>
        </a:p>
      </cdr:txBody>
    </cdr:sp>
  </cdr:relSizeAnchor>
  <cdr:relSizeAnchor xmlns:cdr="http://schemas.openxmlformats.org/drawingml/2006/chartDrawing">
    <cdr:from>
      <cdr:x>0.08995</cdr:x>
      <cdr:y>0.68495</cdr:y>
    </cdr:from>
    <cdr:to>
      <cdr:x>0.16047</cdr:x>
      <cdr:y>0.74735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837334" y="4156653"/>
          <a:ext cx="656359" cy="3786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800" b="1"/>
            <a:t>A=1</a:t>
          </a:r>
        </a:p>
      </cdr:txBody>
    </cdr:sp>
  </cdr:relSizeAnchor>
  <cdr:relSizeAnchor xmlns:cdr="http://schemas.openxmlformats.org/drawingml/2006/chartDrawing">
    <cdr:from>
      <cdr:x>0.17212</cdr:x>
      <cdr:y>0.60766</cdr:y>
    </cdr:from>
    <cdr:to>
      <cdr:x>0.24264</cdr:x>
      <cdr:y>0.67006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1602221" y="3687619"/>
          <a:ext cx="656359" cy="3786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800" b="1"/>
            <a:t>A=2</a:t>
          </a:r>
        </a:p>
      </cdr:txBody>
    </cdr:sp>
  </cdr:relSizeAnchor>
  <cdr:relSizeAnchor xmlns:cdr="http://schemas.openxmlformats.org/drawingml/2006/chartDrawing">
    <cdr:from>
      <cdr:x>0.8341</cdr:x>
      <cdr:y>0.1811</cdr:y>
    </cdr:from>
    <cdr:to>
      <cdr:x>0.93088</cdr:x>
      <cdr:y>0.27297</cdr:y>
    </cdr:to>
    <cdr:sp macro="" textlink="">
      <cdr:nvSpPr>
        <cdr:cNvPr id="8" name="TextBox 2"/>
        <cdr:cNvSpPr txBox="1"/>
      </cdr:nvSpPr>
      <cdr:spPr>
        <a:xfrm xmlns:a="http://schemas.openxmlformats.org/drawingml/2006/main">
          <a:off x="6896100" y="876300"/>
          <a:ext cx="800100" cy="4445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800" b="1"/>
            <a:t>CML</a:t>
          </a:r>
        </a:p>
      </cdr:txBody>
    </cdr:sp>
  </cdr:relSizeAnchor>
  <cdr:relSizeAnchor xmlns:cdr="http://schemas.openxmlformats.org/drawingml/2006/chartDrawing">
    <cdr:from>
      <cdr:x>0.80786</cdr:x>
      <cdr:y>0.15996</cdr:y>
    </cdr:from>
    <cdr:to>
      <cdr:x>0.84961</cdr:x>
      <cdr:y>0.22235</cdr:y>
    </cdr:to>
    <cdr:sp macro="" textlink="">
      <cdr:nvSpPr>
        <cdr:cNvPr id="9" name="TextBox 3"/>
        <cdr:cNvSpPr txBox="1"/>
      </cdr:nvSpPr>
      <cdr:spPr>
        <a:xfrm xmlns:a="http://schemas.openxmlformats.org/drawingml/2006/main">
          <a:off x="7519985" y="970701"/>
          <a:ext cx="388651" cy="3786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800" b="1"/>
            <a:t>M</a:t>
          </a:r>
        </a:p>
      </cdr:txBody>
    </cdr:sp>
  </cdr:relSizeAnchor>
  <cdr:relSizeAnchor xmlns:cdr="http://schemas.openxmlformats.org/drawingml/2006/chartDrawing">
    <cdr:from>
      <cdr:x>0.08995</cdr:x>
      <cdr:y>0.68495</cdr:y>
    </cdr:from>
    <cdr:to>
      <cdr:x>0.16047</cdr:x>
      <cdr:y>0.74735</cdr:y>
    </cdr:to>
    <cdr:sp macro="" textlink="">
      <cdr:nvSpPr>
        <cdr:cNvPr id="10" name="TextBox 4"/>
        <cdr:cNvSpPr txBox="1"/>
      </cdr:nvSpPr>
      <cdr:spPr>
        <a:xfrm xmlns:a="http://schemas.openxmlformats.org/drawingml/2006/main">
          <a:off x="837334" y="4156653"/>
          <a:ext cx="656359" cy="3786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800" b="1"/>
            <a:t>A=1</a:t>
          </a:r>
        </a:p>
      </cdr:txBody>
    </cdr:sp>
  </cdr:relSizeAnchor>
  <cdr:relSizeAnchor xmlns:cdr="http://schemas.openxmlformats.org/drawingml/2006/chartDrawing">
    <cdr:from>
      <cdr:x>0.17212</cdr:x>
      <cdr:y>0.60766</cdr:y>
    </cdr:from>
    <cdr:to>
      <cdr:x>0.24264</cdr:x>
      <cdr:y>0.67006</cdr:y>
    </cdr:to>
    <cdr:sp macro="" textlink="">
      <cdr:nvSpPr>
        <cdr:cNvPr id="11" name="TextBox 5"/>
        <cdr:cNvSpPr txBox="1"/>
      </cdr:nvSpPr>
      <cdr:spPr>
        <a:xfrm xmlns:a="http://schemas.openxmlformats.org/drawingml/2006/main">
          <a:off x="1602221" y="3687619"/>
          <a:ext cx="656359" cy="3786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800" b="1"/>
            <a:t>A=2</a:t>
          </a:r>
        </a:p>
      </cdr:txBody>
    </cdr:sp>
  </cdr:relSizeAnchor>
  <cdr:relSizeAnchor xmlns:cdr="http://schemas.openxmlformats.org/drawingml/2006/chartDrawing">
    <cdr:from>
      <cdr:x>0.25972</cdr:x>
      <cdr:y>0.55058</cdr:y>
    </cdr:from>
    <cdr:to>
      <cdr:x>0.33024</cdr:x>
      <cdr:y>0.61298</cdr:y>
    </cdr:to>
    <cdr:sp macro="" textlink="">
      <cdr:nvSpPr>
        <cdr:cNvPr id="12" name="TextBox 11"/>
        <cdr:cNvSpPr txBox="1"/>
      </cdr:nvSpPr>
      <cdr:spPr>
        <a:xfrm xmlns:a="http://schemas.openxmlformats.org/drawingml/2006/main">
          <a:off x="2417618" y="3341254"/>
          <a:ext cx="656437" cy="37868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800" b="1"/>
            <a:t>A=3</a:t>
          </a:r>
        </a:p>
      </cdr:txBody>
    </cdr:sp>
  </cdr:relSizeAnchor>
  <cdr:relSizeAnchor xmlns:cdr="http://schemas.openxmlformats.org/drawingml/2006/chartDrawing">
    <cdr:from>
      <cdr:x>0.33491</cdr:x>
      <cdr:y>0.49589</cdr:y>
    </cdr:from>
    <cdr:to>
      <cdr:x>0.40543</cdr:x>
      <cdr:y>0.55829</cdr:y>
    </cdr:to>
    <cdr:sp macro="" textlink="">
      <cdr:nvSpPr>
        <cdr:cNvPr id="13" name="TextBox 12"/>
        <cdr:cNvSpPr txBox="1"/>
      </cdr:nvSpPr>
      <cdr:spPr>
        <a:xfrm xmlns:a="http://schemas.openxmlformats.org/drawingml/2006/main">
          <a:off x="3117562" y="3009323"/>
          <a:ext cx="656437" cy="37868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800" b="1"/>
            <a:t>A=4</a:t>
          </a:r>
        </a:p>
      </cdr:txBody>
    </cdr:sp>
  </cdr:relSizeAnchor>
  <cdr:relSizeAnchor xmlns:cdr="http://schemas.openxmlformats.org/drawingml/2006/chartDrawing">
    <cdr:from>
      <cdr:x>0.72428</cdr:x>
      <cdr:y>0.87857</cdr:y>
    </cdr:from>
    <cdr:to>
      <cdr:x>0.9255</cdr:x>
      <cdr:y>0.94418</cdr:y>
    </cdr:to>
    <cdr:sp macro="" textlink="">
      <cdr:nvSpPr>
        <cdr:cNvPr id="14" name="TextBox 1"/>
        <cdr:cNvSpPr txBox="1"/>
      </cdr:nvSpPr>
      <cdr:spPr>
        <a:xfrm xmlns:a="http://schemas.openxmlformats.org/drawingml/2006/main">
          <a:off x="6741995" y="5331701"/>
          <a:ext cx="1873061" cy="39816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400"/>
            <a:t>Standard</a:t>
          </a:r>
          <a:r>
            <a:rPr lang="en-US" sz="1400" baseline="0"/>
            <a:t> Deviation</a:t>
          </a:r>
          <a:endParaRPr lang="en-US" sz="1400"/>
        </a:p>
      </cdr:txBody>
    </cdr:sp>
  </cdr:relSizeAnchor>
  <cdr:relSizeAnchor xmlns:cdr="http://schemas.openxmlformats.org/drawingml/2006/chartDrawing">
    <cdr:from>
      <cdr:x>0.8341</cdr:x>
      <cdr:y>0.1811</cdr:y>
    </cdr:from>
    <cdr:to>
      <cdr:x>0.93088</cdr:x>
      <cdr:y>0.27297</cdr:y>
    </cdr:to>
    <cdr:sp macro="" textlink="">
      <cdr:nvSpPr>
        <cdr:cNvPr id="15" name="TextBox 2"/>
        <cdr:cNvSpPr txBox="1"/>
      </cdr:nvSpPr>
      <cdr:spPr>
        <a:xfrm xmlns:a="http://schemas.openxmlformats.org/drawingml/2006/main">
          <a:off x="6896100" y="876300"/>
          <a:ext cx="800100" cy="4445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800" b="1"/>
            <a:t>CML</a:t>
          </a:r>
        </a:p>
      </cdr:txBody>
    </cdr:sp>
  </cdr:relSizeAnchor>
  <cdr:relSizeAnchor xmlns:cdr="http://schemas.openxmlformats.org/drawingml/2006/chartDrawing">
    <cdr:from>
      <cdr:x>0.80786</cdr:x>
      <cdr:y>0.15996</cdr:y>
    </cdr:from>
    <cdr:to>
      <cdr:x>0.84961</cdr:x>
      <cdr:y>0.22235</cdr:y>
    </cdr:to>
    <cdr:sp macro="" textlink="">
      <cdr:nvSpPr>
        <cdr:cNvPr id="16" name="TextBox 3"/>
        <cdr:cNvSpPr txBox="1"/>
      </cdr:nvSpPr>
      <cdr:spPr>
        <a:xfrm xmlns:a="http://schemas.openxmlformats.org/drawingml/2006/main">
          <a:off x="7519985" y="970701"/>
          <a:ext cx="388651" cy="3786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800" b="1"/>
            <a:t>M</a:t>
          </a:r>
        </a:p>
      </cdr:txBody>
    </cdr:sp>
  </cdr:relSizeAnchor>
  <cdr:relSizeAnchor xmlns:cdr="http://schemas.openxmlformats.org/drawingml/2006/chartDrawing">
    <cdr:from>
      <cdr:x>0.08995</cdr:x>
      <cdr:y>0.68495</cdr:y>
    </cdr:from>
    <cdr:to>
      <cdr:x>0.16047</cdr:x>
      <cdr:y>0.74735</cdr:y>
    </cdr:to>
    <cdr:sp macro="" textlink="">
      <cdr:nvSpPr>
        <cdr:cNvPr id="17" name="TextBox 4"/>
        <cdr:cNvSpPr txBox="1"/>
      </cdr:nvSpPr>
      <cdr:spPr>
        <a:xfrm xmlns:a="http://schemas.openxmlformats.org/drawingml/2006/main">
          <a:off x="837334" y="4156653"/>
          <a:ext cx="656359" cy="3786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800" b="1"/>
            <a:t>A=1</a:t>
          </a:r>
        </a:p>
      </cdr:txBody>
    </cdr:sp>
  </cdr:relSizeAnchor>
  <cdr:relSizeAnchor xmlns:cdr="http://schemas.openxmlformats.org/drawingml/2006/chartDrawing">
    <cdr:from>
      <cdr:x>0.17212</cdr:x>
      <cdr:y>0.60766</cdr:y>
    </cdr:from>
    <cdr:to>
      <cdr:x>0.24264</cdr:x>
      <cdr:y>0.67006</cdr:y>
    </cdr:to>
    <cdr:sp macro="" textlink="">
      <cdr:nvSpPr>
        <cdr:cNvPr id="18" name="TextBox 5"/>
        <cdr:cNvSpPr txBox="1"/>
      </cdr:nvSpPr>
      <cdr:spPr>
        <a:xfrm xmlns:a="http://schemas.openxmlformats.org/drawingml/2006/main">
          <a:off x="1602221" y="3687619"/>
          <a:ext cx="656359" cy="3786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800" b="1"/>
            <a:t>A=2</a:t>
          </a:r>
        </a:p>
      </cdr:txBody>
    </cdr:sp>
  </cdr:relSizeAnchor>
  <cdr:relSizeAnchor xmlns:cdr="http://schemas.openxmlformats.org/drawingml/2006/chartDrawing">
    <cdr:from>
      <cdr:x>0.06769</cdr:x>
      <cdr:y>0.09037</cdr:y>
    </cdr:from>
    <cdr:to>
      <cdr:x>0.32946</cdr:x>
      <cdr:y>0.15339</cdr:y>
    </cdr:to>
    <cdr:sp macro="" textlink="">
      <cdr:nvSpPr>
        <cdr:cNvPr id="19" name="TextBox 1"/>
        <cdr:cNvSpPr txBox="1"/>
      </cdr:nvSpPr>
      <cdr:spPr>
        <a:xfrm xmlns:a="http://schemas.openxmlformats.org/drawingml/2006/main">
          <a:off x="630119" y="548408"/>
          <a:ext cx="2436642" cy="38244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600"/>
            <a:t>expected rate of return </a:t>
          </a:r>
        </a:p>
      </cdr:txBody>
    </cdr:sp>
  </cdr:relSizeAnchor>
  <cdr:relSizeAnchor xmlns:cdr="http://schemas.openxmlformats.org/drawingml/2006/chartDrawing">
    <cdr:from>
      <cdr:x>0.8341</cdr:x>
      <cdr:y>0.1811</cdr:y>
    </cdr:from>
    <cdr:to>
      <cdr:x>0.93088</cdr:x>
      <cdr:y>0.27297</cdr:y>
    </cdr:to>
    <cdr:sp macro="" textlink="">
      <cdr:nvSpPr>
        <cdr:cNvPr id="20" name="TextBox 2"/>
        <cdr:cNvSpPr txBox="1"/>
      </cdr:nvSpPr>
      <cdr:spPr>
        <a:xfrm xmlns:a="http://schemas.openxmlformats.org/drawingml/2006/main">
          <a:off x="7764239" y="1099020"/>
          <a:ext cx="900879" cy="5575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800" b="1"/>
            <a:t>CML</a:t>
          </a:r>
        </a:p>
      </cdr:txBody>
    </cdr:sp>
  </cdr:relSizeAnchor>
  <cdr:relSizeAnchor xmlns:cdr="http://schemas.openxmlformats.org/drawingml/2006/chartDrawing">
    <cdr:from>
      <cdr:x>0.80786</cdr:x>
      <cdr:y>0.15996</cdr:y>
    </cdr:from>
    <cdr:to>
      <cdr:x>0.84961</cdr:x>
      <cdr:y>0.22235</cdr:y>
    </cdr:to>
    <cdr:sp macro="" textlink="">
      <cdr:nvSpPr>
        <cdr:cNvPr id="21" name="TextBox 3"/>
        <cdr:cNvSpPr txBox="1"/>
      </cdr:nvSpPr>
      <cdr:spPr>
        <a:xfrm xmlns:a="http://schemas.openxmlformats.org/drawingml/2006/main">
          <a:off x="7519985" y="970701"/>
          <a:ext cx="388651" cy="3786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800" b="1"/>
            <a:t>M</a:t>
          </a:r>
        </a:p>
      </cdr:txBody>
    </cdr:sp>
  </cdr:relSizeAnchor>
  <cdr:relSizeAnchor xmlns:cdr="http://schemas.openxmlformats.org/drawingml/2006/chartDrawing">
    <cdr:from>
      <cdr:x>0.08995</cdr:x>
      <cdr:y>0.68495</cdr:y>
    </cdr:from>
    <cdr:to>
      <cdr:x>0.16047</cdr:x>
      <cdr:y>0.74735</cdr:y>
    </cdr:to>
    <cdr:sp macro="" textlink="">
      <cdr:nvSpPr>
        <cdr:cNvPr id="22" name="TextBox 4"/>
        <cdr:cNvSpPr txBox="1"/>
      </cdr:nvSpPr>
      <cdr:spPr>
        <a:xfrm xmlns:a="http://schemas.openxmlformats.org/drawingml/2006/main">
          <a:off x="837334" y="4156653"/>
          <a:ext cx="656359" cy="3786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800" b="1"/>
            <a:t>A=1</a:t>
          </a:r>
        </a:p>
      </cdr:txBody>
    </cdr:sp>
  </cdr:relSizeAnchor>
  <cdr:relSizeAnchor xmlns:cdr="http://schemas.openxmlformats.org/drawingml/2006/chartDrawing">
    <cdr:from>
      <cdr:x>0.17212</cdr:x>
      <cdr:y>0.60766</cdr:y>
    </cdr:from>
    <cdr:to>
      <cdr:x>0.24264</cdr:x>
      <cdr:y>0.67006</cdr:y>
    </cdr:to>
    <cdr:sp macro="" textlink="">
      <cdr:nvSpPr>
        <cdr:cNvPr id="23" name="TextBox 5"/>
        <cdr:cNvSpPr txBox="1"/>
      </cdr:nvSpPr>
      <cdr:spPr>
        <a:xfrm xmlns:a="http://schemas.openxmlformats.org/drawingml/2006/main">
          <a:off x="1602221" y="3687619"/>
          <a:ext cx="656359" cy="3786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800" b="1"/>
            <a:t>A=2</a:t>
          </a:r>
        </a:p>
      </cdr:txBody>
    </cdr:sp>
  </cdr:relSizeAnchor>
  <cdr:relSizeAnchor xmlns:cdr="http://schemas.openxmlformats.org/drawingml/2006/chartDrawing">
    <cdr:from>
      <cdr:x>0.25972</cdr:x>
      <cdr:y>0.55058</cdr:y>
    </cdr:from>
    <cdr:to>
      <cdr:x>0.33024</cdr:x>
      <cdr:y>0.61298</cdr:y>
    </cdr:to>
    <cdr:sp macro="" textlink="">
      <cdr:nvSpPr>
        <cdr:cNvPr id="24" name="TextBox 11"/>
        <cdr:cNvSpPr txBox="1"/>
      </cdr:nvSpPr>
      <cdr:spPr>
        <a:xfrm xmlns:a="http://schemas.openxmlformats.org/drawingml/2006/main">
          <a:off x="2417618" y="3341254"/>
          <a:ext cx="656437" cy="37868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800" b="1"/>
            <a:t>A=3</a:t>
          </a:r>
        </a:p>
      </cdr:txBody>
    </cdr:sp>
  </cdr:relSizeAnchor>
  <cdr:relSizeAnchor xmlns:cdr="http://schemas.openxmlformats.org/drawingml/2006/chartDrawing">
    <cdr:from>
      <cdr:x>0.33491</cdr:x>
      <cdr:y>0.49589</cdr:y>
    </cdr:from>
    <cdr:to>
      <cdr:x>0.40543</cdr:x>
      <cdr:y>0.55829</cdr:y>
    </cdr:to>
    <cdr:sp macro="" textlink="">
      <cdr:nvSpPr>
        <cdr:cNvPr id="25" name="TextBox 12"/>
        <cdr:cNvSpPr txBox="1"/>
      </cdr:nvSpPr>
      <cdr:spPr>
        <a:xfrm xmlns:a="http://schemas.openxmlformats.org/drawingml/2006/main">
          <a:off x="3117562" y="3009323"/>
          <a:ext cx="656437" cy="37868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800" b="1"/>
            <a:t>A=4</a:t>
          </a:r>
        </a:p>
      </cdr:txBody>
    </cdr:sp>
  </cdr:relSizeAnchor>
  <cdr:relSizeAnchor xmlns:cdr="http://schemas.openxmlformats.org/drawingml/2006/chartDrawing">
    <cdr:from>
      <cdr:x>0.42019</cdr:x>
      <cdr:y>0.43049</cdr:y>
    </cdr:from>
    <cdr:to>
      <cdr:x>0.49071</cdr:x>
      <cdr:y>0.49289</cdr:y>
    </cdr:to>
    <cdr:sp macro="" textlink="">
      <cdr:nvSpPr>
        <cdr:cNvPr id="26" name="TextBox 25"/>
        <cdr:cNvSpPr txBox="1"/>
      </cdr:nvSpPr>
      <cdr:spPr>
        <a:xfrm xmlns:a="http://schemas.openxmlformats.org/drawingml/2006/main">
          <a:off x="3911311" y="2612448"/>
          <a:ext cx="656437" cy="37868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800" b="1"/>
            <a:t>A=5</a:t>
          </a:r>
        </a:p>
      </cdr:txBody>
    </cdr:sp>
  </cdr:relSizeAnchor>
  <cdr:relSizeAnchor xmlns:cdr="http://schemas.openxmlformats.org/drawingml/2006/chartDrawing">
    <cdr:from>
      <cdr:x>0.50158</cdr:x>
      <cdr:y>0.36147</cdr:y>
    </cdr:from>
    <cdr:to>
      <cdr:x>0.5721</cdr:x>
      <cdr:y>0.39895</cdr:y>
    </cdr:to>
    <cdr:sp macro="" textlink="">
      <cdr:nvSpPr>
        <cdr:cNvPr id="27" name="TextBox 26"/>
        <cdr:cNvSpPr txBox="1"/>
      </cdr:nvSpPr>
      <cdr:spPr>
        <a:xfrm xmlns:a="http://schemas.openxmlformats.org/drawingml/2006/main">
          <a:off x="4668982" y="2193635"/>
          <a:ext cx="656437" cy="22743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800" b="1"/>
            <a:t>A=6</a:t>
          </a:r>
        </a:p>
      </cdr:txBody>
    </cdr:sp>
  </cdr:relSizeAnchor>
  <cdr:relSizeAnchor xmlns:cdr="http://schemas.openxmlformats.org/drawingml/2006/chartDrawing">
    <cdr:from>
      <cdr:x>0.58685</cdr:x>
      <cdr:y>0.29493</cdr:y>
    </cdr:from>
    <cdr:to>
      <cdr:x>0.65737</cdr:x>
      <cdr:y>0.35733</cdr:y>
    </cdr:to>
    <cdr:sp macro="" textlink="">
      <cdr:nvSpPr>
        <cdr:cNvPr id="28" name="TextBox 27"/>
        <cdr:cNvSpPr txBox="1"/>
      </cdr:nvSpPr>
      <cdr:spPr>
        <a:xfrm xmlns:a="http://schemas.openxmlformats.org/drawingml/2006/main">
          <a:off x="5462732" y="1789834"/>
          <a:ext cx="656437" cy="37868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800" b="1"/>
            <a:t>A=7</a:t>
          </a:r>
        </a:p>
      </cdr:txBody>
    </cdr:sp>
  </cdr:relSizeAnchor>
  <cdr:relSizeAnchor xmlns:cdr="http://schemas.openxmlformats.org/drawingml/2006/chartDrawing">
    <cdr:from>
      <cdr:x>0.66747</cdr:x>
      <cdr:y>0.23667</cdr:y>
    </cdr:from>
    <cdr:to>
      <cdr:x>0.74186</cdr:x>
      <cdr:y>0.29907</cdr:y>
    </cdr:to>
    <cdr:sp macro="" textlink="">
      <cdr:nvSpPr>
        <cdr:cNvPr id="29" name="TextBox 28"/>
        <cdr:cNvSpPr txBox="1"/>
      </cdr:nvSpPr>
      <cdr:spPr>
        <a:xfrm xmlns:a="http://schemas.openxmlformats.org/drawingml/2006/main">
          <a:off x="6213187" y="1436254"/>
          <a:ext cx="692439" cy="37868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800" b="1"/>
            <a:t>A=8</a:t>
          </a:r>
        </a:p>
      </cdr:txBody>
    </cdr:sp>
  </cdr:relSizeAnchor>
  <cdr:relSizeAnchor xmlns:cdr="http://schemas.openxmlformats.org/drawingml/2006/chartDrawing">
    <cdr:from>
      <cdr:x>0.74809</cdr:x>
      <cdr:y>0.1796</cdr:y>
    </cdr:from>
    <cdr:to>
      <cdr:x>0.82248</cdr:x>
      <cdr:y>0.242</cdr:y>
    </cdr:to>
    <cdr:sp macro="" textlink="">
      <cdr:nvSpPr>
        <cdr:cNvPr id="30" name="TextBox 29"/>
        <cdr:cNvSpPr txBox="1"/>
      </cdr:nvSpPr>
      <cdr:spPr>
        <a:xfrm xmlns:a="http://schemas.openxmlformats.org/drawingml/2006/main">
          <a:off x="6963641" y="1089891"/>
          <a:ext cx="692439" cy="37868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800" b="1"/>
            <a:t>A=9</a:t>
          </a:r>
        </a:p>
      </cdr:txBody>
    </cdr:sp>
  </cdr:relSizeAnchor>
  <cdr:relSizeAnchor xmlns:cdr="http://schemas.openxmlformats.org/drawingml/2006/chartDrawing">
    <cdr:from>
      <cdr:x>0.03414</cdr:x>
      <cdr:y>0.72537</cdr:y>
    </cdr:from>
    <cdr:to>
      <cdr:x>0.10466</cdr:x>
      <cdr:y>0.78777</cdr:y>
    </cdr:to>
    <cdr:sp macro="" textlink="">
      <cdr:nvSpPr>
        <cdr:cNvPr id="31" name="TextBox 30"/>
        <cdr:cNvSpPr txBox="1"/>
      </cdr:nvSpPr>
      <cdr:spPr>
        <a:xfrm xmlns:a="http://schemas.openxmlformats.org/drawingml/2006/main">
          <a:off x="317788" y="4401994"/>
          <a:ext cx="656437" cy="37867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800" b="1"/>
            <a:t>Rf=</a:t>
          </a:r>
        </a:p>
      </cdr:txBody>
    </cdr:sp>
  </cdr:relSizeAnchor>
  <cdr:relSizeAnchor xmlns:cdr="http://schemas.openxmlformats.org/drawingml/2006/chartDrawing">
    <cdr:from>
      <cdr:x>0.51008</cdr:x>
      <cdr:y>0.5268</cdr:y>
    </cdr:from>
    <cdr:to>
      <cdr:x>0.88273</cdr:x>
      <cdr:y>0.76219</cdr:y>
    </cdr:to>
    <cdr:sp macro="" textlink="">
      <cdr:nvSpPr>
        <cdr:cNvPr id="32" name="TextBox 31"/>
        <cdr:cNvSpPr txBox="1"/>
      </cdr:nvSpPr>
      <cdr:spPr>
        <a:xfrm xmlns:a="http://schemas.openxmlformats.org/drawingml/2006/main">
          <a:off x="4748068" y="3196936"/>
          <a:ext cx="3468805" cy="1428462"/>
        </a:xfrm>
        <a:prstGeom xmlns:a="http://schemas.openxmlformats.org/drawingml/2006/main" prst="rect">
          <a:avLst/>
        </a:prstGeom>
        <a:solidFill xmlns:a="http://schemas.openxmlformats.org/drawingml/2006/main">
          <a:schemeClr val="accent4">
            <a:lumMod val="20000"/>
            <a:lumOff val="80000"/>
          </a:schemeClr>
        </a:solidFill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600"/>
            <a:t>Draw an indifference</a:t>
          </a:r>
          <a:r>
            <a:rPr lang="en-US" sz="1600" baseline="0"/>
            <a:t> curve tangent to the choice according to your "A"</a:t>
          </a:r>
          <a:br>
            <a:rPr lang="en-US" sz="1600" baseline="0"/>
          </a:br>
          <a:r>
            <a:rPr lang="en-US" sz="1600" baseline="0"/>
            <a:t/>
          </a:r>
          <a:br>
            <a:rPr lang="en-US" sz="1600" baseline="0"/>
          </a:br>
          <a:r>
            <a:rPr lang="en-US" sz="1600" baseline="0"/>
            <a:t>the picture shows indifference curve for the case that A = 4.</a:t>
          </a:r>
          <a:endParaRPr lang="en-US" sz="1600"/>
        </a:p>
      </cdr:txBody>
    </cdr:sp>
  </cdr:relSizeAnchor>
  <cdr:relSizeAnchor xmlns:cdr="http://schemas.openxmlformats.org/drawingml/2006/chartDrawing">
    <cdr:from>
      <cdr:x>0.09302</cdr:x>
      <cdr:y>0.12604</cdr:y>
    </cdr:from>
    <cdr:to>
      <cdr:x>0.45736</cdr:x>
      <cdr:y>0.60167</cdr:y>
    </cdr:to>
    <cdr:sp macro="" textlink="">
      <cdr:nvSpPr>
        <cdr:cNvPr id="33" name="Arc 32"/>
        <cdr:cNvSpPr/>
      </cdr:nvSpPr>
      <cdr:spPr>
        <a:xfrm xmlns:a="http://schemas.openxmlformats.org/drawingml/2006/main" rot="5400000">
          <a:off x="1118465" y="512332"/>
          <a:ext cx="2886365" cy="3391478"/>
        </a:xfrm>
        <a:prstGeom xmlns:a="http://schemas.openxmlformats.org/drawingml/2006/main" prst="arc">
          <a:avLst/>
        </a:prstGeom>
        <a:ln xmlns:a="http://schemas.openxmlformats.org/drawingml/2006/main" w="38100">
          <a:solidFill>
            <a:schemeClr val="tx1">
              <a:lumMod val="65000"/>
              <a:lumOff val="35000"/>
            </a:schemeClr>
          </a:solidFill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en-US"/>
        </a:p>
      </cdr:txBody>
    </cdr: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0"/>
  <sheetViews>
    <sheetView tabSelected="1" workbookViewId="0">
      <selection activeCell="D25" sqref="D25"/>
    </sheetView>
  </sheetViews>
  <sheetFormatPr baseColWidth="10" defaultRowHeight="16" x14ac:dyDescent="0.2"/>
  <cols>
    <col min="1" max="1" width="25.33203125" bestFit="1" customWidth="1"/>
    <col min="2" max="2" width="14.33203125" customWidth="1"/>
  </cols>
  <sheetData>
    <row r="1" spans="1:18" x14ac:dyDescent="0.2">
      <c r="A1" s="10"/>
      <c r="B1" s="10" t="s">
        <v>0</v>
      </c>
      <c r="C1" s="10" t="s">
        <v>1</v>
      </c>
      <c r="D1" s="10" t="s">
        <v>4</v>
      </c>
    </row>
    <row r="2" spans="1:18" x14ac:dyDescent="0.2">
      <c r="A2" s="10" t="s">
        <v>6</v>
      </c>
      <c r="B2" s="10">
        <v>0.03</v>
      </c>
      <c r="C2" s="10">
        <v>0.1</v>
      </c>
      <c r="D2" s="10">
        <f>C2^2</f>
        <v>1.0000000000000002E-2</v>
      </c>
      <c r="I2" t="s">
        <v>17</v>
      </c>
      <c r="J2" t="s">
        <v>18</v>
      </c>
      <c r="L2" t="s">
        <v>21</v>
      </c>
      <c r="N2" t="s">
        <v>17</v>
      </c>
      <c r="O2" t="s">
        <v>22</v>
      </c>
      <c r="P2" t="s">
        <v>23</v>
      </c>
      <c r="Q2" t="s">
        <v>18</v>
      </c>
      <c r="R2" t="s">
        <v>21</v>
      </c>
    </row>
    <row r="3" spans="1:18" x14ac:dyDescent="0.2">
      <c r="A3" s="10" t="s">
        <v>7</v>
      </c>
      <c r="B3" s="10">
        <v>0.12</v>
      </c>
      <c r="C3" s="10">
        <v>0.15</v>
      </c>
      <c r="D3" s="10">
        <f>C3^2</f>
        <v>2.2499999999999999E-2</v>
      </c>
      <c r="I3">
        <v>0.01</v>
      </c>
      <c r="J3" s="8">
        <f>(I3-0.01)/(0.093-0.01)</f>
        <v>0</v>
      </c>
      <c r="K3" s="9">
        <f>J3*$B$10</f>
        <v>0</v>
      </c>
      <c r="L3" s="8">
        <f>1-J3</f>
        <v>1</v>
      </c>
      <c r="N3">
        <v>0.01</v>
      </c>
      <c r="O3" s="8">
        <f>0.3*Q3</f>
        <v>0</v>
      </c>
      <c r="P3" s="8">
        <f>0.7*Q3</f>
        <v>0</v>
      </c>
      <c r="Q3" s="8">
        <f>(N3-0.01)/(0.093-0.01)</f>
        <v>0</v>
      </c>
      <c r="R3" s="8">
        <f>1-Q3</f>
        <v>1</v>
      </c>
    </row>
    <row r="4" spans="1:18" x14ac:dyDescent="0.2">
      <c r="A4" s="10" t="s">
        <v>5</v>
      </c>
      <c r="B4" s="10">
        <v>0</v>
      </c>
      <c r="C4" s="10"/>
      <c r="D4" s="10"/>
      <c r="I4">
        <v>0.02</v>
      </c>
      <c r="J4" s="8">
        <f t="shared" ref="J4:J12" si="0">(I4-0.01)/(0.093-0.01)</f>
        <v>0.12048192771084337</v>
      </c>
      <c r="K4" s="9">
        <f t="shared" ref="K4:K12" si="1">J4*$B$10</f>
        <v>1.2048192771084338E-2</v>
      </c>
      <c r="L4" s="8">
        <f t="shared" ref="L4:L11" si="2">1-J4</f>
        <v>0.87951807228915668</v>
      </c>
      <c r="N4">
        <v>0.02</v>
      </c>
      <c r="O4" s="8">
        <f t="shared" ref="O4:O12" si="3">0.3*Q4</f>
        <v>3.614457831325301E-2</v>
      </c>
      <c r="P4" s="8">
        <f t="shared" ref="P4:P12" si="4">0.7*Q4</f>
        <v>8.4337349397590355E-2</v>
      </c>
      <c r="Q4" s="8">
        <f t="shared" ref="Q4:Q12" si="5">(N4-0.01)/(0.093-0.01)</f>
        <v>0.12048192771084337</v>
      </c>
      <c r="R4" s="8">
        <f t="shared" ref="R4:R11" si="6">1-Q4</f>
        <v>0.87951807228915668</v>
      </c>
    </row>
    <row r="5" spans="1:18" x14ac:dyDescent="0.2">
      <c r="A5" s="10" t="s">
        <v>2</v>
      </c>
      <c r="B5" s="10">
        <v>0.3</v>
      </c>
      <c r="C5" s="10"/>
      <c r="D5" s="10"/>
      <c r="I5">
        <v>0.03</v>
      </c>
      <c r="J5" s="8">
        <f t="shared" si="0"/>
        <v>0.24096385542168669</v>
      </c>
      <c r="K5" s="9">
        <f t="shared" si="1"/>
        <v>2.4096385542168669E-2</v>
      </c>
      <c r="L5" s="8">
        <f t="shared" si="2"/>
        <v>0.75903614457831337</v>
      </c>
      <c r="N5">
        <v>0.03</v>
      </c>
      <c r="O5" s="8">
        <f t="shared" si="3"/>
        <v>7.2289156626506007E-2</v>
      </c>
      <c r="P5" s="8">
        <f t="shared" si="4"/>
        <v>0.16867469879518068</v>
      </c>
      <c r="Q5" s="8">
        <f t="shared" si="5"/>
        <v>0.24096385542168669</v>
      </c>
      <c r="R5" s="8">
        <f t="shared" si="6"/>
        <v>0.75903614457831337</v>
      </c>
    </row>
    <row r="6" spans="1:18" x14ac:dyDescent="0.2">
      <c r="A6" s="10" t="s">
        <v>3</v>
      </c>
      <c r="B6" s="10">
        <f>1-B5</f>
        <v>0.7</v>
      </c>
      <c r="C6" s="10"/>
      <c r="D6" s="10"/>
      <c r="I6">
        <v>0.04</v>
      </c>
      <c r="J6" s="8">
        <f t="shared" si="0"/>
        <v>0.36144578313253006</v>
      </c>
      <c r="K6" s="9">
        <f t="shared" si="1"/>
        <v>3.614457831325301E-2</v>
      </c>
      <c r="L6" s="8">
        <f t="shared" si="2"/>
        <v>0.63855421686746994</v>
      </c>
      <c r="N6">
        <v>0.04</v>
      </c>
      <c r="O6" s="8">
        <f t="shared" si="3"/>
        <v>0.10843373493975901</v>
      </c>
      <c r="P6" s="8">
        <f t="shared" si="4"/>
        <v>0.25301204819277101</v>
      </c>
      <c r="Q6" s="8">
        <f t="shared" si="5"/>
        <v>0.36144578313253006</v>
      </c>
      <c r="R6" s="8">
        <f t="shared" si="6"/>
        <v>0.63855421686746994</v>
      </c>
    </row>
    <row r="7" spans="1:18" x14ac:dyDescent="0.2">
      <c r="I7">
        <v>0.05</v>
      </c>
      <c r="J7" s="8">
        <f t="shared" si="0"/>
        <v>0.48192771084337349</v>
      </c>
      <c r="K7" s="9">
        <f t="shared" si="1"/>
        <v>4.8192771084337352E-2</v>
      </c>
      <c r="L7" s="8">
        <f t="shared" si="2"/>
        <v>0.51807228915662651</v>
      </c>
      <c r="N7">
        <v>0.05</v>
      </c>
      <c r="O7" s="8">
        <f t="shared" si="3"/>
        <v>0.14457831325301204</v>
      </c>
      <c r="P7" s="8">
        <f t="shared" si="4"/>
        <v>0.33734939759036142</v>
      </c>
      <c r="Q7" s="8">
        <f t="shared" si="5"/>
        <v>0.48192771084337349</v>
      </c>
      <c r="R7" s="8">
        <f t="shared" si="6"/>
        <v>0.51807228915662651</v>
      </c>
    </row>
    <row r="8" spans="1:18" x14ac:dyDescent="0.2">
      <c r="A8" s="1" t="s">
        <v>13</v>
      </c>
      <c r="B8" s="2">
        <v>0.1</v>
      </c>
      <c r="I8">
        <v>0.06</v>
      </c>
      <c r="J8" s="8">
        <f t="shared" si="0"/>
        <v>0.60240963855421681</v>
      </c>
      <c r="K8" s="9">
        <f t="shared" si="1"/>
        <v>6.0240963855421686E-2</v>
      </c>
      <c r="L8" s="8">
        <f t="shared" si="2"/>
        <v>0.39759036144578319</v>
      </c>
      <c r="N8">
        <v>0.06</v>
      </c>
      <c r="O8" s="8">
        <f t="shared" si="3"/>
        <v>0.18072289156626503</v>
      </c>
      <c r="P8" s="8">
        <f t="shared" si="4"/>
        <v>0.42168674698795172</v>
      </c>
      <c r="Q8" s="8">
        <f t="shared" si="5"/>
        <v>0.60240963855421681</v>
      </c>
      <c r="R8" s="8">
        <f t="shared" si="6"/>
        <v>0.39759036144578319</v>
      </c>
    </row>
    <row r="9" spans="1:18" x14ac:dyDescent="0.2">
      <c r="A9" s="1" t="s">
        <v>4</v>
      </c>
      <c r="B9" s="2">
        <f>B10^2</f>
        <v>1.0000000000000002E-2</v>
      </c>
      <c r="I9">
        <v>7.0000000000000007E-2</v>
      </c>
      <c r="J9" s="8">
        <f t="shared" si="0"/>
        <v>0.72289156626506024</v>
      </c>
      <c r="K9" s="9">
        <f t="shared" si="1"/>
        <v>7.2289156626506021E-2</v>
      </c>
      <c r="L9" s="8">
        <f t="shared" si="2"/>
        <v>0.27710843373493976</v>
      </c>
      <c r="N9">
        <v>7.0000000000000007E-2</v>
      </c>
      <c r="O9" s="8">
        <f t="shared" si="3"/>
        <v>0.21686746987951808</v>
      </c>
      <c r="P9" s="8">
        <f t="shared" si="4"/>
        <v>0.50602409638554213</v>
      </c>
      <c r="Q9" s="8">
        <f t="shared" si="5"/>
        <v>0.72289156626506024</v>
      </c>
      <c r="R9" s="8">
        <f t="shared" si="6"/>
        <v>0.27710843373493976</v>
      </c>
    </row>
    <row r="10" spans="1:18" x14ac:dyDescent="0.2">
      <c r="A10" s="1" t="s">
        <v>16</v>
      </c>
      <c r="B10" s="2">
        <v>0.1</v>
      </c>
      <c r="I10">
        <v>0.08</v>
      </c>
      <c r="J10" s="8">
        <f t="shared" si="0"/>
        <v>0.84337349397590367</v>
      </c>
      <c r="K10" s="9">
        <f t="shared" si="1"/>
        <v>8.4337349397590369E-2</v>
      </c>
      <c r="L10" s="8">
        <f t="shared" si="2"/>
        <v>0.15662650602409633</v>
      </c>
      <c r="N10">
        <v>0.08</v>
      </c>
      <c r="O10" s="8">
        <f t="shared" si="3"/>
        <v>0.25301204819277107</v>
      </c>
      <c r="P10" s="8">
        <f t="shared" si="4"/>
        <v>0.59036144578313254</v>
      </c>
      <c r="Q10" s="8">
        <f t="shared" si="5"/>
        <v>0.84337349397590367</v>
      </c>
      <c r="R10" s="8">
        <f t="shared" si="6"/>
        <v>0.15662650602409633</v>
      </c>
    </row>
    <row r="11" spans="1:18" x14ac:dyDescent="0.2">
      <c r="I11">
        <v>0.09</v>
      </c>
      <c r="J11" s="8">
        <f t="shared" si="0"/>
        <v>0.96385542168674698</v>
      </c>
      <c r="K11" s="9">
        <f t="shared" si="1"/>
        <v>9.6385542168674704E-2</v>
      </c>
      <c r="L11" s="8">
        <f t="shared" si="2"/>
        <v>3.6144578313253017E-2</v>
      </c>
      <c r="N11">
        <v>0.09</v>
      </c>
      <c r="O11" s="8">
        <f t="shared" si="3"/>
        <v>0.28915662650602408</v>
      </c>
      <c r="P11" s="8">
        <f t="shared" si="4"/>
        <v>0.67469879518072284</v>
      </c>
      <c r="Q11" s="8">
        <f t="shared" si="5"/>
        <v>0.96385542168674698</v>
      </c>
      <c r="R11" s="8">
        <f t="shared" si="6"/>
        <v>3.6144578313253017E-2</v>
      </c>
    </row>
    <row r="12" spans="1:18" x14ac:dyDescent="0.2">
      <c r="A12" s="1" t="s">
        <v>8</v>
      </c>
      <c r="B12" s="3">
        <v>0.02</v>
      </c>
      <c r="C12" s="4" t="s">
        <v>15</v>
      </c>
      <c r="D12" s="4" t="s">
        <v>28</v>
      </c>
      <c r="I12">
        <v>9.2999999999999999E-2</v>
      </c>
      <c r="J12" s="8">
        <f t="shared" si="0"/>
        <v>1</v>
      </c>
      <c r="K12" s="9">
        <f t="shared" si="1"/>
        <v>0.1</v>
      </c>
      <c r="L12" s="8">
        <f>1-J12</f>
        <v>0</v>
      </c>
      <c r="N12">
        <v>9.2999999999999999E-2</v>
      </c>
      <c r="O12" s="8">
        <f t="shared" si="3"/>
        <v>0.3</v>
      </c>
      <c r="P12" s="8">
        <f t="shared" si="4"/>
        <v>0.7</v>
      </c>
      <c r="Q12" s="8">
        <f t="shared" si="5"/>
        <v>1</v>
      </c>
      <c r="R12" s="8">
        <f>1-Q12</f>
        <v>0</v>
      </c>
    </row>
    <row r="13" spans="1:18" x14ac:dyDescent="0.2">
      <c r="A13" s="1" t="s">
        <v>14</v>
      </c>
      <c r="B13" s="2">
        <v>0.01</v>
      </c>
      <c r="C13" s="7">
        <f>D13*$B$10</f>
        <v>-1.2500000000000001E-2</v>
      </c>
      <c r="D13" s="6">
        <f>(B13-$B$12)/($B$8-$B$12)</f>
        <v>-0.125</v>
      </c>
    </row>
    <row r="14" spans="1:18" x14ac:dyDescent="0.2">
      <c r="B14" s="2">
        <v>0.02</v>
      </c>
      <c r="C14" s="7">
        <f t="shared" ref="C14:C22" si="7">D14*$B$10</f>
        <v>0</v>
      </c>
      <c r="D14" s="6">
        <f t="shared" ref="D14:D22" si="8">(B14-$B$12)/($B$8-$B$12)</f>
        <v>0</v>
      </c>
      <c r="I14" t="s">
        <v>19</v>
      </c>
      <c r="J14" t="s">
        <v>20</v>
      </c>
    </row>
    <row r="15" spans="1:18" x14ac:dyDescent="0.2">
      <c r="B15" s="2">
        <v>0.03</v>
      </c>
      <c r="C15" s="7">
        <f t="shared" si="7"/>
        <v>1.2499999999999997E-2</v>
      </c>
      <c r="D15" s="6">
        <f t="shared" si="8"/>
        <v>0.12499999999999997</v>
      </c>
      <c r="I15">
        <f>I3</f>
        <v>0.01</v>
      </c>
      <c r="J15" s="9">
        <f>K3</f>
        <v>0</v>
      </c>
    </row>
    <row r="16" spans="1:18" x14ac:dyDescent="0.2">
      <c r="B16" s="2">
        <v>0.04</v>
      </c>
      <c r="C16" s="7">
        <f t="shared" si="7"/>
        <v>2.5000000000000001E-2</v>
      </c>
      <c r="D16" s="6">
        <f t="shared" si="8"/>
        <v>0.25</v>
      </c>
      <c r="I16">
        <f t="shared" ref="I16:I26" si="9">I4</f>
        <v>0.02</v>
      </c>
      <c r="J16" s="9">
        <f t="shared" ref="J16:J24" si="10">K4</f>
        <v>1.2048192771084338E-2</v>
      </c>
    </row>
    <row r="17" spans="1:10" x14ac:dyDescent="0.2">
      <c r="B17" s="2">
        <v>0.05</v>
      </c>
      <c r="C17" s="7">
        <f t="shared" si="7"/>
        <v>3.7500000000000006E-2</v>
      </c>
      <c r="D17" s="6">
        <f t="shared" si="8"/>
        <v>0.375</v>
      </c>
      <c r="I17">
        <f t="shared" si="9"/>
        <v>0.03</v>
      </c>
      <c r="J17" s="9">
        <f t="shared" si="10"/>
        <v>2.4096385542168669E-2</v>
      </c>
    </row>
    <row r="18" spans="1:10" x14ac:dyDescent="0.2">
      <c r="B18" s="2">
        <v>0.06</v>
      </c>
      <c r="C18" s="7">
        <f t="shared" si="7"/>
        <v>4.9999999999999989E-2</v>
      </c>
      <c r="D18" s="6">
        <f t="shared" si="8"/>
        <v>0.49999999999999989</v>
      </c>
      <c r="I18">
        <f t="shared" si="9"/>
        <v>0.04</v>
      </c>
      <c r="J18" s="9">
        <f t="shared" si="10"/>
        <v>3.614457831325301E-2</v>
      </c>
    </row>
    <row r="19" spans="1:10" x14ac:dyDescent="0.2">
      <c r="B19" s="2">
        <v>7.0000000000000007E-2</v>
      </c>
      <c r="C19" s="7">
        <f t="shared" si="7"/>
        <v>6.25E-2</v>
      </c>
      <c r="D19" s="6">
        <f t="shared" si="8"/>
        <v>0.625</v>
      </c>
      <c r="I19">
        <f t="shared" si="9"/>
        <v>0.05</v>
      </c>
      <c r="J19" s="9">
        <f t="shared" si="10"/>
        <v>4.8192771084337352E-2</v>
      </c>
    </row>
    <row r="20" spans="1:10" x14ac:dyDescent="0.2">
      <c r="B20" s="2">
        <v>0.08</v>
      </c>
      <c r="C20" s="7">
        <f t="shared" si="7"/>
        <v>7.5000000000000011E-2</v>
      </c>
      <c r="D20" s="6">
        <f t="shared" si="8"/>
        <v>0.75</v>
      </c>
      <c r="I20">
        <f t="shared" si="9"/>
        <v>0.06</v>
      </c>
      <c r="J20" s="9">
        <f t="shared" si="10"/>
        <v>6.0240963855421686E-2</v>
      </c>
    </row>
    <row r="21" spans="1:10" x14ac:dyDescent="0.2">
      <c r="B21" s="2">
        <v>0.09</v>
      </c>
      <c r="C21" s="7">
        <f t="shared" si="7"/>
        <v>8.7499999999999994E-2</v>
      </c>
      <c r="D21" s="6">
        <f t="shared" si="8"/>
        <v>0.87499999999999989</v>
      </c>
      <c r="I21">
        <f t="shared" si="9"/>
        <v>7.0000000000000007E-2</v>
      </c>
      <c r="J21" s="9">
        <f t="shared" si="10"/>
        <v>7.2289156626506021E-2</v>
      </c>
    </row>
    <row r="22" spans="1:10" x14ac:dyDescent="0.2">
      <c r="B22" s="2">
        <v>0.1</v>
      </c>
      <c r="C22" s="7">
        <f t="shared" si="7"/>
        <v>0.1</v>
      </c>
      <c r="D22" s="6">
        <f t="shared" si="8"/>
        <v>1</v>
      </c>
      <c r="I22">
        <f t="shared" si="9"/>
        <v>0.08</v>
      </c>
      <c r="J22" s="9">
        <f t="shared" si="10"/>
        <v>8.4337349397590369E-2</v>
      </c>
    </row>
    <row r="23" spans="1:10" x14ac:dyDescent="0.2">
      <c r="I23">
        <f t="shared" si="9"/>
        <v>0.09</v>
      </c>
      <c r="J23" s="9">
        <f t="shared" si="10"/>
        <v>9.6385542168674704E-2</v>
      </c>
    </row>
    <row r="24" spans="1:10" x14ac:dyDescent="0.2">
      <c r="A24" s="4" t="s">
        <v>10</v>
      </c>
      <c r="I24">
        <f t="shared" si="9"/>
        <v>9.2999999999999999E-2</v>
      </c>
      <c r="J24" s="9">
        <f t="shared" si="10"/>
        <v>0.1</v>
      </c>
    </row>
    <row r="25" spans="1:10" x14ac:dyDescent="0.2">
      <c r="A25" s="5" t="s">
        <v>11</v>
      </c>
      <c r="B25" s="2">
        <f>B12</f>
        <v>0.02</v>
      </c>
      <c r="J25" s="9"/>
    </row>
    <row r="26" spans="1:10" x14ac:dyDescent="0.2">
      <c r="A26" s="5" t="s">
        <v>12</v>
      </c>
      <c r="B26" s="2">
        <f>(B8-B25)/B10</f>
        <v>0.79999999999999993</v>
      </c>
      <c r="I26" t="str">
        <f t="shared" si="9"/>
        <v>Return</v>
      </c>
    </row>
    <row r="28" spans="1:10" x14ac:dyDescent="0.2">
      <c r="A28" s="4" t="s">
        <v>29</v>
      </c>
    </row>
    <row r="29" spans="1:10" x14ac:dyDescent="0.2">
      <c r="A29" s="11" t="s">
        <v>11</v>
      </c>
      <c r="B29" s="2">
        <f>B25</f>
        <v>0.02</v>
      </c>
    </row>
    <row r="30" spans="1:10" x14ac:dyDescent="0.2">
      <c r="A30" s="11" t="s">
        <v>12</v>
      </c>
      <c r="B30" s="2">
        <f>(B8-B12)</f>
        <v>0.08</v>
      </c>
    </row>
  </sheetData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workbookViewId="0">
      <selection activeCell="B4" sqref="B4"/>
    </sheetView>
  </sheetViews>
  <sheetFormatPr baseColWidth="10" defaultRowHeight="16" x14ac:dyDescent="0.2"/>
  <cols>
    <col min="1" max="1" width="25.33203125" bestFit="1" customWidth="1"/>
    <col min="2" max="2" width="14.33203125" customWidth="1"/>
  </cols>
  <sheetData>
    <row r="1" spans="1:4" x14ac:dyDescent="0.2">
      <c r="B1" s="1" t="s">
        <v>0</v>
      </c>
      <c r="C1" s="1" t="s">
        <v>1</v>
      </c>
      <c r="D1" s="1" t="s">
        <v>4</v>
      </c>
    </row>
    <row r="2" spans="1:4" x14ac:dyDescent="0.2">
      <c r="A2" s="1" t="s">
        <v>6</v>
      </c>
      <c r="B2" s="3">
        <v>0.03</v>
      </c>
      <c r="C2" s="3">
        <v>0.1</v>
      </c>
      <c r="D2" s="2">
        <f>C2^2</f>
        <v>1.0000000000000002E-2</v>
      </c>
    </row>
    <row r="3" spans="1:4" x14ac:dyDescent="0.2">
      <c r="A3" s="1" t="s">
        <v>7</v>
      </c>
      <c r="B3" s="3">
        <v>0.12</v>
      </c>
      <c r="C3" s="3">
        <v>0.15</v>
      </c>
      <c r="D3" s="2">
        <f>C3^2</f>
        <v>2.2499999999999999E-2</v>
      </c>
    </row>
    <row r="4" spans="1:4" x14ac:dyDescent="0.2">
      <c r="A4" s="1" t="s">
        <v>5</v>
      </c>
      <c r="B4" s="3">
        <v>-0.2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6"/>
  <sheetViews>
    <sheetView workbookViewId="0">
      <selection activeCell="H16" sqref="H16"/>
    </sheetView>
  </sheetViews>
  <sheetFormatPr baseColWidth="10" defaultRowHeight="16" x14ac:dyDescent="0.2"/>
  <cols>
    <col min="1" max="1" width="25.33203125" bestFit="1" customWidth="1"/>
    <col min="2" max="2" width="14.33203125" customWidth="1"/>
  </cols>
  <sheetData>
    <row r="1" spans="1:18" x14ac:dyDescent="0.2">
      <c r="B1" s="1" t="s">
        <v>0</v>
      </c>
      <c r="C1" s="1" t="s">
        <v>1</v>
      </c>
      <c r="D1" s="1" t="s">
        <v>4</v>
      </c>
    </row>
    <row r="2" spans="1:18" x14ac:dyDescent="0.2">
      <c r="A2" s="1" t="s">
        <v>6</v>
      </c>
      <c r="B2" s="3">
        <v>0.03</v>
      </c>
      <c r="C2" s="3">
        <v>0.1</v>
      </c>
      <c r="D2" s="2">
        <f>C2^2</f>
        <v>1.0000000000000002E-2</v>
      </c>
      <c r="I2" t="s">
        <v>17</v>
      </c>
      <c r="J2" t="s">
        <v>18</v>
      </c>
      <c r="L2" t="s">
        <v>21</v>
      </c>
      <c r="N2" t="s">
        <v>17</v>
      </c>
      <c r="O2" t="s">
        <v>22</v>
      </c>
      <c r="P2" t="s">
        <v>23</v>
      </c>
      <c r="Q2" t="s">
        <v>18</v>
      </c>
      <c r="R2" t="s">
        <v>21</v>
      </c>
    </row>
    <row r="3" spans="1:18" x14ac:dyDescent="0.2">
      <c r="A3" s="1" t="s">
        <v>7</v>
      </c>
      <c r="B3" s="3">
        <v>0.12</v>
      </c>
      <c r="C3" s="3">
        <v>0.15</v>
      </c>
      <c r="D3" s="2">
        <f>C3^2</f>
        <v>2.2499999999999999E-2</v>
      </c>
      <c r="I3">
        <v>0.01</v>
      </c>
      <c r="J3" s="8">
        <f>(I3-0.01)/(0.093-0.01)</f>
        <v>0</v>
      </c>
      <c r="K3" s="9">
        <f>J3*$B$10</f>
        <v>0</v>
      </c>
      <c r="L3" s="8">
        <f>1-J3</f>
        <v>1</v>
      </c>
      <c r="N3">
        <v>0.01</v>
      </c>
      <c r="O3" s="8">
        <f>0.3*Q3</f>
        <v>0</v>
      </c>
      <c r="P3" s="8">
        <f>0.7*Q3</f>
        <v>0</v>
      </c>
      <c r="Q3" s="8">
        <f>(N3-0.01)/(0.093-0.01)</f>
        <v>0</v>
      </c>
      <c r="R3" s="8">
        <f>1-Q3</f>
        <v>1</v>
      </c>
    </row>
    <row r="4" spans="1:18" x14ac:dyDescent="0.2">
      <c r="A4" s="1" t="s">
        <v>5</v>
      </c>
      <c r="B4" s="3">
        <v>0</v>
      </c>
      <c r="I4">
        <v>0.02</v>
      </c>
      <c r="J4" s="8">
        <f t="shared" ref="J4:J12" si="0">(I4-0.01)/(0.093-0.01)</f>
        <v>0.12048192771084337</v>
      </c>
      <c r="K4" s="9">
        <f t="shared" ref="K4:K12" si="1">J4*$B$10</f>
        <v>1.315682510110937E-2</v>
      </c>
      <c r="L4" s="8">
        <f t="shared" ref="L4:L11" si="2">1-J4</f>
        <v>0.87951807228915668</v>
      </c>
      <c r="N4">
        <v>0.02</v>
      </c>
      <c r="O4" s="8">
        <f t="shared" ref="O4:O12" si="3">0.3*Q4</f>
        <v>3.614457831325301E-2</v>
      </c>
      <c r="P4" s="8">
        <f t="shared" ref="P4:P12" si="4">0.7*Q4</f>
        <v>8.4337349397590355E-2</v>
      </c>
      <c r="Q4" s="8">
        <f t="shared" ref="Q4:Q12" si="5">(N4-0.01)/(0.093-0.01)</f>
        <v>0.12048192771084337</v>
      </c>
      <c r="R4" s="8">
        <f t="shared" ref="R4:R11" si="6">1-Q4</f>
        <v>0.87951807228915668</v>
      </c>
    </row>
    <row r="5" spans="1:18" x14ac:dyDescent="0.2">
      <c r="A5" s="1" t="s">
        <v>2</v>
      </c>
      <c r="B5" s="3">
        <v>0.3</v>
      </c>
      <c r="I5">
        <v>0.03</v>
      </c>
      <c r="J5" s="8">
        <f t="shared" si="0"/>
        <v>0.24096385542168669</v>
      </c>
      <c r="K5" s="9">
        <f t="shared" si="1"/>
        <v>2.6313650202218732E-2</v>
      </c>
      <c r="L5" s="8">
        <f t="shared" si="2"/>
        <v>0.75903614457831337</v>
      </c>
      <c r="N5">
        <v>0.03</v>
      </c>
      <c r="O5" s="8">
        <f t="shared" si="3"/>
        <v>7.2289156626506007E-2</v>
      </c>
      <c r="P5" s="8">
        <f t="shared" si="4"/>
        <v>0.16867469879518068</v>
      </c>
      <c r="Q5" s="8">
        <f t="shared" si="5"/>
        <v>0.24096385542168669</v>
      </c>
      <c r="R5" s="8">
        <f t="shared" si="6"/>
        <v>0.75903614457831337</v>
      </c>
    </row>
    <row r="6" spans="1:18" x14ac:dyDescent="0.2">
      <c r="A6" s="1" t="s">
        <v>3</v>
      </c>
      <c r="B6" s="2">
        <f>1-B5</f>
        <v>0.7</v>
      </c>
      <c r="I6">
        <v>0.04</v>
      </c>
      <c r="J6" s="8">
        <f t="shared" si="0"/>
        <v>0.36144578313253006</v>
      </c>
      <c r="K6" s="9">
        <f t="shared" si="1"/>
        <v>3.9470475303328104E-2</v>
      </c>
      <c r="L6" s="8">
        <f t="shared" si="2"/>
        <v>0.63855421686746994</v>
      </c>
      <c r="N6">
        <v>0.04</v>
      </c>
      <c r="O6" s="8">
        <f t="shared" si="3"/>
        <v>0.10843373493975901</v>
      </c>
      <c r="P6" s="8">
        <f t="shared" si="4"/>
        <v>0.25301204819277101</v>
      </c>
      <c r="Q6" s="8">
        <f t="shared" si="5"/>
        <v>0.36144578313253006</v>
      </c>
      <c r="R6" s="8">
        <f t="shared" si="6"/>
        <v>0.63855421686746994</v>
      </c>
    </row>
    <row r="7" spans="1:18" x14ac:dyDescent="0.2">
      <c r="I7">
        <v>0.05</v>
      </c>
      <c r="J7" s="8">
        <f t="shared" si="0"/>
        <v>0.48192771084337349</v>
      </c>
      <c r="K7" s="9">
        <f t="shared" si="1"/>
        <v>5.2627300404437478E-2</v>
      </c>
      <c r="L7" s="8">
        <f t="shared" si="2"/>
        <v>0.51807228915662651</v>
      </c>
      <c r="N7">
        <v>0.05</v>
      </c>
      <c r="O7" s="8">
        <f t="shared" si="3"/>
        <v>0.14457831325301204</v>
      </c>
      <c r="P7" s="8">
        <f t="shared" si="4"/>
        <v>0.33734939759036142</v>
      </c>
      <c r="Q7" s="8">
        <f t="shared" si="5"/>
        <v>0.48192771084337349</v>
      </c>
      <c r="R7" s="8">
        <f t="shared" si="6"/>
        <v>0.51807228915662651</v>
      </c>
    </row>
    <row r="8" spans="1:18" x14ac:dyDescent="0.2">
      <c r="A8" s="1" t="s">
        <v>13</v>
      </c>
      <c r="B8" s="2">
        <f>B5*B2+B6*B3</f>
        <v>9.2999999999999985E-2</v>
      </c>
      <c r="I8">
        <v>0.06</v>
      </c>
      <c r="J8" s="8">
        <f t="shared" si="0"/>
        <v>0.60240963855421681</v>
      </c>
      <c r="K8" s="9">
        <f t="shared" si="1"/>
        <v>6.5784125505546839E-2</v>
      </c>
      <c r="L8" s="8">
        <f t="shared" si="2"/>
        <v>0.39759036144578319</v>
      </c>
      <c r="N8">
        <v>0.06</v>
      </c>
      <c r="O8" s="8">
        <f t="shared" si="3"/>
        <v>0.18072289156626503</v>
      </c>
      <c r="P8" s="8">
        <f t="shared" si="4"/>
        <v>0.42168674698795172</v>
      </c>
      <c r="Q8" s="8">
        <f t="shared" si="5"/>
        <v>0.60240963855421681</v>
      </c>
      <c r="R8" s="8">
        <f t="shared" si="6"/>
        <v>0.39759036144578319</v>
      </c>
    </row>
    <row r="9" spans="1:18" x14ac:dyDescent="0.2">
      <c r="A9" s="1" t="s">
        <v>4</v>
      </c>
      <c r="B9" s="2">
        <f>B5^2*D2+B6^2*D3+2*B5*B6*D2*D3*B4</f>
        <v>1.1924999999999998E-2</v>
      </c>
      <c r="I9">
        <v>7.0000000000000007E-2</v>
      </c>
      <c r="J9" s="8">
        <f t="shared" si="0"/>
        <v>0.72289156626506024</v>
      </c>
      <c r="K9" s="9">
        <f t="shared" si="1"/>
        <v>7.8940950606656221E-2</v>
      </c>
      <c r="L9" s="8">
        <f t="shared" si="2"/>
        <v>0.27710843373493976</v>
      </c>
      <c r="N9">
        <v>7.0000000000000007E-2</v>
      </c>
      <c r="O9" s="8">
        <f t="shared" si="3"/>
        <v>0.21686746987951808</v>
      </c>
      <c r="P9" s="8">
        <f t="shared" si="4"/>
        <v>0.50602409638554213</v>
      </c>
      <c r="Q9" s="8">
        <f t="shared" si="5"/>
        <v>0.72289156626506024</v>
      </c>
      <c r="R9" s="8">
        <f t="shared" si="6"/>
        <v>0.27710843373493976</v>
      </c>
    </row>
    <row r="10" spans="1:18" x14ac:dyDescent="0.2">
      <c r="A10" s="1" t="s">
        <v>16</v>
      </c>
      <c r="B10" s="2">
        <f>B9^0.5</f>
        <v>0.10920164833920777</v>
      </c>
      <c r="I10">
        <v>0.08</v>
      </c>
      <c r="J10" s="8">
        <f t="shared" si="0"/>
        <v>0.84337349397590367</v>
      </c>
      <c r="K10" s="9">
        <f t="shared" si="1"/>
        <v>9.2097775707765589E-2</v>
      </c>
      <c r="L10" s="8">
        <f t="shared" si="2"/>
        <v>0.15662650602409633</v>
      </c>
      <c r="N10">
        <v>0.08</v>
      </c>
      <c r="O10" s="8">
        <f t="shared" si="3"/>
        <v>0.25301204819277107</v>
      </c>
      <c r="P10" s="8">
        <f t="shared" si="4"/>
        <v>0.59036144578313254</v>
      </c>
      <c r="Q10" s="8">
        <f t="shared" si="5"/>
        <v>0.84337349397590367</v>
      </c>
      <c r="R10" s="8">
        <f t="shared" si="6"/>
        <v>0.15662650602409633</v>
      </c>
    </row>
    <row r="11" spans="1:18" x14ac:dyDescent="0.2">
      <c r="I11">
        <v>0.09</v>
      </c>
      <c r="J11" s="8">
        <f t="shared" si="0"/>
        <v>0.96385542168674698</v>
      </c>
      <c r="K11" s="9">
        <f t="shared" si="1"/>
        <v>0.10525460080887496</v>
      </c>
      <c r="L11" s="8">
        <f t="shared" si="2"/>
        <v>3.6144578313253017E-2</v>
      </c>
      <c r="N11">
        <v>0.09</v>
      </c>
      <c r="O11" s="8">
        <f t="shared" si="3"/>
        <v>0.28915662650602408</v>
      </c>
      <c r="P11" s="8">
        <f t="shared" si="4"/>
        <v>0.67469879518072284</v>
      </c>
      <c r="Q11" s="8">
        <f t="shared" si="5"/>
        <v>0.96385542168674698</v>
      </c>
      <c r="R11" s="8">
        <f t="shared" si="6"/>
        <v>3.6144578313253017E-2</v>
      </c>
    </row>
    <row r="12" spans="1:18" x14ac:dyDescent="0.2">
      <c r="A12" s="1" t="s">
        <v>8</v>
      </c>
      <c r="B12" s="3">
        <v>0.01</v>
      </c>
      <c r="C12" s="4" t="s">
        <v>15</v>
      </c>
      <c r="D12" s="4" t="s">
        <v>9</v>
      </c>
      <c r="I12">
        <v>9.2999999999999999E-2</v>
      </c>
      <c r="J12" s="8">
        <f t="shared" si="0"/>
        <v>1</v>
      </c>
      <c r="K12" s="9">
        <f t="shared" si="1"/>
        <v>0.10920164833920777</v>
      </c>
      <c r="L12" s="8">
        <f>1-J12</f>
        <v>0</v>
      </c>
      <c r="N12">
        <v>9.2999999999999999E-2</v>
      </c>
      <c r="O12" s="8">
        <f t="shared" si="3"/>
        <v>0.3</v>
      </c>
      <c r="P12" s="8">
        <f t="shared" si="4"/>
        <v>0.7</v>
      </c>
      <c r="Q12" s="8">
        <f t="shared" si="5"/>
        <v>1</v>
      </c>
      <c r="R12" s="8">
        <f>1-Q12</f>
        <v>0</v>
      </c>
    </row>
    <row r="13" spans="1:18" x14ac:dyDescent="0.2">
      <c r="A13" s="1" t="s">
        <v>14</v>
      </c>
      <c r="B13" s="2">
        <v>0.01</v>
      </c>
      <c r="C13" s="7">
        <f>D13*$B$10</f>
        <v>0</v>
      </c>
      <c r="D13" s="6">
        <f>(B13-$B$12)/($B$8-$B$12)</f>
        <v>0</v>
      </c>
    </row>
    <row r="14" spans="1:18" x14ac:dyDescent="0.2">
      <c r="B14" s="2">
        <v>0.02</v>
      </c>
      <c r="C14" s="7">
        <f t="shared" ref="C14:C22" si="7">D14*$B$10</f>
        <v>1.3156825101109371E-2</v>
      </c>
      <c r="D14" s="6">
        <f t="shared" ref="D14:D22" si="8">(B14-$B$12)/($B$8-$B$12)</f>
        <v>0.12048192771084339</v>
      </c>
      <c r="I14" t="s">
        <v>19</v>
      </c>
      <c r="J14" t="s">
        <v>20</v>
      </c>
    </row>
    <row r="15" spans="1:18" x14ac:dyDescent="0.2">
      <c r="B15" s="2">
        <v>0.03</v>
      </c>
      <c r="C15" s="7">
        <f t="shared" si="7"/>
        <v>2.6313650202218739E-2</v>
      </c>
      <c r="D15" s="6">
        <f t="shared" si="8"/>
        <v>0.24096385542168675</v>
      </c>
      <c r="I15">
        <f>I3</f>
        <v>0.01</v>
      </c>
      <c r="J15" s="9">
        <f>K3</f>
        <v>0</v>
      </c>
    </row>
    <row r="16" spans="1:18" x14ac:dyDescent="0.2">
      <c r="B16" s="2">
        <v>0.04</v>
      </c>
      <c r="C16" s="7">
        <f t="shared" si="7"/>
        <v>3.9470475303328117E-2</v>
      </c>
      <c r="D16" s="6">
        <f t="shared" si="8"/>
        <v>0.36144578313253017</v>
      </c>
      <c r="I16">
        <f t="shared" ref="I16:I26" si="9">I4</f>
        <v>0.02</v>
      </c>
      <c r="J16" s="9">
        <f t="shared" ref="J16:J24" si="10">K4</f>
        <v>1.315682510110937E-2</v>
      </c>
    </row>
    <row r="17" spans="1:10" x14ac:dyDescent="0.2">
      <c r="B17" s="2">
        <v>0.05</v>
      </c>
      <c r="C17" s="7">
        <f t="shared" si="7"/>
        <v>5.2627300404437485E-2</v>
      </c>
      <c r="D17" s="6">
        <f t="shared" si="8"/>
        <v>0.48192771084337355</v>
      </c>
      <c r="I17">
        <f t="shared" si="9"/>
        <v>0.03</v>
      </c>
      <c r="J17" s="9">
        <f t="shared" si="10"/>
        <v>2.6313650202218732E-2</v>
      </c>
    </row>
    <row r="18" spans="1:10" x14ac:dyDescent="0.2">
      <c r="B18" s="2">
        <v>0.06</v>
      </c>
      <c r="C18" s="7">
        <f t="shared" si="7"/>
        <v>6.5784125505546853E-2</v>
      </c>
      <c r="D18" s="6">
        <f t="shared" si="8"/>
        <v>0.60240963855421692</v>
      </c>
      <c r="I18">
        <f t="shared" si="9"/>
        <v>0.04</v>
      </c>
      <c r="J18" s="9">
        <f t="shared" si="10"/>
        <v>3.9470475303328104E-2</v>
      </c>
    </row>
    <row r="19" spans="1:10" x14ac:dyDescent="0.2">
      <c r="B19" s="2">
        <v>7.0000000000000007E-2</v>
      </c>
      <c r="C19" s="7">
        <f t="shared" si="7"/>
        <v>7.8940950606656235E-2</v>
      </c>
      <c r="D19" s="6">
        <f t="shared" si="8"/>
        <v>0.72289156626506035</v>
      </c>
      <c r="I19">
        <f t="shared" si="9"/>
        <v>0.05</v>
      </c>
      <c r="J19" s="9">
        <f t="shared" si="10"/>
        <v>5.2627300404437478E-2</v>
      </c>
    </row>
    <row r="20" spans="1:10" x14ac:dyDescent="0.2">
      <c r="B20" s="2">
        <v>0.08</v>
      </c>
      <c r="C20" s="7">
        <f t="shared" si="7"/>
        <v>9.2097775707765603E-2</v>
      </c>
      <c r="D20" s="6">
        <f t="shared" si="8"/>
        <v>0.84337349397590378</v>
      </c>
      <c r="I20">
        <f t="shared" si="9"/>
        <v>0.06</v>
      </c>
      <c r="J20" s="9">
        <f t="shared" si="10"/>
        <v>6.5784125505546839E-2</v>
      </c>
    </row>
    <row r="21" spans="1:10" x14ac:dyDescent="0.2">
      <c r="B21" s="2">
        <v>0.09</v>
      </c>
      <c r="C21" s="7">
        <f t="shared" si="7"/>
        <v>0.10525460080887497</v>
      </c>
      <c r="D21" s="6">
        <f t="shared" si="8"/>
        <v>0.96385542168674709</v>
      </c>
      <c r="I21">
        <f t="shared" si="9"/>
        <v>7.0000000000000007E-2</v>
      </c>
      <c r="J21" s="9">
        <f t="shared" si="10"/>
        <v>7.8940950606656221E-2</v>
      </c>
    </row>
    <row r="22" spans="1:10" x14ac:dyDescent="0.2">
      <c r="B22" s="2">
        <v>0.1</v>
      </c>
      <c r="C22" s="7">
        <f t="shared" si="7"/>
        <v>0.11841142590998435</v>
      </c>
      <c r="D22" s="6">
        <f t="shared" si="8"/>
        <v>1.0843373493975905</v>
      </c>
      <c r="I22">
        <f t="shared" si="9"/>
        <v>0.08</v>
      </c>
      <c r="J22" s="9">
        <f t="shared" si="10"/>
        <v>9.2097775707765589E-2</v>
      </c>
    </row>
    <row r="23" spans="1:10" x14ac:dyDescent="0.2">
      <c r="I23">
        <f t="shared" si="9"/>
        <v>0.09</v>
      </c>
      <c r="J23" s="9">
        <f t="shared" si="10"/>
        <v>0.10525460080887496</v>
      </c>
    </row>
    <row r="24" spans="1:10" x14ac:dyDescent="0.2">
      <c r="A24" s="4" t="s">
        <v>10</v>
      </c>
      <c r="I24">
        <f t="shared" si="9"/>
        <v>9.2999999999999999E-2</v>
      </c>
      <c r="J24" s="9">
        <f t="shared" si="10"/>
        <v>0.10920164833920777</v>
      </c>
    </row>
    <row r="25" spans="1:10" x14ac:dyDescent="0.2">
      <c r="A25" s="5" t="s">
        <v>11</v>
      </c>
      <c r="B25" s="2">
        <f>B12</f>
        <v>0.01</v>
      </c>
      <c r="J25" s="9"/>
    </row>
    <row r="26" spans="1:10" x14ac:dyDescent="0.2">
      <c r="A26" s="5" t="s">
        <v>12</v>
      </c>
      <c r="B26" s="2">
        <f>(B8-B25)/B10</f>
        <v>0.76006178718274586</v>
      </c>
      <c r="I26" t="str">
        <f t="shared" si="9"/>
        <v>Return</v>
      </c>
    </row>
  </sheetData>
  <pageMargins left="0.7" right="0.7" top="0.75" bottom="0.75" header="0.3" footer="0.3"/>
  <pageSetup paperSize="9" orientation="portrait" horizontalDpi="0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workbookViewId="0">
      <selection activeCell="A6" sqref="A6"/>
    </sheetView>
  </sheetViews>
  <sheetFormatPr baseColWidth="10" defaultRowHeight="16" x14ac:dyDescent="0.2"/>
  <sheetData>
    <row r="1" spans="1:4" x14ac:dyDescent="0.2">
      <c r="B1" t="s">
        <v>24</v>
      </c>
      <c r="C1" t="s">
        <v>1</v>
      </c>
      <c r="D1" t="s">
        <v>27</v>
      </c>
    </row>
    <row r="2" spans="1:4" x14ac:dyDescent="0.2">
      <c r="A2" t="s">
        <v>25</v>
      </c>
      <c r="B2">
        <v>0.1</v>
      </c>
      <c r="C2">
        <v>0.1</v>
      </c>
      <c r="D2">
        <f>C2^2</f>
        <v>1.0000000000000002E-2</v>
      </c>
    </row>
    <row r="3" spans="1:4" x14ac:dyDescent="0.2">
      <c r="A3" t="s">
        <v>26</v>
      </c>
      <c r="B3">
        <v>0.02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Charts</vt:lpstr>
      </vt:variant>
      <vt:variant>
        <vt:i4>1</vt:i4>
      </vt:variant>
    </vt:vector>
  </HeadingPairs>
  <TitlesOfParts>
    <vt:vector size="5" baseType="lpstr">
      <vt:lpstr>Sheet1 (2)</vt:lpstr>
      <vt:lpstr>tangency_portfolio</vt:lpstr>
      <vt:lpstr>Sheet1</vt:lpstr>
      <vt:lpstr>Sheet2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2017-02-23T00:10:27Z</dcterms:created>
  <dcterms:modified xsi:type="dcterms:W3CDTF">2017-03-02T00:46:00Z</dcterms:modified>
</cp:coreProperties>
</file>