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120" yWindow="48" windowWidth="12168" windowHeight="6516"/>
  </bookViews>
  <sheets>
    <sheet name="(a)" sheetId="1" r:id="rId1"/>
    <sheet name="(f)" sheetId="29" r:id="rId2"/>
    <sheet name="Data" sheetId="30" r:id="rId3"/>
  </sheets>
  <calcPr calcId="152511"/>
</workbook>
</file>

<file path=xl/calcChain.xml><?xml version="1.0" encoding="utf-8"?>
<calcChain xmlns="http://schemas.openxmlformats.org/spreadsheetml/2006/main">
  <c r="E14" i="1" l="1"/>
  <c r="L17" i="1"/>
  <c r="L16" i="1"/>
  <c r="L15" i="1"/>
  <c r="J14" i="1"/>
  <c r="J3" i="1"/>
  <c r="J4" i="1"/>
  <c r="J5" i="1"/>
  <c r="J6" i="1"/>
  <c r="J7" i="1"/>
  <c r="J8" i="1"/>
  <c r="J9" i="1"/>
  <c r="J10" i="1"/>
  <c r="J11" i="1"/>
  <c r="J12" i="1"/>
  <c r="J13" i="1"/>
  <c r="J2" i="1"/>
  <c r="F14" i="1"/>
  <c r="F3" i="1"/>
  <c r="F4" i="1"/>
  <c r="F5" i="1"/>
  <c r="F6" i="1"/>
  <c r="F7" i="1"/>
  <c r="F8" i="1"/>
  <c r="F9" i="1"/>
  <c r="F10" i="1"/>
  <c r="F11" i="1"/>
  <c r="F12" i="1"/>
  <c r="F13" i="1"/>
  <c r="F2" i="1"/>
  <c r="D5" i="1"/>
  <c r="D6" i="1"/>
  <c r="D9" i="1"/>
  <c r="D10" i="1"/>
  <c r="D13" i="1"/>
  <c r="D2" i="1"/>
  <c r="C15" i="1"/>
  <c r="E3" i="1" s="1"/>
  <c r="H3" i="1" s="1"/>
  <c r="B15" i="1"/>
  <c r="D3" i="1" s="1"/>
  <c r="G3" i="1" s="1"/>
  <c r="E2" i="1" l="1"/>
  <c r="H2" i="1" s="1"/>
  <c r="E10" i="1"/>
  <c r="H10" i="1" s="1"/>
  <c r="E6" i="1"/>
  <c r="H6" i="1" s="1"/>
  <c r="G9" i="1"/>
  <c r="E13" i="1"/>
  <c r="H13" i="1" s="1"/>
  <c r="E9" i="1"/>
  <c r="H9" i="1" s="1"/>
  <c r="E5" i="1"/>
  <c r="H5" i="1" s="1"/>
  <c r="D12" i="1"/>
  <c r="D8" i="1"/>
  <c r="G8" i="1" s="1"/>
  <c r="D4" i="1"/>
  <c r="E12" i="1"/>
  <c r="H12" i="1" s="1"/>
  <c r="E8" i="1"/>
  <c r="H8" i="1" s="1"/>
  <c r="E4" i="1"/>
  <c r="H4" i="1" s="1"/>
  <c r="D11" i="1"/>
  <c r="D7" i="1"/>
  <c r="G7" i="1" s="1"/>
  <c r="E11" i="1"/>
  <c r="H11" i="1" s="1"/>
  <c r="E7" i="1"/>
  <c r="H7" i="1" s="1"/>
  <c r="H14" i="1" l="1"/>
  <c r="D14" i="1"/>
  <c r="G11" i="1"/>
  <c r="G4" i="1"/>
  <c r="G13" i="1"/>
  <c r="G6" i="1"/>
  <c r="G10" i="1"/>
  <c r="G12" i="1"/>
  <c r="G5" i="1"/>
  <c r="G2" i="1"/>
  <c r="G14" i="1" l="1"/>
  <c r="B17" i="1" s="1"/>
  <c r="B16" i="1" s="1"/>
  <c r="I4" i="1" l="1"/>
  <c r="K4" i="1" s="1"/>
  <c r="L4" i="1" s="1"/>
  <c r="I9" i="1"/>
  <c r="K9" i="1" s="1"/>
  <c r="L9" i="1" s="1"/>
  <c r="I2" i="1"/>
  <c r="I8" i="1"/>
  <c r="K8" i="1" s="1"/>
  <c r="L8" i="1" s="1"/>
  <c r="I13" i="1"/>
  <c r="K13" i="1" s="1"/>
  <c r="L13" i="1" s="1"/>
  <c r="I7" i="1"/>
  <c r="K7" i="1" s="1"/>
  <c r="L7" i="1" s="1"/>
  <c r="I3" i="1"/>
  <c r="K3" i="1" s="1"/>
  <c r="L3" i="1" s="1"/>
  <c r="I5" i="1"/>
  <c r="K5" i="1" s="1"/>
  <c r="L5" i="1" s="1"/>
  <c r="I12" i="1"/>
  <c r="K12" i="1" s="1"/>
  <c r="L12" i="1" s="1"/>
  <c r="I6" i="1"/>
  <c r="K6" i="1" s="1"/>
  <c r="L6" i="1" s="1"/>
  <c r="I11" i="1"/>
  <c r="K11" i="1" s="1"/>
  <c r="L11" i="1" s="1"/>
  <c r="I10" i="1"/>
  <c r="K10" i="1" s="1"/>
  <c r="L10" i="1" s="1"/>
  <c r="K2" i="1" l="1"/>
  <c r="I14" i="1"/>
  <c r="L2" i="1" l="1"/>
  <c r="L14" i="1" s="1"/>
  <c r="K14" i="1"/>
</calcChain>
</file>

<file path=xl/sharedStrings.xml><?xml version="1.0" encoding="utf-8"?>
<sst xmlns="http://schemas.openxmlformats.org/spreadsheetml/2006/main" count="26" uniqueCount="21">
  <si>
    <t>TC</t>
  </si>
  <si>
    <t>Q</t>
  </si>
  <si>
    <t>Dm</t>
  </si>
  <si>
    <t>Qx</t>
  </si>
  <si>
    <t>Px</t>
  </si>
  <si>
    <t>Py</t>
  </si>
  <si>
    <t>Ad</t>
  </si>
  <si>
    <t>Inc</t>
  </si>
  <si>
    <t>Y=TC</t>
  </si>
  <si>
    <t>X=Q</t>
  </si>
  <si>
    <t>Y-Ybar</t>
  </si>
  <si>
    <t>X-Xbar</t>
  </si>
  <si>
    <t>(X-Xbar)(Y-Ybar)</t>
  </si>
  <si>
    <t>(X-Xbar)2</t>
  </si>
  <si>
    <t>Yhat</t>
  </si>
  <si>
    <t>sum</t>
  </si>
  <si>
    <t>average</t>
  </si>
  <si>
    <t>uhat</t>
  </si>
  <si>
    <t>uhat2</t>
  </si>
  <si>
    <t>(Y-Ybar)2</t>
  </si>
  <si>
    <t>(Yhat-Ybar)2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</si>
</sst>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_(* #,##0.00_);_(* \(#,##0.00\);_(* &quot;-&quot;??_);_(@_)"/>
    <numFmt numFmtId="188" formatCode="0.00000"/>
    <numFmt numFmtId="189" formatCode="0.0"/>
    <numFmt numFmtId="190" formatCode="0.0000E+00"/>
  </numFmts>
  <fonts count="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4"/>
      <color rgb="FF000000"/>
      <name val="Times New Roman"/>
      <family val="1"/>
    </font>
    <font>
      <sz val="14"/>
      <color theme="1"/>
      <name val="Tahoma"/>
      <family val="2"/>
      <scheme val="minor"/>
    </font>
    <font>
      <sz val="14"/>
      <color theme="1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5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0" borderId="0" xfId="0" applyFont="1"/>
    <xf numFmtId="0" fontId="3" fillId="2" borderId="0" xfId="0" applyFont="1" applyFill="1"/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1" fontId="2" fillId="3" borderId="6" xfId="0" applyNumberFormat="1" applyFont="1" applyFill="1" applyBorder="1" applyAlignment="1">
      <alignment horizontal="center" vertical="center" wrapText="1"/>
    </xf>
    <xf numFmtId="1" fontId="2" fillId="3" borderId="7" xfId="0" applyNumberFormat="1" applyFont="1" applyFill="1" applyBorder="1" applyAlignment="1">
      <alignment horizontal="center" vertical="center" wrapText="1"/>
    </xf>
    <xf numFmtId="1" fontId="2" fillId="3" borderId="1" xfId="1" applyNumberFormat="1" applyFont="1" applyFill="1" applyBorder="1" applyAlignment="1">
      <alignment horizontal="center" vertical="center" wrapText="1"/>
    </xf>
    <xf numFmtId="1" fontId="2" fillId="3" borderId="0" xfId="1" applyNumberFormat="1" applyFont="1" applyFill="1" applyAlignment="1">
      <alignment horizontal="center" vertical="center" wrapText="1"/>
    </xf>
    <xf numFmtId="1" fontId="2" fillId="3" borderId="2" xfId="1" applyNumberFormat="1" applyFont="1" applyFill="1" applyBorder="1" applyAlignment="1">
      <alignment horizontal="center" vertical="center" wrapText="1"/>
    </xf>
    <xf numFmtId="1" fontId="2" fillId="3" borderId="8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0" xfId="0" applyFont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1" fontId="4" fillId="11" borderId="5" xfId="0" applyNumberFormat="1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188" fontId="4" fillId="11" borderId="5" xfId="0" applyNumberFormat="1" applyFont="1" applyFill="1" applyBorder="1" applyAlignment="1">
      <alignment horizontal="center" vertical="center"/>
    </xf>
    <xf numFmtId="1" fontId="4" fillId="11" borderId="4" xfId="0" applyNumberFormat="1" applyFont="1" applyFill="1" applyBorder="1" applyAlignment="1">
      <alignment horizontal="center" vertical="center"/>
    </xf>
    <xf numFmtId="189" fontId="4" fillId="3" borderId="1" xfId="0" applyNumberFormat="1" applyFont="1" applyFill="1" applyBorder="1" applyAlignment="1">
      <alignment horizontal="center" vertical="center"/>
    </xf>
    <xf numFmtId="190" fontId="4" fillId="11" borderId="4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1" fontId="2" fillId="3" borderId="0" xfId="0" applyNumberFormat="1" applyFont="1" applyFill="1" applyBorder="1" applyAlignment="1">
      <alignment horizontal="center" vertical="center" wrapText="1"/>
    </xf>
    <xf numFmtId="1" fontId="2" fillId="3" borderId="8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/>
    </xf>
    <xf numFmtId="0" fontId="4" fillId="15" borderId="2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1" fontId="4" fillId="7" borderId="0" xfId="0" applyNumberFormat="1" applyFont="1" applyFill="1" applyBorder="1" applyAlignment="1">
      <alignment horizontal="center" vertical="center"/>
    </xf>
    <xf numFmtId="188" fontId="4" fillId="7" borderId="0" xfId="0" applyNumberFormat="1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1" fontId="4" fillId="7" borderId="8" xfId="0" applyNumberFormat="1" applyFont="1" applyFill="1" applyBorder="1" applyAlignment="1">
      <alignment horizontal="center" vertical="center"/>
    </xf>
    <xf numFmtId="188" fontId="4" fillId="7" borderId="8" xfId="0" applyNumberFormat="1" applyFont="1" applyFill="1" applyBorder="1" applyAlignment="1">
      <alignment horizontal="center" vertical="center"/>
    </xf>
    <xf numFmtId="190" fontId="4" fillId="14" borderId="4" xfId="0" applyNumberFormat="1" applyFont="1" applyFill="1" applyBorder="1" applyAlignment="1">
      <alignment horizontal="center" vertical="center"/>
    </xf>
    <xf numFmtId="1" fontId="4" fillId="9" borderId="4" xfId="0" applyNumberFormat="1" applyFont="1" applyFill="1" applyBorder="1" applyAlignment="1">
      <alignment horizontal="center" vertical="center"/>
    </xf>
    <xf numFmtId="1" fontId="4" fillId="9" borderId="5" xfId="0" applyNumberFormat="1" applyFont="1" applyFill="1" applyBorder="1" applyAlignment="1">
      <alignment horizontal="center" vertical="center"/>
    </xf>
    <xf numFmtId="190" fontId="4" fillId="9" borderId="4" xfId="0" applyNumberFormat="1" applyFont="1" applyFill="1" applyBorder="1" applyAlignment="1">
      <alignment horizontal="center" vertical="center"/>
    </xf>
    <xf numFmtId="11" fontId="4" fillId="9" borderId="5" xfId="0" applyNumberFormat="1" applyFont="1" applyFill="1" applyBorder="1" applyAlignment="1">
      <alignment horizontal="center" vertical="center"/>
    </xf>
    <xf numFmtId="11" fontId="4" fillId="9" borderId="4" xfId="0" applyNumberFormat="1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4" fillId="12" borderId="4" xfId="0" applyFont="1" applyFill="1" applyBorder="1" applyAlignment="1">
      <alignment horizontal="center" vertical="center"/>
    </xf>
    <xf numFmtId="0" fontId="4" fillId="16" borderId="3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696000</xdr:colOff>
      <xdr:row>17</xdr:row>
      <xdr:rowOff>204000</xdr:rowOff>
    </xdr:from>
    <xdr:to>
      <xdr:col>10</xdr:col>
      <xdr:colOff>216000</xdr:colOff>
      <xdr:row>27</xdr:row>
      <xdr:rowOff>196980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9249"/>
        <a:stretch/>
      </xdr:blipFill>
      <xdr:spPr bwMode="auto">
        <a:xfrm>
          <a:off x="3624000" y="4080000"/>
          <a:ext cx="7926000" cy="22729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zoomScale="127" zoomScaleNormal="17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5" sqref="B5"/>
    </sheetView>
  </sheetViews>
  <sheetFormatPr defaultColWidth="8.8984375" defaultRowHeight="18" x14ac:dyDescent="0.25"/>
  <cols>
    <col min="1" max="1" width="8.8984375" style="17" customWidth="1"/>
    <col min="2" max="2" width="16.296875" style="17" customWidth="1"/>
    <col min="3" max="3" width="17.3984375" style="17" customWidth="1"/>
    <col min="4" max="5" width="15" style="17" customWidth="1"/>
    <col min="6" max="6" width="17.3984375" style="17" customWidth="1"/>
    <col min="7" max="7" width="21" style="17" customWidth="1"/>
    <col min="8" max="9" width="15" style="17" customWidth="1"/>
    <col min="10" max="10" width="24.296875" style="17" customWidth="1"/>
    <col min="11" max="11" width="21.796875" style="17" customWidth="1"/>
    <col min="12" max="12" width="20.59765625" style="17" customWidth="1"/>
    <col min="13" max="16384" width="8.8984375" style="17"/>
  </cols>
  <sheetData>
    <row r="1" spans="1:12" ht="18.600000000000001" thickBot="1" x14ac:dyDescent="0.3">
      <c r="A1" s="58"/>
      <c r="B1" s="4" t="s">
        <v>8</v>
      </c>
      <c r="C1" s="29" t="s">
        <v>9</v>
      </c>
      <c r="D1" s="19" t="s">
        <v>10</v>
      </c>
      <c r="E1" s="20" t="s">
        <v>11</v>
      </c>
      <c r="F1" s="19" t="s">
        <v>19</v>
      </c>
      <c r="G1" s="20" t="s">
        <v>12</v>
      </c>
      <c r="H1" s="19" t="s">
        <v>13</v>
      </c>
      <c r="I1" s="20" t="s">
        <v>14</v>
      </c>
      <c r="J1" s="19" t="s">
        <v>20</v>
      </c>
      <c r="K1" s="20" t="s">
        <v>17</v>
      </c>
      <c r="L1" s="19" t="s">
        <v>18</v>
      </c>
    </row>
    <row r="2" spans="1:12" x14ac:dyDescent="0.25">
      <c r="A2" s="35">
        <v>1</v>
      </c>
      <c r="B2" s="32">
        <v>410000</v>
      </c>
      <c r="C2" s="30">
        <v>4000</v>
      </c>
      <c r="D2" s="18">
        <f t="shared" ref="D2:D13" si="0">B2-$B$15</f>
        <v>-566666.66666666663</v>
      </c>
      <c r="E2" s="36">
        <f t="shared" ref="E2:E13" si="1">C2-$C$15</f>
        <v>-5500</v>
      </c>
      <c r="F2" s="18">
        <f>D2^2</f>
        <v>321111111111.11108</v>
      </c>
      <c r="G2" s="37">
        <f t="shared" ref="G2:G13" si="2">D2*E2</f>
        <v>3116666666.6666665</v>
      </c>
      <c r="H2" s="18">
        <f t="shared" ref="H2:H13" si="3">E2^2</f>
        <v>30250000</v>
      </c>
      <c r="I2" s="37">
        <f t="shared" ref="I2:I13" si="4">$B$16+$B$17*C2</f>
        <v>487051.282051282</v>
      </c>
      <c r="J2" s="18">
        <f>(I2-$B$15)^2</f>
        <v>239723224852.07101</v>
      </c>
      <c r="K2" s="36">
        <f t="shared" ref="K2:K13" si="5">B2-I2</f>
        <v>-77051.282051282004</v>
      </c>
      <c r="L2" s="27">
        <f t="shared" ref="L2:L13" si="6">K2^2</f>
        <v>5936900065.746212</v>
      </c>
    </row>
    <row r="3" spans="1:12" x14ac:dyDescent="0.25">
      <c r="A3" s="35">
        <v>2</v>
      </c>
      <c r="B3" s="32">
        <v>600000</v>
      </c>
      <c r="C3" s="30">
        <v>5000</v>
      </c>
      <c r="D3" s="18">
        <f t="shared" si="0"/>
        <v>-376666.66666666663</v>
      </c>
      <c r="E3" s="36">
        <f t="shared" si="1"/>
        <v>-4500</v>
      </c>
      <c r="F3" s="18">
        <f t="shared" ref="F3:F13" si="7">D3^2</f>
        <v>141877777777.77774</v>
      </c>
      <c r="G3" s="37">
        <f t="shared" si="2"/>
        <v>1694999999.9999998</v>
      </c>
      <c r="H3" s="18">
        <f t="shared" si="3"/>
        <v>20250000</v>
      </c>
      <c r="I3" s="37">
        <f t="shared" si="4"/>
        <v>576072.26107226103</v>
      </c>
      <c r="J3" s="18">
        <f t="shared" ref="J3:J13" si="8">(I3-$B$15)^2</f>
        <v>160475877793.53516</v>
      </c>
      <c r="K3" s="36">
        <f t="shared" si="5"/>
        <v>23927.738927738974</v>
      </c>
      <c r="L3" s="27">
        <f t="shared" si="6"/>
        <v>572536690.19403505</v>
      </c>
    </row>
    <row r="4" spans="1:12" x14ac:dyDescent="0.25">
      <c r="A4" s="35">
        <v>3</v>
      </c>
      <c r="B4" s="32">
        <v>700000</v>
      </c>
      <c r="C4" s="30">
        <v>6000</v>
      </c>
      <c r="D4" s="18">
        <f t="shared" si="0"/>
        <v>-276666.66666666663</v>
      </c>
      <c r="E4" s="36">
        <f t="shared" si="1"/>
        <v>-3500</v>
      </c>
      <c r="F4" s="18">
        <f t="shared" si="7"/>
        <v>76544444444.444427</v>
      </c>
      <c r="G4" s="37">
        <f t="shared" si="2"/>
        <v>968333333.33333325</v>
      </c>
      <c r="H4" s="18">
        <f t="shared" si="3"/>
        <v>12250000</v>
      </c>
      <c r="I4" s="37">
        <f t="shared" si="4"/>
        <v>665093.24009324005</v>
      </c>
      <c r="J4" s="18">
        <f t="shared" si="8"/>
        <v>97078000146.706451</v>
      </c>
      <c r="K4" s="36">
        <f t="shared" si="5"/>
        <v>34906.759906759951</v>
      </c>
      <c r="L4" s="27">
        <f t="shared" si="6"/>
        <v>1218481887.188184</v>
      </c>
    </row>
    <row r="5" spans="1:12" x14ac:dyDescent="0.25">
      <c r="A5" s="35">
        <v>4</v>
      </c>
      <c r="B5" s="32">
        <v>830000</v>
      </c>
      <c r="C5" s="30">
        <v>7000</v>
      </c>
      <c r="D5" s="18">
        <f t="shared" si="0"/>
        <v>-146666.66666666663</v>
      </c>
      <c r="E5" s="36">
        <f t="shared" si="1"/>
        <v>-2500</v>
      </c>
      <c r="F5" s="18">
        <f t="shared" si="7"/>
        <v>21511111111.111099</v>
      </c>
      <c r="G5" s="37">
        <f t="shared" si="2"/>
        <v>366666666.66666657</v>
      </c>
      <c r="H5" s="18">
        <f t="shared" si="3"/>
        <v>6250000</v>
      </c>
      <c r="I5" s="37">
        <f t="shared" si="4"/>
        <v>754114.21911421907</v>
      </c>
      <c r="J5" s="18">
        <f t="shared" si="8"/>
        <v>49529591911.584923</v>
      </c>
      <c r="K5" s="36">
        <f t="shared" si="5"/>
        <v>75885.780885780929</v>
      </c>
      <c r="L5" s="27">
        <f t="shared" si="6"/>
        <v>5758651740.6447544</v>
      </c>
    </row>
    <row r="6" spans="1:12" x14ac:dyDescent="0.25">
      <c r="A6" s="35">
        <v>5</v>
      </c>
      <c r="B6" s="32">
        <v>940000</v>
      </c>
      <c r="C6" s="30">
        <v>8000</v>
      </c>
      <c r="D6" s="18">
        <f t="shared" si="0"/>
        <v>-36666.666666666628</v>
      </c>
      <c r="E6" s="36">
        <f t="shared" si="1"/>
        <v>-1500</v>
      </c>
      <c r="F6" s="18">
        <f t="shared" si="7"/>
        <v>1344444444.4444416</v>
      </c>
      <c r="G6" s="37">
        <f t="shared" si="2"/>
        <v>54999999.99999994</v>
      </c>
      <c r="H6" s="18">
        <f t="shared" si="3"/>
        <v>2250000</v>
      </c>
      <c r="I6" s="37">
        <f t="shared" si="4"/>
        <v>843135.19813519809</v>
      </c>
      <c r="J6" s="18">
        <f t="shared" si="8"/>
        <v>17830653088.17057</v>
      </c>
      <c r="K6" s="36">
        <f t="shared" si="5"/>
        <v>96864.801864801906</v>
      </c>
      <c r="L6" s="27">
        <f t="shared" si="6"/>
        <v>9382789840.3073311</v>
      </c>
    </row>
    <row r="7" spans="1:12" x14ac:dyDescent="0.25">
      <c r="A7" s="35">
        <v>6</v>
      </c>
      <c r="B7" s="32">
        <v>920000</v>
      </c>
      <c r="C7" s="30">
        <v>9000</v>
      </c>
      <c r="D7" s="18">
        <f t="shared" si="0"/>
        <v>-56666.666666666628</v>
      </c>
      <c r="E7" s="36">
        <f t="shared" si="1"/>
        <v>-500</v>
      </c>
      <c r="F7" s="18">
        <f t="shared" si="7"/>
        <v>3211111111.1111069</v>
      </c>
      <c r="G7" s="37">
        <f t="shared" si="2"/>
        <v>28333333.333333313</v>
      </c>
      <c r="H7" s="18">
        <f t="shared" si="3"/>
        <v>250000</v>
      </c>
      <c r="I7" s="37">
        <f t="shared" si="4"/>
        <v>932156.17715617712</v>
      </c>
      <c r="J7" s="18">
        <f t="shared" si="8"/>
        <v>1981183676.4633968</v>
      </c>
      <c r="K7" s="36">
        <f t="shared" si="5"/>
        <v>-12156.177156177117</v>
      </c>
      <c r="L7" s="27">
        <f t="shared" si="6"/>
        <v>147772643.05236238</v>
      </c>
    </row>
    <row r="8" spans="1:12" x14ac:dyDescent="0.25">
      <c r="A8" s="35">
        <v>7</v>
      </c>
      <c r="B8" s="32">
        <v>1000000</v>
      </c>
      <c r="C8" s="30">
        <v>10000</v>
      </c>
      <c r="D8" s="18">
        <f t="shared" si="0"/>
        <v>23333.333333333372</v>
      </c>
      <c r="E8" s="36">
        <f t="shared" si="1"/>
        <v>500</v>
      </c>
      <c r="F8" s="18">
        <f t="shared" si="7"/>
        <v>544444444.44444621</v>
      </c>
      <c r="G8" s="37">
        <f t="shared" si="2"/>
        <v>11666666.666666687</v>
      </c>
      <c r="H8" s="18">
        <f t="shared" si="3"/>
        <v>250000</v>
      </c>
      <c r="I8" s="37">
        <f t="shared" si="4"/>
        <v>1021177.1561771561</v>
      </c>
      <c r="J8" s="18">
        <f t="shared" si="8"/>
        <v>1981183676.4633968</v>
      </c>
      <c r="K8" s="36">
        <f t="shared" si="5"/>
        <v>-21177.156177156139</v>
      </c>
      <c r="L8" s="27">
        <f t="shared" si="6"/>
        <v>448471943.75166243</v>
      </c>
    </row>
    <row r="9" spans="1:12" x14ac:dyDescent="0.25">
      <c r="A9" s="35">
        <v>8</v>
      </c>
      <c r="B9" s="32">
        <v>1020000</v>
      </c>
      <c r="C9" s="30">
        <v>11000</v>
      </c>
      <c r="D9" s="18">
        <f t="shared" si="0"/>
        <v>43333.333333333372</v>
      </c>
      <c r="E9" s="36">
        <f t="shared" si="1"/>
        <v>1500</v>
      </c>
      <c r="F9" s="18">
        <f t="shared" si="7"/>
        <v>1877777777.7777812</v>
      </c>
      <c r="G9" s="37">
        <f t="shared" si="2"/>
        <v>65000000.00000006</v>
      </c>
      <c r="H9" s="18">
        <f t="shared" si="3"/>
        <v>2250000</v>
      </c>
      <c r="I9" s="37">
        <f t="shared" si="4"/>
        <v>1110198.1351981352</v>
      </c>
      <c r="J9" s="18">
        <f t="shared" si="8"/>
        <v>17830653088.17057</v>
      </c>
      <c r="K9" s="36">
        <f t="shared" si="5"/>
        <v>-90198.135198135162</v>
      </c>
      <c r="L9" s="27">
        <f t="shared" si="6"/>
        <v>8135703593.2210693</v>
      </c>
    </row>
    <row r="10" spans="1:12" x14ac:dyDescent="0.25">
      <c r="A10" s="35">
        <v>9</v>
      </c>
      <c r="B10" s="32">
        <v>1110000</v>
      </c>
      <c r="C10" s="30">
        <v>12000</v>
      </c>
      <c r="D10" s="18">
        <f t="shared" si="0"/>
        <v>133333.33333333337</v>
      </c>
      <c r="E10" s="36">
        <f t="shared" si="1"/>
        <v>2500</v>
      </c>
      <c r="F10" s="18">
        <f t="shared" si="7"/>
        <v>17777777777.777786</v>
      </c>
      <c r="G10" s="37">
        <f t="shared" si="2"/>
        <v>333333333.33333343</v>
      </c>
      <c r="H10" s="18">
        <f t="shared" si="3"/>
        <v>6250000</v>
      </c>
      <c r="I10" s="37">
        <f t="shared" si="4"/>
        <v>1199219.1142191142</v>
      </c>
      <c r="J10" s="18">
        <f t="shared" si="8"/>
        <v>49529591911.584923</v>
      </c>
      <c r="K10" s="36">
        <f t="shared" si="5"/>
        <v>-89219.114219114184</v>
      </c>
      <c r="L10" s="27">
        <f t="shared" si="6"/>
        <v>7960050342.0433426</v>
      </c>
    </row>
    <row r="11" spans="1:12" x14ac:dyDescent="0.25">
      <c r="A11" s="35">
        <v>10</v>
      </c>
      <c r="B11" s="32">
        <v>1190000</v>
      </c>
      <c r="C11" s="30">
        <v>13000</v>
      </c>
      <c r="D11" s="18">
        <f t="shared" si="0"/>
        <v>213333.33333333337</v>
      </c>
      <c r="E11" s="36">
        <f t="shared" si="1"/>
        <v>3500</v>
      </c>
      <c r="F11" s="18">
        <f t="shared" si="7"/>
        <v>45511111111.11113</v>
      </c>
      <c r="G11" s="37">
        <f t="shared" si="2"/>
        <v>746666666.66666675</v>
      </c>
      <c r="H11" s="18">
        <f t="shared" si="3"/>
        <v>12250000</v>
      </c>
      <c r="I11" s="37">
        <f t="shared" si="4"/>
        <v>1288240.0932400932</v>
      </c>
      <c r="J11" s="18">
        <f t="shared" si="8"/>
        <v>97078000146.706451</v>
      </c>
      <c r="K11" s="36">
        <f t="shared" si="5"/>
        <v>-98240.093240093207</v>
      </c>
      <c r="L11" s="27">
        <f t="shared" si="6"/>
        <v>9651115919.8222065</v>
      </c>
    </row>
    <row r="12" spans="1:12" x14ac:dyDescent="0.25">
      <c r="A12" s="35">
        <v>11</v>
      </c>
      <c r="B12" s="32">
        <v>1390000</v>
      </c>
      <c r="C12" s="30">
        <v>14000</v>
      </c>
      <c r="D12" s="18">
        <f t="shared" si="0"/>
        <v>413333.33333333337</v>
      </c>
      <c r="E12" s="36">
        <f t="shared" si="1"/>
        <v>4500</v>
      </c>
      <c r="F12" s="18">
        <f t="shared" si="7"/>
        <v>170844444444.44449</v>
      </c>
      <c r="G12" s="37">
        <f t="shared" si="2"/>
        <v>1860000000.0000002</v>
      </c>
      <c r="H12" s="18">
        <f t="shared" si="3"/>
        <v>20250000</v>
      </c>
      <c r="I12" s="37">
        <f t="shared" si="4"/>
        <v>1377261.0722610722</v>
      </c>
      <c r="J12" s="18">
        <f t="shared" si="8"/>
        <v>160475877793.53516</v>
      </c>
      <c r="K12" s="36">
        <f t="shared" si="5"/>
        <v>12738.92773892777</v>
      </c>
      <c r="L12" s="27">
        <f t="shared" si="6"/>
        <v>162280279.93762341</v>
      </c>
    </row>
    <row r="13" spans="1:12" ht="18.600000000000001" thickBot="1" x14ac:dyDescent="0.3">
      <c r="A13" s="35">
        <v>12</v>
      </c>
      <c r="B13" s="33">
        <v>1610000</v>
      </c>
      <c r="C13" s="31">
        <v>15000</v>
      </c>
      <c r="D13" s="18">
        <f t="shared" si="0"/>
        <v>633333.33333333337</v>
      </c>
      <c r="E13" s="36">
        <f t="shared" si="1"/>
        <v>5500</v>
      </c>
      <c r="F13" s="18">
        <f t="shared" si="7"/>
        <v>401111111111.11115</v>
      </c>
      <c r="G13" s="37">
        <f t="shared" si="2"/>
        <v>3483333333.3333335</v>
      </c>
      <c r="H13" s="18">
        <f t="shared" si="3"/>
        <v>30250000</v>
      </c>
      <c r="I13" s="37">
        <f t="shared" si="4"/>
        <v>1466282.0512820513</v>
      </c>
      <c r="J13" s="18">
        <f t="shared" si="8"/>
        <v>239723224852.07101</v>
      </c>
      <c r="K13" s="36">
        <f t="shared" si="5"/>
        <v>143717.94871794875</v>
      </c>
      <c r="L13" s="27">
        <f t="shared" si="6"/>
        <v>20654848783.694946</v>
      </c>
    </row>
    <row r="14" spans="1:12" ht="16.8" customHeight="1" thickBot="1" x14ac:dyDescent="0.3">
      <c r="A14" s="57" t="s">
        <v>15</v>
      </c>
      <c r="B14" s="34"/>
      <c r="C14" s="38"/>
      <c r="D14" s="51">
        <f t="shared" ref="D14:L14" si="9">SUM(D2:D13)</f>
        <v>1.0477378964424133E-9</v>
      </c>
      <c r="E14" s="52">
        <f t="shared" si="9"/>
        <v>0</v>
      </c>
      <c r="F14" s="53">
        <f t="shared" si="9"/>
        <v>1203266666666.6667</v>
      </c>
      <c r="G14" s="54">
        <f t="shared" si="9"/>
        <v>12730000000</v>
      </c>
      <c r="H14" s="55">
        <f t="shared" si="9"/>
        <v>143000000</v>
      </c>
      <c r="I14" s="56">
        <f t="shared" si="9"/>
        <v>11720000</v>
      </c>
      <c r="J14" s="53">
        <f t="shared" si="9"/>
        <v>1133237062937.063</v>
      </c>
      <c r="K14" s="56">
        <f t="shared" si="9"/>
        <v>4.6566128730773926E-10</v>
      </c>
      <c r="L14" s="53">
        <f t="shared" si="9"/>
        <v>70029603729.603729</v>
      </c>
    </row>
    <row r="15" spans="1:12" ht="18.600000000000001" thickBot="1" x14ac:dyDescent="0.3">
      <c r="A15" s="21" t="s">
        <v>16</v>
      </c>
      <c r="B15" s="26">
        <f>AVERAGE(B2:B13)</f>
        <v>976666.66666666663</v>
      </c>
      <c r="C15" s="22">
        <f>AVERAGE(C2:C13)</f>
        <v>9500</v>
      </c>
      <c r="D15" s="23"/>
      <c r="E15" s="24"/>
      <c r="F15" s="23"/>
      <c r="G15" s="24"/>
      <c r="H15" s="23"/>
      <c r="I15" s="22"/>
      <c r="J15" s="26"/>
      <c r="K15" s="25"/>
      <c r="L15" s="28">
        <f>L14/10</f>
        <v>7002960372.9603729</v>
      </c>
    </row>
    <row r="16" spans="1:12" ht="18.600000000000001" thickBot="1" x14ac:dyDescent="0.3">
      <c r="A16" s="39"/>
      <c r="B16" s="41">
        <f>B15-(C15*B17)</f>
        <v>130967.36596736591</v>
      </c>
      <c r="C16" s="44"/>
      <c r="D16" s="44"/>
      <c r="E16" s="44"/>
      <c r="F16" s="44"/>
      <c r="G16" s="44"/>
      <c r="H16" s="44"/>
      <c r="I16" s="45"/>
      <c r="J16" s="45"/>
      <c r="K16" s="46"/>
      <c r="L16" s="50">
        <f>L15/H14</f>
        <v>48.971750859862745</v>
      </c>
    </row>
    <row r="17" spans="1:12" ht="18.600000000000001" thickBot="1" x14ac:dyDescent="0.3">
      <c r="A17" s="40"/>
      <c r="B17" s="43">
        <f>G14/H14</f>
        <v>89.020979020979027</v>
      </c>
      <c r="C17" s="47"/>
      <c r="D17" s="47"/>
      <c r="E17" s="47"/>
      <c r="F17" s="47"/>
      <c r="G17" s="47"/>
      <c r="H17" s="47"/>
      <c r="I17" s="48"/>
      <c r="J17" s="48"/>
      <c r="K17" s="49"/>
      <c r="L17" s="42">
        <f>SQRT(L16)</f>
        <v>6.9979819133706505</v>
      </c>
    </row>
  </sheetData>
  <pageMargins left="0.7" right="0.7" top="0.75" bottom="0.75" header="0.3" footer="0.3"/>
  <pageSetup paperSize="9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zoomScale="116" zoomScaleNormal="145" workbookViewId="0">
      <selection activeCell="F11" sqref="F11"/>
    </sheetView>
  </sheetViews>
  <sheetFormatPr defaultColWidth="8.8984375" defaultRowHeight="17.399999999999999" x14ac:dyDescent="0.3"/>
  <cols>
    <col min="1" max="5" width="16.796875" style="5" customWidth="1"/>
    <col min="6" max="6" width="57.09765625" style="5" customWidth="1"/>
    <col min="7" max="16384" width="8.8984375" style="5"/>
  </cols>
  <sheetData>
    <row r="1" spans="1:6" ht="18.600000000000001" thickBot="1" x14ac:dyDescent="0.35">
      <c r="A1" s="7" t="s">
        <v>3</v>
      </c>
      <c r="B1" s="7" t="s">
        <v>4</v>
      </c>
      <c r="C1" s="8" t="s">
        <v>5</v>
      </c>
      <c r="D1" s="9" t="s">
        <v>6</v>
      </c>
      <c r="E1" s="8" t="s">
        <v>7</v>
      </c>
      <c r="F1" s="6"/>
    </row>
    <row r="2" spans="1:6" ht="18" x14ac:dyDescent="0.3">
      <c r="A2" s="12">
        <v>4</v>
      </c>
      <c r="B2" s="13">
        <v>280</v>
      </c>
      <c r="C2" s="12">
        <v>275</v>
      </c>
      <c r="D2" s="13">
        <v>9220</v>
      </c>
      <c r="E2" s="12">
        <v>7400</v>
      </c>
      <c r="F2" s="6"/>
    </row>
    <row r="3" spans="1:6" ht="18" x14ac:dyDescent="0.3">
      <c r="A3" s="12">
        <v>15550</v>
      </c>
      <c r="B3" s="13">
        <v>250</v>
      </c>
      <c r="C3" s="12">
        <v>285</v>
      </c>
      <c r="D3" s="13">
        <v>9440</v>
      </c>
      <c r="E3" s="12">
        <v>7820</v>
      </c>
      <c r="F3" s="6"/>
    </row>
    <row r="4" spans="1:6" ht="18" x14ac:dyDescent="0.3">
      <c r="A4" s="12">
        <v>17110</v>
      </c>
      <c r="B4" s="13">
        <v>300</v>
      </c>
      <c r="C4" s="12">
        <v>320</v>
      </c>
      <c r="D4" s="13">
        <v>12180</v>
      </c>
      <c r="E4" s="12">
        <v>8020</v>
      </c>
      <c r="F4" s="6"/>
    </row>
    <row r="5" spans="1:6" ht="18" x14ac:dyDescent="0.3">
      <c r="A5" s="12">
        <v>16320</v>
      </c>
      <c r="B5" s="13">
        <v>315</v>
      </c>
      <c r="C5" s="12">
        <v>305</v>
      </c>
      <c r="D5" s="13">
        <v>11120</v>
      </c>
      <c r="E5" s="12">
        <v>8840</v>
      </c>
      <c r="F5" s="6"/>
    </row>
    <row r="6" spans="1:6" ht="18" x14ac:dyDescent="0.3">
      <c r="A6" s="12">
        <v>17720</v>
      </c>
      <c r="B6" s="13">
        <v>250</v>
      </c>
      <c r="C6" s="12">
        <v>325</v>
      </c>
      <c r="D6" s="13">
        <v>12880</v>
      </c>
      <c r="E6" s="12">
        <v>8360</v>
      </c>
      <c r="F6" s="6"/>
    </row>
    <row r="7" spans="1:6" ht="18" x14ac:dyDescent="0.3">
      <c r="A7" s="12">
        <v>17090</v>
      </c>
      <c r="B7" s="13">
        <v>300</v>
      </c>
      <c r="C7" s="12">
        <v>315</v>
      </c>
      <c r="D7" s="13">
        <v>12140</v>
      </c>
      <c r="E7" s="12">
        <v>8960</v>
      </c>
      <c r="F7" s="6"/>
    </row>
    <row r="8" spans="1:6" ht="18" x14ac:dyDescent="0.3">
      <c r="A8" s="12">
        <v>15560</v>
      </c>
      <c r="B8" s="13">
        <v>300</v>
      </c>
      <c r="C8" s="12">
        <v>290</v>
      </c>
      <c r="D8" s="13">
        <v>10420</v>
      </c>
      <c r="E8" s="12">
        <v>7980</v>
      </c>
      <c r="F8" s="6"/>
    </row>
    <row r="9" spans="1:6" ht="18" x14ac:dyDescent="0.3">
      <c r="A9" s="12">
        <v>17070</v>
      </c>
      <c r="B9" s="13">
        <v>280</v>
      </c>
      <c r="C9" s="12">
        <v>305</v>
      </c>
      <c r="D9" s="13">
        <v>11580</v>
      </c>
      <c r="E9" s="12">
        <v>8720</v>
      </c>
      <c r="F9" s="6"/>
    </row>
    <row r="10" spans="1:6" ht="18" x14ac:dyDescent="0.3">
      <c r="A10" s="12">
        <v>17140</v>
      </c>
      <c r="B10" s="13">
        <v>280</v>
      </c>
      <c r="C10" s="12">
        <v>325</v>
      </c>
      <c r="D10" s="13">
        <v>11120</v>
      </c>
      <c r="E10" s="12">
        <v>8340</v>
      </c>
      <c r="F10" s="6"/>
    </row>
    <row r="11" spans="1:6" ht="18" x14ac:dyDescent="0.3">
      <c r="A11" s="12">
        <v>17940</v>
      </c>
      <c r="B11" s="13">
        <v>245</v>
      </c>
      <c r="C11" s="12">
        <v>330</v>
      </c>
      <c r="D11" s="13">
        <v>12020</v>
      </c>
      <c r="E11" s="12">
        <v>8240</v>
      </c>
      <c r="F11" s="6"/>
    </row>
    <row r="12" spans="1:6" ht="18" x14ac:dyDescent="0.3">
      <c r="A12" s="12">
        <v>16060</v>
      </c>
      <c r="B12" s="13">
        <v>305</v>
      </c>
      <c r="C12" s="12">
        <v>290</v>
      </c>
      <c r="D12" s="13">
        <v>10140</v>
      </c>
      <c r="E12" s="12">
        <v>8800</v>
      </c>
      <c r="F12" s="6"/>
    </row>
    <row r="13" spans="1:6" ht="18" x14ac:dyDescent="0.3">
      <c r="A13" s="12">
        <v>15080</v>
      </c>
      <c r="B13" s="13">
        <v>320</v>
      </c>
      <c r="C13" s="12">
        <v>280</v>
      </c>
      <c r="D13" s="13">
        <v>9300</v>
      </c>
      <c r="E13" s="12">
        <v>8660</v>
      </c>
      <c r="F13" s="6"/>
    </row>
    <row r="14" spans="1:6" ht="18" x14ac:dyDescent="0.3">
      <c r="A14" s="12">
        <v>16180</v>
      </c>
      <c r="B14" s="13">
        <v>310</v>
      </c>
      <c r="C14" s="12">
        <v>300</v>
      </c>
      <c r="D14" s="13">
        <v>11720</v>
      </c>
      <c r="E14" s="12">
        <v>8200</v>
      </c>
      <c r="F14" s="6"/>
    </row>
    <row r="15" spans="1:6" ht="18" x14ac:dyDescent="0.3">
      <c r="A15" s="12">
        <v>14050</v>
      </c>
      <c r="B15" s="13">
        <v>270</v>
      </c>
      <c r="C15" s="12">
        <v>270</v>
      </c>
      <c r="D15" s="13">
        <v>8560</v>
      </c>
      <c r="E15" s="12">
        <v>7660</v>
      </c>
      <c r="F15" s="6"/>
    </row>
    <row r="16" spans="1:6" ht="18.600000000000001" thickBot="1" x14ac:dyDescent="0.35">
      <c r="A16" s="14">
        <v>18530</v>
      </c>
      <c r="B16" s="15">
        <v>255</v>
      </c>
      <c r="C16" s="14">
        <v>330</v>
      </c>
      <c r="D16" s="15">
        <v>12960</v>
      </c>
      <c r="E16" s="14">
        <v>8820</v>
      </c>
      <c r="F16" s="6"/>
    </row>
    <row r="17" spans="1:6" ht="31.8" customHeight="1" x14ac:dyDescent="0.3">
      <c r="A17" s="6"/>
      <c r="B17" s="6"/>
      <c r="C17" s="6"/>
      <c r="D17" s="6"/>
      <c r="E17" s="6"/>
      <c r="F17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B16" sqref="B16"/>
    </sheetView>
  </sheetViews>
  <sheetFormatPr defaultRowHeight="13.8" x14ac:dyDescent="0.25"/>
  <cols>
    <col min="1" max="1" width="16.296875" customWidth="1"/>
    <col min="2" max="2" width="17.3984375" customWidth="1"/>
    <col min="3" max="3" width="16.09765625" customWidth="1"/>
  </cols>
  <sheetData>
    <row r="1" spans="1:8" ht="18.600000000000001" thickBot="1" x14ac:dyDescent="0.3">
      <c r="A1" s="3" t="s">
        <v>0</v>
      </c>
      <c r="B1" s="3" t="s">
        <v>1</v>
      </c>
      <c r="C1" s="4" t="s">
        <v>2</v>
      </c>
      <c r="D1" s="7" t="s">
        <v>3</v>
      </c>
      <c r="E1" s="7" t="s">
        <v>4</v>
      </c>
      <c r="F1" s="8" t="s">
        <v>5</v>
      </c>
      <c r="G1" s="9" t="s">
        <v>6</v>
      </c>
      <c r="H1" s="8" t="s">
        <v>7</v>
      </c>
    </row>
    <row r="2" spans="1:8" ht="18" x14ac:dyDescent="0.25">
      <c r="A2" s="10">
        <v>410000</v>
      </c>
      <c r="B2" s="10">
        <v>4000</v>
      </c>
      <c r="C2" s="1">
        <v>0</v>
      </c>
      <c r="D2" s="12">
        <v>14210</v>
      </c>
      <c r="E2" s="13">
        <v>280</v>
      </c>
      <c r="F2" s="12">
        <v>275</v>
      </c>
      <c r="G2" s="13">
        <v>9220</v>
      </c>
      <c r="H2" s="12">
        <v>7400</v>
      </c>
    </row>
    <row r="3" spans="1:8" ht="18" x14ac:dyDescent="0.25">
      <c r="A3" s="10">
        <v>600000</v>
      </c>
      <c r="B3" s="10">
        <v>5000</v>
      </c>
      <c r="C3" s="1">
        <v>0</v>
      </c>
      <c r="D3" s="12">
        <v>15550</v>
      </c>
      <c r="E3" s="13">
        <v>250</v>
      </c>
      <c r="F3" s="12">
        <v>285</v>
      </c>
      <c r="G3" s="13">
        <v>9440</v>
      </c>
      <c r="H3" s="12">
        <v>7820</v>
      </c>
    </row>
    <row r="4" spans="1:8" ht="18" x14ac:dyDescent="0.25">
      <c r="A4" s="10">
        <v>700000</v>
      </c>
      <c r="B4" s="10">
        <v>6000</v>
      </c>
      <c r="C4" s="1">
        <v>0</v>
      </c>
      <c r="D4" s="12">
        <v>17110</v>
      </c>
      <c r="E4" s="13">
        <v>300</v>
      </c>
      <c r="F4" s="12">
        <v>320</v>
      </c>
      <c r="G4" s="13">
        <v>12180</v>
      </c>
      <c r="H4" s="12">
        <v>8020</v>
      </c>
    </row>
    <row r="5" spans="1:8" ht="18" x14ac:dyDescent="0.25">
      <c r="A5" s="10">
        <v>830000</v>
      </c>
      <c r="B5" s="10">
        <v>7000</v>
      </c>
      <c r="C5" s="1">
        <v>0</v>
      </c>
      <c r="D5" s="12">
        <v>16320</v>
      </c>
      <c r="E5" s="13">
        <v>315</v>
      </c>
      <c r="F5" s="12">
        <v>305</v>
      </c>
      <c r="G5" s="13">
        <v>11120</v>
      </c>
      <c r="H5" s="12">
        <v>8840</v>
      </c>
    </row>
    <row r="6" spans="1:8" ht="18" x14ac:dyDescent="0.25">
      <c r="A6" s="10">
        <v>940000</v>
      </c>
      <c r="B6" s="10">
        <v>8000</v>
      </c>
      <c r="C6" s="1">
        <v>0</v>
      </c>
      <c r="D6" s="12">
        <v>17720</v>
      </c>
      <c r="E6" s="13">
        <v>250</v>
      </c>
      <c r="F6" s="12">
        <v>325</v>
      </c>
      <c r="G6" s="13">
        <v>12880</v>
      </c>
      <c r="H6" s="12">
        <v>8360</v>
      </c>
    </row>
    <row r="7" spans="1:8" ht="18" x14ac:dyDescent="0.25">
      <c r="A7" s="10">
        <v>920000</v>
      </c>
      <c r="B7" s="10">
        <v>9000</v>
      </c>
      <c r="C7" s="1">
        <v>0</v>
      </c>
      <c r="D7" s="12">
        <v>17090</v>
      </c>
      <c r="E7" s="13">
        <v>300</v>
      </c>
      <c r="F7" s="12">
        <v>315</v>
      </c>
      <c r="G7" s="13">
        <v>12140</v>
      </c>
      <c r="H7" s="12">
        <v>8960</v>
      </c>
    </row>
    <row r="8" spans="1:8" ht="18" x14ac:dyDescent="0.25">
      <c r="A8" s="10">
        <v>1000000</v>
      </c>
      <c r="B8" s="10">
        <v>10000</v>
      </c>
      <c r="C8" s="1">
        <v>0</v>
      </c>
      <c r="D8" s="12">
        <v>15560</v>
      </c>
      <c r="E8" s="13">
        <v>300</v>
      </c>
      <c r="F8" s="12">
        <v>290</v>
      </c>
      <c r="G8" s="13">
        <v>10420</v>
      </c>
      <c r="H8" s="12">
        <v>7980</v>
      </c>
    </row>
    <row r="9" spans="1:8" ht="18" x14ac:dyDescent="0.25">
      <c r="A9" s="10">
        <v>1020000</v>
      </c>
      <c r="B9" s="10">
        <v>11000</v>
      </c>
      <c r="C9" s="1">
        <v>1</v>
      </c>
      <c r="D9" s="12">
        <v>17070</v>
      </c>
      <c r="E9" s="13">
        <v>280</v>
      </c>
      <c r="F9" s="12">
        <v>305</v>
      </c>
      <c r="G9" s="13">
        <v>11580</v>
      </c>
      <c r="H9" s="12">
        <v>8720</v>
      </c>
    </row>
    <row r="10" spans="1:8" ht="18" x14ac:dyDescent="0.25">
      <c r="A10" s="10">
        <v>1110000</v>
      </c>
      <c r="B10" s="10">
        <v>12000</v>
      </c>
      <c r="C10" s="1">
        <v>1</v>
      </c>
      <c r="D10" s="12">
        <v>17140</v>
      </c>
      <c r="E10" s="13">
        <v>280</v>
      </c>
      <c r="F10" s="12">
        <v>325</v>
      </c>
      <c r="G10" s="13">
        <v>11120</v>
      </c>
      <c r="H10" s="12">
        <v>8340</v>
      </c>
    </row>
    <row r="11" spans="1:8" ht="18" x14ac:dyDescent="0.25">
      <c r="A11" s="10">
        <v>1190000</v>
      </c>
      <c r="B11" s="10">
        <v>13000</v>
      </c>
      <c r="C11" s="1">
        <v>1</v>
      </c>
      <c r="D11" s="12">
        <v>17940</v>
      </c>
      <c r="E11" s="13">
        <v>245</v>
      </c>
      <c r="F11" s="12">
        <v>330</v>
      </c>
      <c r="G11" s="13">
        <v>12020</v>
      </c>
      <c r="H11" s="12">
        <v>8240</v>
      </c>
    </row>
    <row r="12" spans="1:8" ht="18" x14ac:dyDescent="0.25">
      <c r="A12" s="10">
        <v>1390000</v>
      </c>
      <c r="B12" s="10">
        <v>14000</v>
      </c>
      <c r="C12" s="1">
        <v>1</v>
      </c>
      <c r="D12" s="12">
        <v>16060</v>
      </c>
      <c r="E12" s="13">
        <v>305</v>
      </c>
      <c r="F12" s="12">
        <v>290</v>
      </c>
      <c r="G12" s="13">
        <v>10140</v>
      </c>
      <c r="H12" s="12">
        <v>8800</v>
      </c>
    </row>
    <row r="13" spans="1:8" ht="18.600000000000001" thickBot="1" x14ac:dyDescent="0.3">
      <c r="A13" s="11">
        <v>1610000</v>
      </c>
      <c r="B13" s="11">
        <v>15000</v>
      </c>
      <c r="C13" s="2">
        <v>1</v>
      </c>
      <c r="D13" s="12">
        <v>15080</v>
      </c>
      <c r="E13" s="13">
        <v>320</v>
      </c>
      <c r="F13" s="12">
        <v>280</v>
      </c>
      <c r="G13" s="13">
        <v>9300</v>
      </c>
      <c r="H13" s="12">
        <v>8660</v>
      </c>
    </row>
    <row r="14" spans="1:8" ht="16.8" customHeight="1" x14ac:dyDescent="0.25">
      <c r="A14" s="16"/>
      <c r="B14" s="16"/>
      <c r="C14" s="16"/>
      <c r="D14" s="12">
        <v>16180</v>
      </c>
      <c r="E14" s="13">
        <v>310</v>
      </c>
      <c r="F14" s="12">
        <v>300</v>
      </c>
      <c r="G14" s="13">
        <v>11720</v>
      </c>
      <c r="H14" s="12">
        <v>8200</v>
      </c>
    </row>
    <row r="15" spans="1:8" ht="18" x14ac:dyDescent="0.25">
      <c r="A15" s="16"/>
      <c r="B15" s="16"/>
      <c r="C15" s="16"/>
      <c r="D15" s="12">
        <v>14050</v>
      </c>
      <c r="E15" s="13">
        <v>270</v>
      </c>
      <c r="F15" s="12">
        <v>270</v>
      </c>
      <c r="G15" s="13">
        <v>8560</v>
      </c>
      <c r="H15" s="12">
        <v>7660</v>
      </c>
    </row>
    <row r="16" spans="1:8" ht="18.600000000000001" thickBot="1" x14ac:dyDescent="0.3">
      <c r="D16" s="14">
        <v>18530</v>
      </c>
      <c r="E16" s="15">
        <v>255</v>
      </c>
      <c r="F16" s="14">
        <v>330</v>
      </c>
      <c r="G16" s="15">
        <v>12960</v>
      </c>
      <c r="H16" s="14">
        <v>8820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(a)</vt:lpstr>
      <vt:lpstr>(f)</vt:lpstr>
      <vt:lpstr>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Notebook</cp:lastModifiedBy>
  <dcterms:created xsi:type="dcterms:W3CDTF">2009-11-08T07:09:14Z</dcterms:created>
  <dcterms:modified xsi:type="dcterms:W3CDTF">2016-10-01T15:08:11Z</dcterms:modified>
</cp:coreProperties>
</file>