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14115" windowHeight="4395" activeTab="12"/>
  </bookViews>
  <sheets>
    <sheet name="Q 1.1 2001" sheetId="9" r:id="rId1"/>
    <sheet name="Q1.1 2010 " sheetId="7" r:id="rId2"/>
    <sheet name="Q2" sheetId="30" r:id="rId3"/>
    <sheet name="Q3" sheetId="31" r:id="rId4"/>
    <sheet name="Q4" sheetId="32" r:id="rId5"/>
    <sheet name="Q4 vs Q5" sheetId="34" r:id="rId6"/>
    <sheet name="Q5" sheetId="33" r:id="rId7"/>
    <sheet name="Q6" sheetId="35" r:id="rId8"/>
    <sheet name="Q7" sheetId="38" r:id="rId9"/>
    <sheet name="Q6 vs Q7" sheetId="39" r:id="rId10"/>
    <sheet name="Fill in Q7" sheetId="36" r:id="rId11"/>
    <sheet name="Q7 PPI" sheetId="37" r:id="rId12"/>
    <sheet name="EURO Conversion" sheetId="17" r:id="rId13"/>
  </sheets>
  <calcPr calcId="125725" iterate="1"/>
</workbook>
</file>

<file path=xl/calcChain.xml><?xml version="1.0" encoding="utf-8"?>
<calcChain xmlns="http://schemas.openxmlformats.org/spreadsheetml/2006/main">
  <c r="C47" i="38"/>
  <c r="C43"/>
  <c r="C35"/>
  <c r="C32"/>
  <c r="C31"/>
  <c r="C26"/>
  <c r="C45" s="1"/>
  <c r="E48" i="36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Z49"/>
  <c r="AA49"/>
  <c r="AB49"/>
  <c r="AC49"/>
  <c r="AD49"/>
  <c r="AE49"/>
  <c r="AF49"/>
  <c r="AG49"/>
  <c r="AH49"/>
  <c r="AI49"/>
  <c r="AJ49"/>
  <c r="AK49"/>
  <c r="AL49"/>
  <c r="AM49"/>
  <c r="AN49"/>
  <c r="AO49"/>
  <c r="AP49"/>
  <c r="AQ49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D51"/>
  <c r="D49"/>
  <c r="D48"/>
  <c r="D50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D38"/>
  <c r="D36"/>
  <c r="E53" i="35"/>
  <c r="F53"/>
  <c r="G53"/>
  <c r="H53"/>
  <c r="I53"/>
  <c r="J53"/>
  <c r="K53"/>
  <c r="L53"/>
  <c r="M53"/>
  <c r="N53"/>
  <c r="O53"/>
  <c r="P53"/>
  <c r="Q53"/>
  <c r="R53"/>
  <c r="S53"/>
  <c r="T53"/>
  <c r="U53"/>
  <c r="V53"/>
  <c r="W53"/>
  <c r="X53"/>
  <c r="Y53"/>
  <c r="Z53"/>
  <c r="AA53"/>
  <c r="AB53"/>
  <c r="AC53"/>
  <c r="AD53"/>
  <c r="AE53"/>
  <c r="AF53"/>
  <c r="AG53"/>
  <c r="AH53"/>
  <c r="AI53"/>
  <c r="AJ53"/>
  <c r="AK53"/>
  <c r="AL53"/>
  <c r="AM53"/>
  <c r="AN53"/>
  <c r="AO53"/>
  <c r="AP53"/>
  <c r="AQ53"/>
  <c r="D53"/>
  <c r="E54"/>
  <c r="E55" s="1"/>
  <c r="F54"/>
  <c r="F55" s="1"/>
  <c r="G54"/>
  <c r="G55" s="1"/>
  <c r="H54"/>
  <c r="H55" s="1"/>
  <c r="H56" s="1"/>
  <c r="I54"/>
  <c r="I55" s="1"/>
  <c r="J54"/>
  <c r="J55" s="1"/>
  <c r="K54"/>
  <c r="K55" s="1"/>
  <c r="L54"/>
  <c r="L55" s="1"/>
  <c r="M54"/>
  <c r="M55" s="1"/>
  <c r="N54"/>
  <c r="N55" s="1"/>
  <c r="O54"/>
  <c r="O55" s="1"/>
  <c r="P54"/>
  <c r="P55" s="1"/>
  <c r="Q54"/>
  <c r="Q55" s="1"/>
  <c r="R54"/>
  <c r="R55" s="1"/>
  <c r="S54"/>
  <c r="S55" s="1"/>
  <c r="T54"/>
  <c r="T55" s="1"/>
  <c r="U54"/>
  <c r="U55" s="1"/>
  <c r="V54"/>
  <c r="V55" s="1"/>
  <c r="W54"/>
  <c r="W55" s="1"/>
  <c r="X54"/>
  <c r="X55" s="1"/>
  <c r="Y54"/>
  <c r="Y55" s="1"/>
  <c r="Z54"/>
  <c r="Z55" s="1"/>
  <c r="AA54"/>
  <c r="AA55" s="1"/>
  <c r="AB54"/>
  <c r="AB55" s="1"/>
  <c r="AC54"/>
  <c r="AC55" s="1"/>
  <c r="AD54"/>
  <c r="AD55" s="1"/>
  <c r="AE54"/>
  <c r="AE55" s="1"/>
  <c r="AF54"/>
  <c r="AF55" s="1"/>
  <c r="AG54"/>
  <c r="AG55" s="1"/>
  <c r="AH54"/>
  <c r="AH55" s="1"/>
  <c r="AI54"/>
  <c r="AI55" s="1"/>
  <c r="AJ54"/>
  <c r="AJ55" s="1"/>
  <c r="AK54"/>
  <c r="AK55" s="1"/>
  <c r="AL54"/>
  <c r="AL55" s="1"/>
  <c r="AM54"/>
  <c r="AM55" s="1"/>
  <c r="AN54"/>
  <c r="AN55" s="1"/>
  <c r="AO54"/>
  <c r="AO55" s="1"/>
  <c r="AP54"/>
  <c r="AP55" s="1"/>
  <c r="AQ54"/>
  <c r="AQ55" s="1"/>
  <c r="D54"/>
  <c r="D55" s="1"/>
  <c r="D56" s="1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30"/>
  <c r="C26"/>
  <c r="E53" i="33"/>
  <c r="F53"/>
  <c r="F54" s="1"/>
  <c r="G53"/>
  <c r="H53"/>
  <c r="I53"/>
  <c r="J53"/>
  <c r="J54" s="1"/>
  <c r="K53"/>
  <c r="L53"/>
  <c r="M53"/>
  <c r="N53"/>
  <c r="N54" s="1"/>
  <c r="O53"/>
  <c r="P53"/>
  <c r="Q53"/>
  <c r="R53"/>
  <c r="R54" s="1"/>
  <c r="S53"/>
  <c r="T53"/>
  <c r="U53"/>
  <c r="V53"/>
  <c r="V54" s="1"/>
  <c r="W53"/>
  <c r="X53"/>
  <c r="Y53"/>
  <c r="Z53"/>
  <c r="Z54" s="1"/>
  <c r="AA53"/>
  <c r="AB53"/>
  <c r="AC53"/>
  <c r="AD53"/>
  <c r="AD54" s="1"/>
  <c r="AE53"/>
  <c r="AF53"/>
  <c r="AG53"/>
  <c r="AH53"/>
  <c r="AH54" s="1"/>
  <c r="AI53"/>
  <c r="AJ53"/>
  <c r="AK53"/>
  <c r="AL53"/>
  <c r="AL54" s="1"/>
  <c r="AM53"/>
  <c r="AN53"/>
  <c r="AO53"/>
  <c r="AP53"/>
  <c r="AP54" s="1"/>
  <c r="AQ53"/>
  <c r="E54"/>
  <c r="G54"/>
  <c r="H54"/>
  <c r="I54"/>
  <c r="K54"/>
  <c r="L54"/>
  <c r="M54"/>
  <c r="O54"/>
  <c r="P54"/>
  <c r="Q54"/>
  <c r="S54"/>
  <c r="T54"/>
  <c r="U54"/>
  <c r="W54"/>
  <c r="X54"/>
  <c r="Y54"/>
  <c r="AA54"/>
  <c r="AB54"/>
  <c r="AC54"/>
  <c r="AE54"/>
  <c r="AF54"/>
  <c r="AG54"/>
  <c r="AI54"/>
  <c r="AJ54"/>
  <c r="AK54"/>
  <c r="AM54"/>
  <c r="AN54"/>
  <c r="AO54"/>
  <c r="AQ54"/>
  <c r="D54"/>
  <c r="D53"/>
  <c r="E54" i="32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D54"/>
  <c r="E53"/>
  <c r="F53"/>
  <c r="G53"/>
  <c r="H53"/>
  <c r="I53"/>
  <c r="J53"/>
  <c r="K53"/>
  <c r="L53"/>
  <c r="M53"/>
  <c r="N53"/>
  <c r="O53"/>
  <c r="P53"/>
  <c r="Q53"/>
  <c r="R53"/>
  <c r="S53"/>
  <c r="T53"/>
  <c r="U53"/>
  <c r="V53"/>
  <c r="W53"/>
  <c r="X53"/>
  <c r="Y53"/>
  <c r="Z53"/>
  <c r="AA53"/>
  <c r="AB53"/>
  <c r="AC53"/>
  <c r="AD53"/>
  <c r="AE53"/>
  <c r="AF53"/>
  <c r="AG53"/>
  <c r="AH53"/>
  <c r="AI53"/>
  <c r="AJ53"/>
  <c r="AK53"/>
  <c r="AL53"/>
  <c r="AM53"/>
  <c r="AN53"/>
  <c r="AO53"/>
  <c r="AP53"/>
  <c r="AQ53"/>
  <c r="D53"/>
  <c r="C27" i="33"/>
  <c r="C36" s="1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Q31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E40"/>
  <c r="F40"/>
  <c r="G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AD40"/>
  <c r="AE40"/>
  <c r="AF40"/>
  <c r="AG40"/>
  <c r="AH40"/>
  <c r="AI40"/>
  <c r="AJ40"/>
  <c r="AK40"/>
  <c r="AL40"/>
  <c r="AM40"/>
  <c r="AN40"/>
  <c r="AO40"/>
  <c r="AP40"/>
  <c r="AQ40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AE41"/>
  <c r="AF41"/>
  <c r="AG41"/>
  <c r="AH41"/>
  <c r="AI41"/>
  <c r="AJ41"/>
  <c r="AK41"/>
  <c r="AL41"/>
  <c r="AM41"/>
  <c r="AN41"/>
  <c r="AO41"/>
  <c r="AP41"/>
  <c r="AQ41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AP42"/>
  <c r="AQ42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AD43"/>
  <c r="AE43"/>
  <c r="AF43"/>
  <c r="AG43"/>
  <c r="AH43"/>
  <c r="AI43"/>
  <c r="AJ43"/>
  <c r="AK43"/>
  <c r="AL43"/>
  <c r="AM43"/>
  <c r="AN43"/>
  <c r="AO43"/>
  <c r="AP43"/>
  <c r="AQ43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AE44"/>
  <c r="AF44"/>
  <c r="AG44"/>
  <c r="AH44"/>
  <c r="AI44"/>
  <c r="AJ44"/>
  <c r="AK44"/>
  <c r="AL44"/>
  <c r="AM44"/>
  <c r="AN44"/>
  <c r="AO44"/>
  <c r="AP44"/>
  <c r="AQ44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AE45"/>
  <c r="AF45"/>
  <c r="AG45"/>
  <c r="AH45"/>
  <c r="AI45"/>
  <c r="AJ45"/>
  <c r="AK45"/>
  <c r="AL45"/>
  <c r="AM45"/>
  <c r="AN45"/>
  <c r="AO45"/>
  <c r="AP45"/>
  <c r="AQ45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AD46"/>
  <c r="AE46"/>
  <c r="AF46"/>
  <c r="AG46"/>
  <c r="AH46"/>
  <c r="AI46"/>
  <c r="AJ46"/>
  <c r="AK46"/>
  <c r="AL46"/>
  <c r="AM46"/>
  <c r="AN46"/>
  <c r="AO46"/>
  <c r="AP46"/>
  <c r="AQ46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AA47"/>
  <c r="AB47"/>
  <c r="AC47"/>
  <c r="AD47"/>
  <c r="AE47"/>
  <c r="AF47"/>
  <c r="AG47"/>
  <c r="AH47"/>
  <c r="AI47"/>
  <c r="AJ47"/>
  <c r="AK47"/>
  <c r="AL47"/>
  <c r="AM47"/>
  <c r="AN47"/>
  <c r="AO47"/>
  <c r="AP47"/>
  <c r="AQ47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Z49"/>
  <c r="AA49"/>
  <c r="AB49"/>
  <c r="AC49"/>
  <c r="AD49"/>
  <c r="AE49"/>
  <c r="AF49"/>
  <c r="AG49"/>
  <c r="AH49"/>
  <c r="AI49"/>
  <c r="AJ49"/>
  <c r="AK49"/>
  <c r="AL49"/>
  <c r="AM49"/>
  <c r="AN49"/>
  <c r="AO49"/>
  <c r="AP49"/>
  <c r="AQ49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D49"/>
  <c r="D33"/>
  <c r="D34"/>
  <c r="D35"/>
  <c r="D36"/>
  <c r="D37"/>
  <c r="D38"/>
  <c r="D39"/>
  <c r="D40"/>
  <c r="D41"/>
  <c r="D42"/>
  <c r="D43"/>
  <c r="D44"/>
  <c r="D45"/>
  <c r="D46"/>
  <c r="D47"/>
  <c r="D48"/>
  <c r="D50"/>
  <c r="D51"/>
  <c r="D32"/>
  <c r="D31"/>
  <c r="E32" i="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D3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AP42"/>
  <c r="AQ42"/>
  <c r="D42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AD46"/>
  <c r="AE46"/>
  <c r="AF46"/>
  <c r="AG46"/>
  <c r="AH46"/>
  <c r="AI46"/>
  <c r="AJ46"/>
  <c r="AK46"/>
  <c r="AL46"/>
  <c r="AM46"/>
  <c r="AN46"/>
  <c r="AO46"/>
  <c r="AP46"/>
  <c r="AQ46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AA47"/>
  <c r="AB47"/>
  <c r="AC47"/>
  <c r="AD47"/>
  <c r="AE47"/>
  <c r="AF47"/>
  <c r="AG47"/>
  <c r="AH47"/>
  <c r="AI47"/>
  <c r="AJ47"/>
  <c r="AK47"/>
  <c r="AL47"/>
  <c r="AM47"/>
  <c r="AN47"/>
  <c r="AO47"/>
  <c r="AP47"/>
  <c r="AQ47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Z49"/>
  <c r="AA49"/>
  <c r="AB49"/>
  <c r="AC49"/>
  <c r="AD49"/>
  <c r="AE49"/>
  <c r="AF49"/>
  <c r="AG49"/>
  <c r="AH49"/>
  <c r="AI49"/>
  <c r="AJ49"/>
  <c r="AK49"/>
  <c r="AL49"/>
  <c r="AM49"/>
  <c r="AN49"/>
  <c r="AO49"/>
  <c r="AP49"/>
  <c r="AQ49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D50"/>
  <c r="D49"/>
  <c r="D48"/>
  <c r="D47"/>
  <c r="D46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Q31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D34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D36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D38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D40"/>
  <c r="E40"/>
  <c r="F40"/>
  <c r="G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AD40"/>
  <c r="AE40"/>
  <c r="AF40"/>
  <c r="AG40"/>
  <c r="AH40"/>
  <c r="AI40"/>
  <c r="AJ40"/>
  <c r="AK40"/>
  <c r="AL40"/>
  <c r="AM40"/>
  <c r="AN40"/>
  <c r="AO40"/>
  <c r="AP40"/>
  <c r="AQ40"/>
  <c r="D41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AE41"/>
  <c r="AF41"/>
  <c r="AG41"/>
  <c r="AH41"/>
  <c r="AI41"/>
  <c r="AJ41"/>
  <c r="AK41"/>
  <c r="AL41"/>
  <c r="AM41"/>
  <c r="AN41"/>
  <c r="AO41"/>
  <c r="AP41"/>
  <c r="AQ41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AD43"/>
  <c r="AE43"/>
  <c r="AF43"/>
  <c r="AG43"/>
  <c r="AH43"/>
  <c r="AI43"/>
  <c r="AJ43"/>
  <c r="AK43"/>
  <c r="AL43"/>
  <c r="AM43"/>
  <c r="AN43"/>
  <c r="AO43"/>
  <c r="AP43"/>
  <c r="AQ43"/>
  <c r="D44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AE44"/>
  <c r="AF44"/>
  <c r="AG44"/>
  <c r="AH44"/>
  <c r="AI44"/>
  <c r="AJ44"/>
  <c r="AK44"/>
  <c r="AL44"/>
  <c r="AM44"/>
  <c r="AN44"/>
  <c r="AO44"/>
  <c r="AP44"/>
  <c r="AQ44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AE45"/>
  <c r="AF45"/>
  <c r="AG45"/>
  <c r="AH45"/>
  <c r="AI45"/>
  <c r="AJ45"/>
  <c r="AK45"/>
  <c r="AL45"/>
  <c r="AM45"/>
  <c r="AN45"/>
  <c r="AO45"/>
  <c r="AP45"/>
  <c r="AQ45"/>
  <c r="E30"/>
  <c r="F30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P30"/>
  <c r="AQ30"/>
  <c r="D30"/>
  <c r="C26"/>
  <c r="C34" s="1"/>
  <c r="J4" i="9"/>
  <c r="K4"/>
  <c r="L4"/>
  <c r="J5"/>
  <c r="K5"/>
  <c r="L5"/>
  <c r="J6"/>
  <c r="K6"/>
  <c r="L6"/>
  <c r="J7"/>
  <c r="K7"/>
  <c r="L7"/>
  <c r="J8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J169"/>
  <c r="K169"/>
  <c r="L169"/>
  <c r="J170"/>
  <c r="K170"/>
  <c r="L170"/>
  <c r="J171"/>
  <c r="K171"/>
  <c r="L171"/>
  <c r="J172"/>
  <c r="K172"/>
  <c r="L172"/>
  <c r="J173"/>
  <c r="K173"/>
  <c r="L173"/>
  <c r="J174"/>
  <c r="K174"/>
  <c r="L174"/>
  <c r="J175"/>
  <c r="K175"/>
  <c r="L175"/>
  <c r="J176"/>
  <c r="K176"/>
  <c r="L176"/>
  <c r="J177"/>
  <c r="K177"/>
  <c r="L177"/>
  <c r="J178"/>
  <c r="K178"/>
  <c r="L178"/>
  <c r="J179"/>
  <c r="K179"/>
  <c r="L179"/>
  <c r="J180"/>
  <c r="K180"/>
  <c r="L180"/>
  <c r="J181"/>
  <c r="K181"/>
  <c r="L181"/>
  <c r="J182"/>
  <c r="K182"/>
  <c r="L182"/>
  <c r="J183"/>
  <c r="K183"/>
  <c r="L183"/>
  <c r="J184"/>
  <c r="K184"/>
  <c r="L184"/>
  <c r="J185"/>
  <c r="K185"/>
  <c r="L185"/>
  <c r="J186"/>
  <c r="K186"/>
  <c r="L186"/>
  <c r="J187"/>
  <c r="K187"/>
  <c r="L187"/>
  <c r="J188"/>
  <c r="K188"/>
  <c r="L188"/>
  <c r="J189"/>
  <c r="K189"/>
  <c r="L189"/>
  <c r="J190"/>
  <c r="K190"/>
  <c r="L190"/>
  <c r="J191"/>
  <c r="K191"/>
  <c r="L191"/>
  <c r="J192"/>
  <c r="K192"/>
  <c r="L192"/>
  <c r="J193"/>
  <c r="K193"/>
  <c r="L193"/>
  <c r="J194"/>
  <c r="K194"/>
  <c r="L194"/>
  <c r="J195"/>
  <c r="K195"/>
  <c r="L195"/>
  <c r="J196"/>
  <c r="K196"/>
  <c r="L196"/>
  <c r="J197"/>
  <c r="K197"/>
  <c r="L197"/>
  <c r="J198"/>
  <c r="K198"/>
  <c r="L198"/>
  <c r="J199"/>
  <c r="K199"/>
  <c r="L199"/>
  <c r="J200"/>
  <c r="K200"/>
  <c r="L200"/>
  <c r="J201"/>
  <c r="K201"/>
  <c r="L201"/>
  <c r="J202"/>
  <c r="K202"/>
  <c r="L202"/>
  <c r="J203"/>
  <c r="K203"/>
  <c r="L203"/>
  <c r="J204"/>
  <c r="K204"/>
  <c r="L204"/>
  <c r="J205"/>
  <c r="K205"/>
  <c r="L205"/>
  <c r="J206"/>
  <c r="K206"/>
  <c r="L206"/>
  <c r="J207"/>
  <c r="K207"/>
  <c r="L207"/>
  <c r="J208"/>
  <c r="K208"/>
  <c r="L208"/>
  <c r="J209"/>
  <c r="K209"/>
  <c r="L209"/>
  <c r="J210"/>
  <c r="K210"/>
  <c r="L210"/>
  <c r="J211"/>
  <c r="K211"/>
  <c r="L211"/>
  <c r="J212"/>
  <c r="K212"/>
  <c r="L212"/>
  <c r="J213"/>
  <c r="K213"/>
  <c r="L213"/>
  <c r="J214"/>
  <c r="K214"/>
  <c r="L214"/>
  <c r="J215"/>
  <c r="K215"/>
  <c r="L215"/>
  <c r="J216"/>
  <c r="K216"/>
  <c r="L216"/>
  <c r="J217"/>
  <c r="K217"/>
  <c r="L217"/>
  <c r="J218"/>
  <c r="K218"/>
  <c r="L218"/>
  <c r="J219"/>
  <c r="K219"/>
  <c r="L219"/>
  <c r="J220"/>
  <c r="K220"/>
  <c r="L220"/>
  <c r="J221"/>
  <c r="K221"/>
  <c r="L221"/>
  <c r="J222"/>
  <c r="K222"/>
  <c r="L222"/>
  <c r="J223"/>
  <c r="K223"/>
  <c r="L223"/>
  <c r="J224"/>
  <c r="K224"/>
  <c r="L224"/>
  <c r="J225"/>
  <c r="K225"/>
  <c r="L225"/>
  <c r="K3"/>
  <c r="L3"/>
  <c r="J3"/>
  <c r="F4"/>
  <c r="G4"/>
  <c r="H4"/>
  <c r="F5"/>
  <c r="G5"/>
  <c r="H5"/>
  <c r="F6"/>
  <c r="G6"/>
  <c r="H6"/>
  <c r="F7"/>
  <c r="G7"/>
  <c r="H7"/>
  <c r="F8"/>
  <c r="G8"/>
  <c r="H8"/>
  <c r="F9"/>
  <c r="G9"/>
  <c r="H9"/>
  <c r="F10"/>
  <c r="G10"/>
  <c r="H10"/>
  <c r="F11"/>
  <c r="G11"/>
  <c r="H11"/>
  <c r="F12"/>
  <c r="G12"/>
  <c r="H12"/>
  <c r="F13"/>
  <c r="G13"/>
  <c r="H13"/>
  <c r="F14"/>
  <c r="G14"/>
  <c r="H14"/>
  <c r="F15"/>
  <c r="G15"/>
  <c r="H15"/>
  <c r="F16"/>
  <c r="G16"/>
  <c r="H16"/>
  <c r="F17"/>
  <c r="G17"/>
  <c r="H17"/>
  <c r="F18"/>
  <c r="G18"/>
  <c r="H18"/>
  <c r="F19"/>
  <c r="G19"/>
  <c r="H19"/>
  <c r="F20"/>
  <c r="G20"/>
  <c r="H20"/>
  <c r="F21"/>
  <c r="G21"/>
  <c r="H21"/>
  <c r="F22"/>
  <c r="G22"/>
  <c r="H22"/>
  <c r="F23"/>
  <c r="G23"/>
  <c r="H23"/>
  <c r="F24"/>
  <c r="G24"/>
  <c r="H24"/>
  <c r="F25"/>
  <c r="G25"/>
  <c r="H25"/>
  <c r="F26"/>
  <c r="G26"/>
  <c r="H26"/>
  <c r="F27"/>
  <c r="G27"/>
  <c r="H27"/>
  <c r="F28"/>
  <c r="G28"/>
  <c r="H28"/>
  <c r="F29"/>
  <c r="G29"/>
  <c r="H29"/>
  <c r="F30"/>
  <c r="G30"/>
  <c r="H30"/>
  <c r="F31"/>
  <c r="G31"/>
  <c r="H31"/>
  <c r="F32"/>
  <c r="G32"/>
  <c r="H32"/>
  <c r="F33"/>
  <c r="G33"/>
  <c r="H33"/>
  <c r="F34"/>
  <c r="G34"/>
  <c r="H34"/>
  <c r="F35"/>
  <c r="G35"/>
  <c r="H35"/>
  <c r="F36"/>
  <c r="G36"/>
  <c r="H36"/>
  <c r="F37"/>
  <c r="G37"/>
  <c r="H37"/>
  <c r="F38"/>
  <c r="G38"/>
  <c r="H38"/>
  <c r="F39"/>
  <c r="G39"/>
  <c r="H39"/>
  <c r="F40"/>
  <c r="G40"/>
  <c r="H40"/>
  <c r="F41"/>
  <c r="G41"/>
  <c r="H41"/>
  <c r="F42"/>
  <c r="G42"/>
  <c r="H42"/>
  <c r="F43"/>
  <c r="G43"/>
  <c r="H43"/>
  <c r="F44"/>
  <c r="G44"/>
  <c r="H44"/>
  <c r="F45"/>
  <c r="G45"/>
  <c r="H45"/>
  <c r="F46"/>
  <c r="G46"/>
  <c r="H46"/>
  <c r="F47"/>
  <c r="G47"/>
  <c r="H47"/>
  <c r="F48"/>
  <c r="G48"/>
  <c r="H48"/>
  <c r="F49"/>
  <c r="G49"/>
  <c r="H49"/>
  <c r="F50"/>
  <c r="G50"/>
  <c r="H50"/>
  <c r="F51"/>
  <c r="G51"/>
  <c r="H51"/>
  <c r="F52"/>
  <c r="G52"/>
  <c r="H52"/>
  <c r="F53"/>
  <c r="G53"/>
  <c r="H53"/>
  <c r="F54"/>
  <c r="G54"/>
  <c r="H54"/>
  <c r="F55"/>
  <c r="G55"/>
  <c r="H55"/>
  <c r="F56"/>
  <c r="G56"/>
  <c r="H56"/>
  <c r="F57"/>
  <c r="G57"/>
  <c r="H57"/>
  <c r="F58"/>
  <c r="G58"/>
  <c r="H58"/>
  <c r="F59"/>
  <c r="G59"/>
  <c r="H59"/>
  <c r="F60"/>
  <c r="G60"/>
  <c r="H60"/>
  <c r="F61"/>
  <c r="G61"/>
  <c r="H61"/>
  <c r="F62"/>
  <c r="G62"/>
  <c r="H62"/>
  <c r="F63"/>
  <c r="G63"/>
  <c r="H63"/>
  <c r="F64"/>
  <c r="G64"/>
  <c r="H64"/>
  <c r="F65"/>
  <c r="G65"/>
  <c r="H65"/>
  <c r="F66"/>
  <c r="G66"/>
  <c r="H66"/>
  <c r="F67"/>
  <c r="G67"/>
  <c r="H67"/>
  <c r="F68"/>
  <c r="G68"/>
  <c r="H68"/>
  <c r="F69"/>
  <c r="G69"/>
  <c r="H69"/>
  <c r="F70"/>
  <c r="G70"/>
  <c r="H70"/>
  <c r="F71"/>
  <c r="G71"/>
  <c r="H71"/>
  <c r="F72"/>
  <c r="G72"/>
  <c r="H72"/>
  <c r="F73"/>
  <c r="G73"/>
  <c r="H73"/>
  <c r="F74"/>
  <c r="G74"/>
  <c r="H74"/>
  <c r="F75"/>
  <c r="G75"/>
  <c r="H75"/>
  <c r="F76"/>
  <c r="G76"/>
  <c r="H76"/>
  <c r="F77"/>
  <c r="G77"/>
  <c r="H77"/>
  <c r="F78"/>
  <c r="G78"/>
  <c r="H78"/>
  <c r="F79"/>
  <c r="G79"/>
  <c r="H79"/>
  <c r="F80"/>
  <c r="G80"/>
  <c r="H80"/>
  <c r="F81"/>
  <c r="G81"/>
  <c r="H81"/>
  <c r="F82"/>
  <c r="G82"/>
  <c r="H82"/>
  <c r="F83"/>
  <c r="G83"/>
  <c r="H83"/>
  <c r="F84"/>
  <c r="G84"/>
  <c r="H84"/>
  <c r="F85"/>
  <c r="G85"/>
  <c r="H85"/>
  <c r="F86"/>
  <c r="G86"/>
  <c r="H86"/>
  <c r="F87"/>
  <c r="G87"/>
  <c r="H87"/>
  <c r="F88"/>
  <c r="G88"/>
  <c r="H88"/>
  <c r="F89"/>
  <c r="G89"/>
  <c r="H89"/>
  <c r="F90"/>
  <c r="G90"/>
  <c r="H90"/>
  <c r="F91"/>
  <c r="G91"/>
  <c r="H91"/>
  <c r="F92"/>
  <c r="G92"/>
  <c r="H92"/>
  <c r="F93"/>
  <c r="G93"/>
  <c r="H93"/>
  <c r="F94"/>
  <c r="G94"/>
  <c r="H94"/>
  <c r="F95"/>
  <c r="G95"/>
  <c r="H95"/>
  <c r="F96"/>
  <c r="G96"/>
  <c r="H96"/>
  <c r="F97"/>
  <c r="G97"/>
  <c r="H97"/>
  <c r="F98"/>
  <c r="G98"/>
  <c r="H98"/>
  <c r="F99"/>
  <c r="G99"/>
  <c r="H99"/>
  <c r="F100"/>
  <c r="G100"/>
  <c r="H100"/>
  <c r="F101"/>
  <c r="G101"/>
  <c r="H101"/>
  <c r="F102"/>
  <c r="G102"/>
  <c r="H102"/>
  <c r="F103"/>
  <c r="G103"/>
  <c r="H103"/>
  <c r="F104"/>
  <c r="G104"/>
  <c r="H104"/>
  <c r="F105"/>
  <c r="G105"/>
  <c r="H105"/>
  <c r="F106"/>
  <c r="G106"/>
  <c r="H106"/>
  <c r="F107"/>
  <c r="G107"/>
  <c r="H107"/>
  <c r="F108"/>
  <c r="G108"/>
  <c r="H108"/>
  <c r="F109"/>
  <c r="G109"/>
  <c r="H109"/>
  <c r="F110"/>
  <c r="G110"/>
  <c r="H110"/>
  <c r="F111"/>
  <c r="G111"/>
  <c r="H111"/>
  <c r="F112"/>
  <c r="G112"/>
  <c r="H112"/>
  <c r="F113"/>
  <c r="G113"/>
  <c r="H113"/>
  <c r="F114"/>
  <c r="G114"/>
  <c r="H114"/>
  <c r="F115"/>
  <c r="G115"/>
  <c r="H115"/>
  <c r="F116"/>
  <c r="G116"/>
  <c r="H116"/>
  <c r="F117"/>
  <c r="G117"/>
  <c r="H117"/>
  <c r="F118"/>
  <c r="G118"/>
  <c r="H118"/>
  <c r="F119"/>
  <c r="G119"/>
  <c r="H119"/>
  <c r="F120"/>
  <c r="G120"/>
  <c r="H120"/>
  <c r="F121"/>
  <c r="G121"/>
  <c r="H121"/>
  <c r="F122"/>
  <c r="G122"/>
  <c r="H122"/>
  <c r="F123"/>
  <c r="G123"/>
  <c r="H123"/>
  <c r="F124"/>
  <c r="G124"/>
  <c r="H124"/>
  <c r="F125"/>
  <c r="G125"/>
  <c r="H125"/>
  <c r="F126"/>
  <c r="G126"/>
  <c r="H126"/>
  <c r="F127"/>
  <c r="G127"/>
  <c r="H127"/>
  <c r="F128"/>
  <c r="G128"/>
  <c r="H128"/>
  <c r="F129"/>
  <c r="G129"/>
  <c r="H129"/>
  <c r="F130"/>
  <c r="G130"/>
  <c r="H130"/>
  <c r="F131"/>
  <c r="G131"/>
  <c r="H131"/>
  <c r="F132"/>
  <c r="G132"/>
  <c r="H132"/>
  <c r="F133"/>
  <c r="G133"/>
  <c r="H133"/>
  <c r="F134"/>
  <c r="G134"/>
  <c r="H134"/>
  <c r="F135"/>
  <c r="G135"/>
  <c r="H135"/>
  <c r="F136"/>
  <c r="G136"/>
  <c r="H136"/>
  <c r="F137"/>
  <c r="G137"/>
  <c r="H137"/>
  <c r="F138"/>
  <c r="G138"/>
  <c r="H138"/>
  <c r="F139"/>
  <c r="G139"/>
  <c r="H139"/>
  <c r="F140"/>
  <c r="G140"/>
  <c r="H140"/>
  <c r="F141"/>
  <c r="G141"/>
  <c r="H141"/>
  <c r="F142"/>
  <c r="G142"/>
  <c r="H142"/>
  <c r="F143"/>
  <c r="G143"/>
  <c r="H143"/>
  <c r="F144"/>
  <c r="G144"/>
  <c r="H144"/>
  <c r="F145"/>
  <c r="G145"/>
  <c r="H145"/>
  <c r="F146"/>
  <c r="G146"/>
  <c r="H146"/>
  <c r="F147"/>
  <c r="G147"/>
  <c r="H147"/>
  <c r="F148"/>
  <c r="G148"/>
  <c r="H148"/>
  <c r="F149"/>
  <c r="G149"/>
  <c r="H149"/>
  <c r="F150"/>
  <c r="G150"/>
  <c r="H150"/>
  <c r="F151"/>
  <c r="G151"/>
  <c r="H151"/>
  <c r="F152"/>
  <c r="G152"/>
  <c r="H152"/>
  <c r="F153"/>
  <c r="G153"/>
  <c r="H153"/>
  <c r="F154"/>
  <c r="G154"/>
  <c r="H154"/>
  <c r="F155"/>
  <c r="G155"/>
  <c r="H155"/>
  <c r="F156"/>
  <c r="G156"/>
  <c r="H156"/>
  <c r="F157"/>
  <c r="G157"/>
  <c r="H157"/>
  <c r="F158"/>
  <c r="G158"/>
  <c r="H158"/>
  <c r="F159"/>
  <c r="G159"/>
  <c r="H159"/>
  <c r="F160"/>
  <c r="G160"/>
  <c r="H160"/>
  <c r="F161"/>
  <c r="G161"/>
  <c r="H161"/>
  <c r="F162"/>
  <c r="G162"/>
  <c r="H162"/>
  <c r="F163"/>
  <c r="G163"/>
  <c r="H163"/>
  <c r="F164"/>
  <c r="G164"/>
  <c r="H164"/>
  <c r="F165"/>
  <c r="G165"/>
  <c r="H165"/>
  <c r="F166"/>
  <c r="G166"/>
  <c r="H166"/>
  <c r="F167"/>
  <c r="G167"/>
  <c r="H167"/>
  <c r="F168"/>
  <c r="G168"/>
  <c r="H168"/>
  <c r="F169"/>
  <c r="G169"/>
  <c r="H169"/>
  <c r="F170"/>
  <c r="G170"/>
  <c r="H170"/>
  <c r="F171"/>
  <c r="G171"/>
  <c r="H171"/>
  <c r="F172"/>
  <c r="G172"/>
  <c r="H172"/>
  <c r="F173"/>
  <c r="G173"/>
  <c r="H173"/>
  <c r="F174"/>
  <c r="G174"/>
  <c r="H174"/>
  <c r="F175"/>
  <c r="G175"/>
  <c r="H175"/>
  <c r="F176"/>
  <c r="G176"/>
  <c r="H176"/>
  <c r="F177"/>
  <c r="G177"/>
  <c r="H177"/>
  <c r="F178"/>
  <c r="G178"/>
  <c r="H178"/>
  <c r="F179"/>
  <c r="G179"/>
  <c r="H179"/>
  <c r="F180"/>
  <c r="G180"/>
  <c r="H180"/>
  <c r="F181"/>
  <c r="G181"/>
  <c r="H181"/>
  <c r="F182"/>
  <c r="G182"/>
  <c r="H182"/>
  <c r="F183"/>
  <c r="G183"/>
  <c r="H183"/>
  <c r="F184"/>
  <c r="G184"/>
  <c r="H184"/>
  <c r="F185"/>
  <c r="G185"/>
  <c r="H185"/>
  <c r="F186"/>
  <c r="G186"/>
  <c r="H186"/>
  <c r="F187"/>
  <c r="G187"/>
  <c r="H187"/>
  <c r="F188"/>
  <c r="G188"/>
  <c r="H188"/>
  <c r="F189"/>
  <c r="G189"/>
  <c r="H189"/>
  <c r="F190"/>
  <c r="G190"/>
  <c r="H190"/>
  <c r="F191"/>
  <c r="G191"/>
  <c r="H191"/>
  <c r="F192"/>
  <c r="G192"/>
  <c r="H192"/>
  <c r="F193"/>
  <c r="G193"/>
  <c r="H193"/>
  <c r="F194"/>
  <c r="G194"/>
  <c r="H194"/>
  <c r="F195"/>
  <c r="G195"/>
  <c r="H195"/>
  <c r="F196"/>
  <c r="G196"/>
  <c r="H196"/>
  <c r="F197"/>
  <c r="G197"/>
  <c r="H197"/>
  <c r="F198"/>
  <c r="G198"/>
  <c r="H198"/>
  <c r="F199"/>
  <c r="G199"/>
  <c r="H199"/>
  <c r="F200"/>
  <c r="G200"/>
  <c r="H200"/>
  <c r="F201"/>
  <c r="G201"/>
  <c r="H201"/>
  <c r="F202"/>
  <c r="G202"/>
  <c r="H202"/>
  <c r="F203"/>
  <c r="G203"/>
  <c r="H203"/>
  <c r="F204"/>
  <c r="G204"/>
  <c r="H204"/>
  <c r="F205"/>
  <c r="G205"/>
  <c r="H205"/>
  <c r="F206"/>
  <c r="G206"/>
  <c r="H206"/>
  <c r="F207"/>
  <c r="G207"/>
  <c r="H207"/>
  <c r="F208"/>
  <c r="G208"/>
  <c r="H208"/>
  <c r="F209"/>
  <c r="G209"/>
  <c r="H209"/>
  <c r="F210"/>
  <c r="G210"/>
  <c r="H210"/>
  <c r="F211"/>
  <c r="G211"/>
  <c r="H211"/>
  <c r="F212"/>
  <c r="G212"/>
  <c r="H212"/>
  <c r="F213"/>
  <c r="G213"/>
  <c r="H213"/>
  <c r="F214"/>
  <c r="G214"/>
  <c r="H214"/>
  <c r="F215"/>
  <c r="G215"/>
  <c r="H215"/>
  <c r="F216"/>
  <c r="G216"/>
  <c r="H216"/>
  <c r="F217"/>
  <c r="G217"/>
  <c r="H217"/>
  <c r="F218"/>
  <c r="G218"/>
  <c r="H218"/>
  <c r="F219"/>
  <c r="G219"/>
  <c r="H219"/>
  <c r="F220"/>
  <c r="G220"/>
  <c r="H220"/>
  <c r="F221"/>
  <c r="G221"/>
  <c r="H221"/>
  <c r="F222"/>
  <c r="G222"/>
  <c r="H222"/>
  <c r="F223"/>
  <c r="G223"/>
  <c r="H223"/>
  <c r="F224"/>
  <c r="G224"/>
  <c r="H224"/>
  <c r="F225"/>
  <c r="G225"/>
  <c r="H225"/>
  <c r="G3"/>
  <c r="H3"/>
  <c r="F3"/>
  <c r="J226" i="7"/>
  <c r="K226"/>
  <c r="L226"/>
  <c r="J227"/>
  <c r="K227"/>
  <c r="L227"/>
  <c r="J228"/>
  <c r="K228"/>
  <c r="L228"/>
  <c r="J229"/>
  <c r="K229"/>
  <c r="L229"/>
  <c r="J230"/>
  <c r="K230"/>
  <c r="L230"/>
  <c r="J4"/>
  <c r="K4"/>
  <c r="L4"/>
  <c r="J5"/>
  <c r="K5"/>
  <c r="L5"/>
  <c r="J6"/>
  <c r="K6"/>
  <c r="L6"/>
  <c r="J7"/>
  <c r="K7"/>
  <c r="L7"/>
  <c r="J8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J169"/>
  <c r="K169"/>
  <c r="L169"/>
  <c r="J170"/>
  <c r="K170"/>
  <c r="L170"/>
  <c r="J171"/>
  <c r="K171"/>
  <c r="L171"/>
  <c r="J172"/>
  <c r="K172"/>
  <c r="L172"/>
  <c r="J173"/>
  <c r="K173"/>
  <c r="L173"/>
  <c r="J174"/>
  <c r="K174"/>
  <c r="L174"/>
  <c r="J175"/>
  <c r="K175"/>
  <c r="L175"/>
  <c r="J176"/>
  <c r="K176"/>
  <c r="L176"/>
  <c r="J177"/>
  <c r="K177"/>
  <c r="L177"/>
  <c r="J178"/>
  <c r="K178"/>
  <c r="L178"/>
  <c r="J179"/>
  <c r="K179"/>
  <c r="L179"/>
  <c r="J180"/>
  <c r="K180"/>
  <c r="L180"/>
  <c r="J181"/>
  <c r="K181"/>
  <c r="L181"/>
  <c r="J182"/>
  <c r="K182"/>
  <c r="L182"/>
  <c r="J183"/>
  <c r="K183"/>
  <c r="L183"/>
  <c r="J184"/>
  <c r="K184"/>
  <c r="L184"/>
  <c r="J185"/>
  <c r="K185"/>
  <c r="L185"/>
  <c r="J186"/>
  <c r="K186"/>
  <c r="L186"/>
  <c r="J187"/>
  <c r="K187"/>
  <c r="L187"/>
  <c r="J188"/>
  <c r="K188"/>
  <c r="L188"/>
  <c r="J189"/>
  <c r="K189"/>
  <c r="L189"/>
  <c r="J190"/>
  <c r="K190"/>
  <c r="L190"/>
  <c r="J191"/>
  <c r="K191"/>
  <c r="L191"/>
  <c r="J192"/>
  <c r="K192"/>
  <c r="L192"/>
  <c r="J193"/>
  <c r="K193"/>
  <c r="L193"/>
  <c r="J194"/>
  <c r="K194"/>
  <c r="L194"/>
  <c r="J195"/>
  <c r="K195"/>
  <c r="L195"/>
  <c r="J196"/>
  <c r="K196"/>
  <c r="L196"/>
  <c r="J197"/>
  <c r="K197"/>
  <c r="L197"/>
  <c r="J198"/>
  <c r="K198"/>
  <c r="L198"/>
  <c r="J199"/>
  <c r="K199"/>
  <c r="L199"/>
  <c r="J200"/>
  <c r="K200"/>
  <c r="L200"/>
  <c r="J201"/>
  <c r="K201"/>
  <c r="L201"/>
  <c r="J202"/>
  <c r="K202"/>
  <c r="L202"/>
  <c r="J203"/>
  <c r="K203"/>
  <c r="L203"/>
  <c r="J204"/>
  <c r="K204"/>
  <c r="L204"/>
  <c r="J205"/>
  <c r="K205"/>
  <c r="L205"/>
  <c r="J206"/>
  <c r="K206"/>
  <c r="L206"/>
  <c r="J207"/>
  <c r="K207"/>
  <c r="L207"/>
  <c r="J208"/>
  <c r="K208"/>
  <c r="L208"/>
  <c r="J209"/>
  <c r="K209"/>
  <c r="L209"/>
  <c r="J210"/>
  <c r="K210"/>
  <c r="L210"/>
  <c r="J211"/>
  <c r="K211"/>
  <c r="L211"/>
  <c r="J212"/>
  <c r="K212"/>
  <c r="L212"/>
  <c r="J213"/>
  <c r="K213"/>
  <c r="L213"/>
  <c r="J214"/>
  <c r="K214"/>
  <c r="L214"/>
  <c r="J215"/>
  <c r="K215"/>
  <c r="L215"/>
  <c r="J216"/>
  <c r="K216"/>
  <c r="L216"/>
  <c r="J217"/>
  <c r="K217"/>
  <c r="L217"/>
  <c r="J218"/>
  <c r="K218"/>
  <c r="L218"/>
  <c r="J219"/>
  <c r="K219"/>
  <c r="L219"/>
  <c r="J220"/>
  <c r="K220"/>
  <c r="L220"/>
  <c r="J221"/>
  <c r="K221"/>
  <c r="L221"/>
  <c r="J222"/>
  <c r="K222"/>
  <c r="L222"/>
  <c r="J223"/>
  <c r="K223"/>
  <c r="L223"/>
  <c r="J224"/>
  <c r="K224"/>
  <c r="L224"/>
  <c r="J225"/>
  <c r="K225"/>
  <c r="L225"/>
  <c r="K3"/>
  <c r="L3"/>
  <c r="J3"/>
  <c r="F4"/>
  <c r="G4"/>
  <c r="H4"/>
  <c r="F5"/>
  <c r="G5"/>
  <c r="H5"/>
  <c r="F6"/>
  <c r="G6"/>
  <c r="H6"/>
  <c r="F7"/>
  <c r="G7"/>
  <c r="H7"/>
  <c r="F8"/>
  <c r="G8"/>
  <c r="H8"/>
  <c r="F9"/>
  <c r="G9"/>
  <c r="H9"/>
  <c r="F10"/>
  <c r="G10"/>
  <c r="H10"/>
  <c r="F11"/>
  <c r="G11"/>
  <c r="H11"/>
  <c r="F12"/>
  <c r="G12"/>
  <c r="H12"/>
  <c r="F13"/>
  <c r="G13"/>
  <c r="H13"/>
  <c r="F14"/>
  <c r="G14"/>
  <c r="H14"/>
  <c r="F15"/>
  <c r="G15"/>
  <c r="H15"/>
  <c r="F16"/>
  <c r="G16"/>
  <c r="H16"/>
  <c r="F17"/>
  <c r="G17"/>
  <c r="H17"/>
  <c r="F18"/>
  <c r="G18"/>
  <c r="H18"/>
  <c r="F19"/>
  <c r="G19"/>
  <c r="H19"/>
  <c r="F20"/>
  <c r="G20"/>
  <c r="H20"/>
  <c r="F21"/>
  <c r="G21"/>
  <c r="H21"/>
  <c r="F22"/>
  <c r="G22"/>
  <c r="H22"/>
  <c r="F23"/>
  <c r="G23"/>
  <c r="H23"/>
  <c r="F24"/>
  <c r="G24"/>
  <c r="H24"/>
  <c r="F25"/>
  <c r="G25"/>
  <c r="H25"/>
  <c r="F26"/>
  <c r="G26"/>
  <c r="H26"/>
  <c r="F27"/>
  <c r="G27"/>
  <c r="H27"/>
  <c r="F28"/>
  <c r="G28"/>
  <c r="H28"/>
  <c r="F29"/>
  <c r="G29"/>
  <c r="H29"/>
  <c r="F30"/>
  <c r="G30"/>
  <c r="H30"/>
  <c r="F31"/>
  <c r="G31"/>
  <c r="H31"/>
  <c r="F32"/>
  <c r="G32"/>
  <c r="H32"/>
  <c r="F33"/>
  <c r="G33"/>
  <c r="H33"/>
  <c r="F34"/>
  <c r="G34"/>
  <c r="H34"/>
  <c r="F35"/>
  <c r="G35"/>
  <c r="H35"/>
  <c r="F36"/>
  <c r="G36"/>
  <c r="H36"/>
  <c r="F37"/>
  <c r="G37"/>
  <c r="H37"/>
  <c r="F38"/>
  <c r="G38"/>
  <c r="H38"/>
  <c r="F39"/>
  <c r="G39"/>
  <c r="H39"/>
  <c r="F40"/>
  <c r="G40"/>
  <c r="H40"/>
  <c r="F41"/>
  <c r="G41"/>
  <c r="H41"/>
  <c r="F42"/>
  <c r="G42"/>
  <c r="H42"/>
  <c r="F43"/>
  <c r="G43"/>
  <c r="H43"/>
  <c r="F44"/>
  <c r="G44"/>
  <c r="H44"/>
  <c r="F45"/>
  <c r="G45"/>
  <c r="H45"/>
  <c r="F46"/>
  <c r="G46"/>
  <c r="H46"/>
  <c r="F47"/>
  <c r="G47"/>
  <c r="H47"/>
  <c r="F48"/>
  <c r="G48"/>
  <c r="H48"/>
  <c r="F49"/>
  <c r="G49"/>
  <c r="H49"/>
  <c r="F50"/>
  <c r="G50"/>
  <c r="H50"/>
  <c r="F51"/>
  <c r="G51"/>
  <c r="H51"/>
  <c r="F52"/>
  <c r="G52"/>
  <c r="H52"/>
  <c r="F53"/>
  <c r="G53"/>
  <c r="H53"/>
  <c r="F54"/>
  <c r="G54"/>
  <c r="H54"/>
  <c r="F55"/>
  <c r="G55"/>
  <c r="H55"/>
  <c r="F56"/>
  <c r="G56"/>
  <c r="H56"/>
  <c r="F57"/>
  <c r="G57"/>
  <c r="H57"/>
  <c r="F58"/>
  <c r="G58"/>
  <c r="H58"/>
  <c r="F59"/>
  <c r="G59"/>
  <c r="H59"/>
  <c r="F60"/>
  <c r="G60"/>
  <c r="H60"/>
  <c r="F61"/>
  <c r="G61"/>
  <c r="H61"/>
  <c r="F62"/>
  <c r="G62"/>
  <c r="H62"/>
  <c r="F63"/>
  <c r="G63"/>
  <c r="H63"/>
  <c r="F64"/>
  <c r="G64"/>
  <c r="H64"/>
  <c r="F65"/>
  <c r="G65"/>
  <c r="H65"/>
  <c r="F66"/>
  <c r="G66"/>
  <c r="H66"/>
  <c r="F67"/>
  <c r="G67"/>
  <c r="H67"/>
  <c r="F68"/>
  <c r="G68"/>
  <c r="H68"/>
  <c r="F69"/>
  <c r="G69"/>
  <c r="H69"/>
  <c r="F70"/>
  <c r="G70"/>
  <c r="H70"/>
  <c r="F71"/>
  <c r="G71"/>
  <c r="H71"/>
  <c r="F72"/>
  <c r="G72"/>
  <c r="H72"/>
  <c r="F73"/>
  <c r="G73"/>
  <c r="H73"/>
  <c r="F74"/>
  <c r="G74"/>
  <c r="H74"/>
  <c r="F75"/>
  <c r="G75"/>
  <c r="H75"/>
  <c r="F76"/>
  <c r="G76"/>
  <c r="H76"/>
  <c r="F77"/>
  <c r="G77"/>
  <c r="H77"/>
  <c r="F78"/>
  <c r="G78"/>
  <c r="H78"/>
  <c r="F79"/>
  <c r="G79"/>
  <c r="H79"/>
  <c r="F80"/>
  <c r="G80"/>
  <c r="H80"/>
  <c r="F81"/>
  <c r="G81"/>
  <c r="H81"/>
  <c r="F82"/>
  <c r="G82"/>
  <c r="H82"/>
  <c r="F83"/>
  <c r="G83"/>
  <c r="H83"/>
  <c r="F84"/>
  <c r="G84"/>
  <c r="H84"/>
  <c r="F85"/>
  <c r="G85"/>
  <c r="H85"/>
  <c r="F86"/>
  <c r="G86"/>
  <c r="H86"/>
  <c r="F87"/>
  <c r="G87"/>
  <c r="H87"/>
  <c r="F88"/>
  <c r="G88"/>
  <c r="H88"/>
  <c r="F89"/>
  <c r="G89"/>
  <c r="H89"/>
  <c r="F90"/>
  <c r="G90"/>
  <c r="H90"/>
  <c r="F91"/>
  <c r="G91"/>
  <c r="H91"/>
  <c r="F92"/>
  <c r="G92"/>
  <c r="H92"/>
  <c r="F93"/>
  <c r="G93"/>
  <c r="H93"/>
  <c r="F94"/>
  <c r="G94"/>
  <c r="H94"/>
  <c r="F95"/>
  <c r="G95"/>
  <c r="H95"/>
  <c r="F96"/>
  <c r="G96"/>
  <c r="H96"/>
  <c r="F97"/>
  <c r="G97"/>
  <c r="H97"/>
  <c r="F98"/>
  <c r="G98"/>
  <c r="H98"/>
  <c r="F99"/>
  <c r="G99"/>
  <c r="H99"/>
  <c r="F100"/>
  <c r="G100"/>
  <c r="H100"/>
  <c r="F101"/>
  <c r="G101"/>
  <c r="H101"/>
  <c r="F102"/>
  <c r="G102"/>
  <c r="H102"/>
  <c r="F103"/>
  <c r="G103"/>
  <c r="H103"/>
  <c r="F104"/>
  <c r="G104"/>
  <c r="H104"/>
  <c r="F105"/>
  <c r="G105"/>
  <c r="H105"/>
  <c r="F106"/>
  <c r="G106"/>
  <c r="H106"/>
  <c r="F107"/>
  <c r="G107"/>
  <c r="H107"/>
  <c r="F108"/>
  <c r="G108"/>
  <c r="H108"/>
  <c r="F109"/>
  <c r="G109"/>
  <c r="H109"/>
  <c r="F110"/>
  <c r="G110"/>
  <c r="H110"/>
  <c r="F111"/>
  <c r="G111"/>
  <c r="H111"/>
  <c r="F112"/>
  <c r="G112"/>
  <c r="H112"/>
  <c r="F113"/>
  <c r="G113"/>
  <c r="H113"/>
  <c r="F114"/>
  <c r="G114"/>
  <c r="H114"/>
  <c r="F115"/>
  <c r="G115"/>
  <c r="H115"/>
  <c r="F116"/>
  <c r="G116"/>
  <c r="H116"/>
  <c r="F117"/>
  <c r="G117"/>
  <c r="H117"/>
  <c r="F118"/>
  <c r="G118"/>
  <c r="H118"/>
  <c r="F119"/>
  <c r="G119"/>
  <c r="H119"/>
  <c r="F120"/>
  <c r="G120"/>
  <c r="H120"/>
  <c r="F121"/>
  <c r="G121"/>
  <c r="H121"/>
  <c r="F122"/>
  <c r="G122"/>
  <c r="H122"/>
  <c r="F123"/>
  <c r="G123"/>
  <c r="H123"/>
  <c r="F124"/>
  <c r="G124"/>
  <c r="H124"/>
  <c r="F125"/>
  <c r="G125"/>
  <c r="H125"/>
  <c r="F126"/>
  <c r="G126"/>
  <c r="H126"/>
  <c r="F127"/>
  <c r="G127"/>
  <c r="H127"/>
  <c r="F128"/>
  <c r="G128"/>
  <c r="H128"/>
  <c r="F129"/>
  <c r="G129"/>
  <c r="H129"/>
  <c r="F130"/>
  <c r="G130"/>
  <c r="H130"/>
  <c r="F131"/>
  <c r="G131"/>
  <c r="H131"/>
  <c r="F132"/>
  <c r="G132"/>
  <c r="H132"/>
  <c r="F133"/>
  <c r="G133"/>
  <c r="H133"/>
  <c r="F134"/>
  <c r="G134"/>
  <c r="H134"/>
  <c r="F135"/>
  <c r="G135"/>
  <c r="H135"/>
  <c r="F136"/>
  <c r="G136"/>
  <c r="H136"/>
  <c r="F137"/>
  <c r="G137"/>
  <c r="H137"/>
  <c r="F138"/>
  <c r="G138"/>
  <c r="H138"/>
  <c r="F139"/>
  <c r="G139"/>
  <c r="H139"/>
  <c r="F140"/>
  <c r="G140"/>
  <c r="H140"/>
  <c r="F141"/>
  <c r="G141"/>
  <c r="H141"/>
  <c r="F142"/>
  <c r="G142"/>
  <c r="H142"/>
  <c r="F143"/>
  <c r="G143"/>
  <c r="H143"/>
  <c r="F144"/>
  <c r="G144"/>
  <c r="H144"/>
  <c r="F145"/>
  <c r="G145"/>
  <c r="H145"/>
  <c r="F146"/>
  <c r="G146"/>
  <c r="H146"/>
  <c r="F147"/>
  <c r="G147"/>
  <c r="H147"/>
  <c r="F148"/>
  <c r="G148"/>
  <c r="H148"/>
  <c r="F149"/>
  <c r="G149"/>
  <c r="H149"/>
  <c r="F150"/>
  <c r="G150"/>
  <c r="H150"/>
  <c r="F151"/>
  <c r="G151"/>
  <c r="H151"/>
  <c r="F152"/>
  <c r="G152"/>
  <c r="H152"/>
  <c r="F153"/>
  <c r="G153"/>
  <c r="H153"/>
  <c r="F154"/>
  <c r="G154"/>
  <c r="H154"/>
  <c r="F155"/>
  <c r="G155"/>
  <c r="H155"/>
  <c r="F156"/>
  <c r="G156"/>
  <c r="H156"/>
  <c r="F157"/>
  <c r="G157"/>
  <c r="H157"/>
  <c r="F158"/>
  <c r="G158"/>
  <c r="H158"/>
  <c r="F159"/>
  <c r="G159"/>
  <c r="H159"/>
  <c r="F160"/>
  <c r="G160"/>
  <c r="H160"/>
  <c r="F161"/>
  <c r="G161"/>
  <c r="H161"/>
  <c r="F162"/>
  <c r="G162"/>
  <c r="H162"/>
  <c r="F163"/>
  <c r="G163"/>
  <c r="H163"/>
  <c r="F164"/>
  <c r="G164"/>
  <c r="H164"/>
  <c r="F165"/>
  <c r="G165"/>
  <c r="H165"/>
  <c r="F166"/>
  <c r="G166"/>
  <c r="H166"/>
  <c r="F167"/>
  <c r="G167"/>
  <c r="H167"/>
  <c r="F168"/>
  <c r="G168"/>
  <c r="H168"/>
  <c r="F169"/>
  <c r="G169"/>
  <c r="H169"/>
  <c r="F170"/>
  <c r="G170"/>
  <c r="H170"/>
  <c r="F171"/>
  <c r="G171"/>
  <c r="H171"/>
  <c r="F172"/>
  <c r="G172"/>
  <c r="H172"/>
  <c r="F173"/>
  <c r="G173"/>
  <c r="H173"/>
  <c r="F174"/>
  <c r="G174"/>
  <c r="H174"/>
  <c r="F175"/>
  <c r="G175"/>
  <c r="H175"/>
  <c r="F176"/>
  <c r="G176"/>
  <c r="H176"/>
  <c r="F177"/>
  <c r="G177"/>
  <c r="H177"/>
  <c r="F178"/>
  <c r="G178"/>
  <c r="H178"/>
  <c r="F179"/>
  <c r="G179"/>
  <c r="H179"/>
  <c r="F180"/>
  <c r="G180"/>
  <c r="H180"/>
  <c r="F181"/>
  <c r="G181"/>
  <c r="H181"/>
  <c r="F182"/>
  <c r="G182"/>
  <c r="H182"/>
  <c r="F183"/>
  <c r="G183"/>
  <c r="H183"/>
  <c r="F184"/>
  <c r="G184"/>
  <c r="H184"/>
  <c r="F185"/>
  <c r="G185"/>
  <c r="H185"/>
  <c r="F186"/>
  <c r="G186"/>
  <c r="H186"/>
  <c r="F187"/>
  <c r="G187"/>
  <c r="H187"/>
  <c r="F188"/>
  <c r="G188"/>
  <c r="H188"/>
  <c r="F189"/>
  <c r="G189"/>
  <c r="H189"/>
  <c r="F190"/>
  <c r="G190"/>
  <c r="H190"/>
  <c r="F191"/>
  <c r="G191"/>
  <c r="H191"/>
  <c r="F192"/>
  <c r="G192"/>
  <c r="H192"/>
  <c r="F193"/>
  <c r="G193"/>
  <c r="H193"/>
  <c r="F194"/>
  <c r="G194"/>
  <c r="H194"/>
  <c r="F195"/>
  <c r="G195"/>
  <c r="H195"/>
  <c r="F196"/>
  <c r="G196"/>
  <c r="H196"/>
  <c r="F197"/>
  <c r="G197"/>
  <c r="H197"/>
  <c r="F198"/>
  <c r="G198"/>
  <c r="H198"/>
  <c r="F199"/>
  <c r="G199"/>
  <c r="H199"/>
  <c r="F200"/>
  <c r="G200"/>
  <c r="H200"/>
  <c r="F201"/>
  <c r="G201"/>
  <c r="H201"/>
  <c r="F202"/>
  <c r="G202"/>
  <c r="H202"/>
  <c r="F203"/>
  <c r="G203"/>
  <c r="H203"/>
  <c r="F204"/>
  <c r="G204"/>
  <c r="H204"/>
  <c r="F205"/>
  <c r="G205"/>
  <c r="H205"/>
  <c r="F206"/>
  <c r="G206"/>
  <c r="H206"/>
  <c r="F207"/>
  <c r="G207"/>
  <c r="H207"/>
  <c r="F208"/>
  <c r="G208"/>
  <c r="H208"/>
  <c r="F209"/>
  <c r="G209"/>
  <c r="H209"/>
  <c r="F210"/>
  <c r="G210"/>
  <c r="H210"/>
  <c r="F211"/>
  <c r="G211"/>
  <c r="H211"/>
  <c r="F212"/>
  <c r="G212"/>
  <c r="H212"/>
  <c r="F213"/>
  <c r="G213"/>
  <c r="H213"/>
  <c r="F214"/>
  <c r="G214"/>
  <c r="H214"/>
  <c r="F215"/>
  <c r="G215"/>
  <c r="H215"/>
  <c r="F216"/>
  <c r="G216"/>
  <c r="H216"/>
  <c r="F217"/>
  <c r="G217"/>
  <c r="H217"/>
  <c r="F218"/>
  <c r="G218"/>
  <c r="H218"/>
  <c r="F219"/>
  <c r="G219"/>
  <c r="H219"/>
  <c r="F220"/>
  <c r="G220"/>
  <c r="H220"/>
  <c r="F221"/>
  <c r="G221"/>
  <c r="H221"/>
  <c r="F222"/>
  <c r="G222"/>
  <c r="H222"/>
  <c r="F223"/>
  <c r="G223"/>
  <c r="H223"/>
  <c r="F224"/>
  <c r="G224"/>
  <c r="H224"/>
  <c r="F225"/>
  <c r="G225"/>
  <c r="H225"/>
  <c r="F226"/>
  <c r="G226"/>
  <c r="H226"/>
  <c r="F227"/>
  <c r="G227"/>
  <c r="H227"/>
  <c r="F228"/>
  <c r="G228"/>
  <c r="H228"/>
  <c r="F229"/>
  <c r="G229"/>
  <c r="H229"/>
  <c r="F230"/>
  <c r="G230"/>
  <c r="H230"/>
  <c r="G3"/>
  <c r="H3"/>
  <c r="F3"/>
  <c r="D226"/>
  <c r="D227"/>
  <c r="D228"/>
  <c r="D229"/>
  <c r="D230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5"/>
  <c r="D222"/>
  <c r="D223"/>
  <c r="D224"/>
  <c r="D3"/>
  <c r="C40" i="38" l="1"/>
  <c r="C39"/>
  <c r="C48"/>
  <c r="C36"/>
  <c r="C44"/>
  <c r="C30"/>
  <c r="C34"/>
  <c r="C38"/>
  <c r="C42"/>
  <c r="C46"/>
  <c r="C33"/>
  <c r="C37"/>
  <c r="C41"/>
  <c r="I56" i="35"/>
  <c r="AN56"/>
  <c r="AJ56"/>
  <c r="AF56"/>
  <c r="AB56"/>
  <c r="X56"/>
  <c r="T56"/>
  <c r="P56"/>
  <c r="L56"/>
  <c r="AO56"/>
  <c r="AK56"/>
  <c r="AG56"/>
  <c r="AC56"/>
  <c r="Y56"/>
  <c r="U56"/>
  <c r="Q56"/>
  <c r="M56"/>
  <c r="E56"/>
  <c r="AP56"/>
  <c r="AL56"/>
  <c r="AH56"/>
  <c r="AD56"/>
  <c r="Z56"/>
  <c r="V56"/>
  <c r="R56"/>
  <c r="N56"/>
  <c r="J56"/>
  <c r="F56"/>
  <c r="AQ56"/>
  <c r="AM56"/>
  <c r="AI56"/>
  <c r="AE56"/>
  <c r="AA56"/>
  <c r="W56"/>
  <c r="S56"/>
  <c r="O56"/>
  <c r="K56"/>
  <c r="G56"/>
  <c r="C31" i="33"/>
  <c r="C37"/>
  <c r="C45"/>
  <c r="C35"/>
  <c r="C40"/>
  <c r="C48"/>
  <c r="C41"/>
  <c r="C33"/>
  <c r="C47"/>
  <c r="C32"/>
  <c r="C51"/>
  <c r="C44"/>
  <c r="C49"/>
  <c r="C46"/>
  <c r="C42"/>
  <c r="C38"/>
  <c r="C34"/>
  <c r="C50"/>
  <c r="C43"/>
  <c r="C39"/>
  <c r="C44" i="32"/>
  <c r="C36"/>
  <c r="C49"/>
  <c r="C41"/>
  <c r="C33"/>
  <c r="C30"/>
  <c r="C47"/>
  <c r="C43"/>
  <c r="C39"/>
  <c r="C35"/>
  <c r="C31"/>
  <c r="C48"/>
  <c r="C40"/>
  <c r="C32"/>
  <c r="C45"/>
  <c r="C37"/>
  <c r="C50"/>
  <c r="C46"/>
  <c r="C42"/>
  <c r="C38"/>
  <c r="AN53" i="38" l="1"/>
  <c r="AJ53"/>
  <c r="AF53"/>
  <c r="AB53"/>
  <c r="X53"/>
  <c r="T53"/>
  <c r="P53"/>
  <c r="L53"/>
  <c r="H53"/>
  <c r="D53"/>
  <c r="D54" s="1"/>
  <c r="D55" s="1"/>
  <c r="D56" s="1"/>
  <c r="AP53"/>
  <c r="AH53"/>
  <c r="Z53"/>
  <c r="R53"/>
  <c r="R54" s="1"/>
  <c r="R55" s="1"/>
  <c r="R56" s="1"/>
  <c r="N53"/>
  <c r="F53"/>
  <c r="AM53"/>
  <c r="AI53"/>
  <c r="AI54" s="1"/>
  <c r="AI55" s="1"/>
  <c r="AI56" s="1"/>
  <c r="AA53"/>
  <c r="S53"/>
  <c r="G53"/>
  <c r="AO53"/>
  <c r="AO54" s="1"/>
  <c r="AO55" s="1"/>
  <c r="AO56" s="1"/>
  <c r="AK53"/>
  <c r="AG53"/>
  <c r="AC53"/>
  <c r="Y53"/>
  <c r="Y54" s="1"/>
  <c r="Y55" s="1"/>
  <c r="Y56" s="1"/>
  <c r="U53"/>
  <c r="Q53"/>
  <c r="M53"/>
  <c r="I53"/>
  <c r="I54" s="1"/>
  <c r="I55" s="1"/>
  <c r="I56" s="1"/>
  <c r="E53"/>
  <c r="AL53"/>
  <c r="AD53"/>
  <c r="V53"/>
  <c r="V54" s="1"/>
  <c r="V55" s="1"/>
  <c r="V56" s="1"/>
  <c r="J53"/>
  <c r="AQ53"/>
  <c r="AE53"/>
  <c r="W53"/>
  <c r="W54" s="1"/>
  <c r="W55" s="1"/>
  <c r="W56" s="1"/>
  <c r="O53"/>
  <c r="K53"/>
  <c r="AE54" l="1"/>
  <c r="AE55" s="1"/>
  <c r="AE56" s="1"/>
  <c r="AD54"/>
  <c r="AD55" s="1"/>
  <c r="AD56" s="1"/>
  <c r="M54"/>
  <c r="M55" s="1"/>
  <c r="M56" s="1"/>
  <c r="AC54"/>
  <c r="AC55" s="1"/>
  <c r="AC56" s="1"/>
  <c r="G54"/>
  <c r="G55" s="1"/>
  <c r="G56" s="1"/>
  <c r="AM54"/>
  <c r="AM55" s="1"/>
  <c r="AM56" s="1"/>
  <c r="Z54"/>
  <c r="Z55" s="1"/>
  <c r="Z56" s="1"/>
  <c r="H54"/>
  <c r="H55" s="1"/>
  <c r="H56" s="1"/>
  <c r="X54"/>
  <c r="X55" s="1"/>
  <c r="X56" s="1"/>
  <c r="AN54"/>
  <c r="AN55" s="1"/>
  <c r="AN56" s="1"/>
  <c r="K54"/>
  <c r="K55" s="1"/>
  <c r="K56" s="1"/>
  <c r="T54"/>
  <c r="T55" s="1"/>
  <c r="T56" s="1"/>
  <c r="AJ54"/>
  <c r="AJ55" s="1"/>
  <c r="AJ56" s="1"/>
  <c r="O54"/>
  <c r="O55" s="1"/>
  <c r="O56" s="1"/>
  <c r="J54"/>
  <c r="J55" s="1"/>
  <c r="J56" s="1"/>
  <c r="E54"/>
  <c r="E55" s="1"/>
  <c r="E56" s="1"/>
  <c r="U54"/>
  <c r="U55" s="1"/>
  <c r="U56" s="1"/>
  <c r="AK54"/>
  <c r="AK55" s="1"/>
  <c r="AK56" s="1"/>
  <c r="AA54"/>
  <c r="AA55" s="1"/>
  <c r="AA56" s="1"/>
  <c r="N54"/>
  <c r="N55" s="1"/>
  <c r="N56" s="1"/>
  <c r="AP54"/>
  <c r="AP55" s="1"/>
  <c r="AP56" s="1"/>
  <c r="P54"/>
  <c r="P55" s="1"/>
  <c r="P56" s="1"/>
  <c r="AF54"/>
  <c r="AF55" s="1"/>
  <c r="AF56" s="1"/>
  <c r="AQ54"/>
  <c r="AQ55" s="1"/>
  <c r="AQ56" s="1"/>
  <c r="AL54"/>
  <c r="AL55" s="1"/>
  <c r="AL56" s="1"/>
  <c r="Q54"/>
  <c r="Q55" s="1"/>
  <c r="Q56" s="1"/>
  <c r="AG54"/>
  <c r="AG55" s="1"/>
  <c r="AG56" s="1"/>
  <c r="S54"/>
  <c r="S55" s="1"/>
  <c r="S56" s="1"/>
  <c r="F54"/>
  <c r="F55" s="1"/>
  <c r="F56" s="1"/>
  <c r="AH54"/>
  <c r="AH55" s="1"/>
  <c r="AH56" s="1"/>
  <c r="L54"/>
  <c r="L55" s="1"/>
  <c r="L56" s="1"/>
  <c r="AB54"/>
  <c r="AB55" s="1"/>
  <c r="AB56" s="1"/>
</calcChain>
</file>

<file path=xl/sharedStrings.xml><?xml version="1.0" encoding="utf-8"?>
<sst xmlns="http://schemas.openxmlformats.org/spreadsheetml/2006/main" count="3190" uniqueCount="351">
  <si>
    <t>Value</t>
  </si>
  <si>
    <t>Import</t>
  </si>
  <si>
    <t>World</t>
  </si>
  <si>
    <t>Thailand</t>
  </si>
  <si>
    <t>Export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</si>
  <si>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</si>
  <si>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</si>
  <si>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</si>
  <si>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</si>
  <si>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</si>
  <si>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</si>
  <si>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</si>
  <si>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Azerbaijan</t>
  </si>
  <si>
    <t>Argentina</t>
  </si>
  <si>
    <t>Australia</t>
  </si>
  <si>
    <t>Austria</t>
  </si>
  <si>
    <t>Bahamas</t>
  </si>
  <si>
    <t>Bahrain</t>
  </si>
  <si>
    <t>Bangladesh</t>
  </si>
  <si>
    <t>Armenia</t>
  </si>
  <si>
    <t>Barbados</t>
  </si>
  <si>
    <t>Belgium</t>
  </si>
  <si>
    <t>Bermuda</t>
  </si>
  <si>
    <t>Bhutan</t>
  </si>
  <si>
    <t>Bolivia (Plurinational State of)</t>
  </si>
  <si>
    <t>Botswana</t>
  </si>
  <si>
    <t>Bouvet Island</t>
  </si>
  <si>
    <t>Brazil</t>
  </si>
  <si>
    <t>Belize</t>
  </si>
  <si>
    <t>Br. Indian Ocean Terr.</t>
  </si>
  <si>
    <t>Solomon Isds</t>
  </si>
  <si>
    <t>Br. Virgin Isds</t>
  </si>
  <si>
    <t>Brunei Darussalam</t>
  </si>
  <si>
    <t>Bulgaria</t>
  </si>
  <si>
    <t>Myanmar</t>
  </si>
  <si>
    <t>Burundi</t>
  </si>
  <si>
    <t>Belarus</t>
  </si>
  <si>
    <t>Cambodia</t>
  </si>
  <si>
    <t>Cameroon</t>
  </si>
  <si>
    <t>Canada</t>
  </si>
  <si>
    <t>Cape Verde</t>
  </si>
  <si>
    <t>Cayman Isds</t>
  </si>
  <si>
    <t>Central African Rep.</t>
  </si>
  <si>
    <t>Sri Lanka</t>
  </si>
  <si>
    <t>Chad</t>
  </si>
  <si>
    <t>Chile</t>
  </si>
  <si>
    <t>China</t>
  </si>
  <si>
    <t>Christmas Isds</t>
  </si>
  <si>
    <t>Cocos Isds</t>
  </si>
  <si>
    <t>Colombia</t>
  </si>
  <si>
    <t>Comoros</t>
  </si>
  <si>
    <t>Congo</t>
  </si>
  <si>
    <t>Dem. Rep. of the Congo</t>
  </si>
  <si>
    <t>Cook Isds</t>
  </si>
  <si>
    <t>Costa Rica</t>
  </si>
  <si>
    <t>Croatia</t>
  </si>
  <si>
    <t>Cuba</t>
  </si>
  <si>
    <t>Cyprus</t>
  </si>
  <si>
    <t>Czech Rep.</t>
  </si>
  <si>
    <t>Benin</t>
  </si>
  <si>
    <t>Denmark</t>
  </si>
  <si>
    <t>Dominica</t>
  </si>
  <si>
    <t>Dominican Rep.</t>
  </si>
  <si>
    <t>Ecuador</t>
  </si>
  <si>
    <t>El Salvador</t>
  </si>
  <si>
    <t>Equatorial Guinea</t>
  </si>
  <si>
    <t>Ethiopia</t>
  </si>
  <si>
    <t>Eritrea</t>
  </si>
  <si>
    <t>Estonia</t>
  </si>
  <si>
    <t>Faeroe Isds</t>
  </si>
  <si>
    <t>Falkland Isds (Malvinas)</t>
  </si>
  <si>
    <t>Fiji</t>
  </si>
  <si>
    <t>Finland</t>
  </si>
  <si>
    <t>France</t>
  </si>
  <si>
    <t>French Polynesia</t>
  </si>
  <si>
    <t>Fr. South Antarctic Terr.</t>
  </si>
  <si>
    <t>Djibouti</t>
  </si>
  <si>
    <t>Gabon</t>
  </si>
  <si>
    <t>Georgia</t>
  </si>
  <si>
    <t>Gambia</t>
  </si>
  <si>
    <t>Germany</t>
  </si>
  <si>
    <t>Ghana</t>
  </si>
  <si>
    <t>Gibraltar</t>
  </si>
  <si>
    <t>Kiribati</t>
  </si>
  <si>
    <t>Greece</t>
  </si>
  <si>
    <t>Greenland</t>
  </si>
  <si>
    <t>Grenada</t>
  </si>
  <si>
    <t>Guam</t>
  </si>
  <si>
    <t>Guatemala</t>
  </si>
  <si>
    <t>Guinea</t>
  </si>
  <si>
    <t>Guyana</t>
  </si>
  <si>
    <t>Haiti</t>
  </si>
  <si>
    <t>Heard Island and McDonald Islands</t>
  </si>
  <si>
    <t>Honduras</t>
  </si>
  <si>
    <t>China, Hong Kong SAR</t>
  </si>
  <si>
    <t>Hungary</t>
  </si>
  <si>
    <t>Iceland</t>
  </si>
  <si>
    <t>Indonesia</t>
  </si>
  <si>
    <t>Iran</t>
  </si>
  <si>
    <t>Iraq</t>
  </si>
  <si>
    <t>Ireland</t>
  </si>
  <si>
    <t>Israel</t>
  </si>
  <si>
    <t>Italy</t>
  </si>
  <si>
    <t>Cรดte d'Ivoire</t>
  </si>
  <si>
    <t>Jamaica</t>
  </si>
  <si>
    <t>Japan</t>
  </si>
  <si>
    <t>Kazakhstan</t>
  </si>
  <si>
    <t>Jordan</t>
  </si>
  <si>
    <t>Kenya</t>
  </si>
  <si>
    <t>Dem. People's Rep. of Korea</t>
  </si>
  <si>
    <t>Rep. of Korea</t>
  </si>
  <si>
    <t>Kuwait</t>
  </si>
  <si>
    <t>Kyrgyzstan</t>
  </si>
  <si>
    <t>Lao People's Dem. Rep.</t>
  </si>
  <si>
    <t>Lebanon</t>
  </si>
  <si>
    <t>Lesotho</t>
  </si>
  <si>
    <t>Latvia</t>
  </si>
  <si>
    <t>Liberia</t>
  </si>
  <si>
    <t>Libya</t>
  </si>
  <si>
    <t>Lithuania</t>
  </si>
  <si>
    <t>Luxembourg</t>
  </si>
  <si>
    <t>China, Macao SAR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</si>
  <si>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</si>
  <si>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</si>
  <si>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</si>
  <si>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</si>
  <si>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</si>
  <si>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</si>
  <si>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</si>
  <si>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</si>
  <si>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</si>
  <si>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Other Asia, nes</t>
  </si>
  <si>
    <t>Mongolia</t>
  </si>
  <si>
    <t>Rep. of Moldova</t>
  </si>
  <si>
    <t>Montserrat</t>
  </si>
  <si>
    <t>Morocco</t>
  </si>
  <si>
    <t>Mozambique</t>
  </si>
  <si>
    <t>Oman</t>
  </si>
  <si>
    <t>Namibia</t>
  </si>
  <si>
    <t>Nauru</t>
  </si>
  <si>
    <t>Nepal</t>
  </si>
  <si>
    <t>Netherlands</t>
  </si>
  <si>
    <t>Neth. Antilles</t>
  </si>
  <si>
    <t>Aruba</t>
  </si>
  <si>
    <t>New Caledonia</t>
  </si>
  <si>
    <t>Vanuatu</t>
  </si>
  <si>
    <t>New Zealand</t>
  </si>
  <si>
    <t>Nicaragua</t>
  </si>
  <si>
    <t>Niger</t>
  </si>
  <si>
    <t>Nigeria</t>
  </si>
  <si>
    <t>Niue</t>
  </si>
  <si>
    <t>Norfolk Isds</t>
  </si>
  <si>
    <t>Norway</t>
  </si>
  <si>
    <t>N. Mariana Isds</t>
  </si>
  <si>
    <t>United States Minor Outlying Islands</t>
  </si>
  <si>
    <t>FS Micronesia</t>
  </si>
  <si>
    <t>Marshall Isds</t>
  </si>
  <si>
    <t>Palau</t>
  </si>
  <si>
    <t>Pakistan</t>
  </si>
  <si>
    <t>Panama</t>
  </si>
  <si>
    <t>Papua New Guinea</t>
  </si>
  <si>
    <t>Paraguay</t>
  </si>
  <si>
    <t>Peru</t>
  </si>
  <si>
    <t>Philippines</t>
  </si>
  <si>
    <t>Pitcairn</t>
  </si>
  <si>
    <t>Poland</t>
  </si>
  <si>
    <t>Portugal</t>
  </si>
  <si>
    <t>Guinea-Bissau</t>
  </si>
  <si>
    <t>Timor-Leste</t>
  </si>
  <si>
    <t>Qatar</t>
  </si>
  <si>
    <t>Romania</t>
  </si>
  <si>
    <t>Russian Federation</t>
  </si>
  <si>
    <t>Rwanda</t>
  </si>
  <si>
    <t>Saint Helena</t>
  </si>
  <si>
    <t>Saint Kitts and Nevis</t>
  </si>
  <si>
    <t>Saint Lucia</t>
  </si>
  <si>
    <t>Saint Pierre and Miquelon</t>
  </si>
  <si>
    <t>Saint Vincent and the Grenadines</t>
  </si>
  <si>
    <t>Sao Tome and Principe</t>
  </si>
  <si>
    <t>Saudi Arabia</t>
  </si>
  <si>
    <t>Senegal</t>
  </si>
  <si>
    <t>Seychelles</t>
  </si>
  <si>
    <t>Sierra Leone</t>
  </si>
  <si>
    <t>India</t>
  </si>
  <si>
    <t>Singapore</t>
  </si>
  <si>
    <t>Slovakia</t>
  </si>
  <si>
    <t>Viet Nam</t>
  </si>
  <si>
    <t>Slovenia</t>
  </si>
  <si>
    <t>Somalia</t>
  </si>
  <si>
    <t>South Africa</t>
  </si>
  <si>
    <t>Zimbabwe</t>
  </si>
  <si>
    <t>Spain</t>
  </si>
  <si>
    <t>Sudan</t>
  </si>
  <si>
    <t>Suriname</t>
  </si>
  <si>
    <t>Swaziland</t>
  </si>
  <si>
    <t>Sweden</t>
  </si>
  <si>
    <t>Switzerland</t>
  </si>
  <si>
    <t>Syria</t>
  </si>
  <si>
    <t>Tajikistan</t>
  </si>
  <si>
    <t>Togo</t>
  </si>
  <si>
    <t>Tokelau</t>
  </si>
  <si>
    <t>Tonga</t>
  </si>
  <si>
    <t>Trinidad and Tobago</t>
  </si>
  <si>
    <t>United Arab Emirates</t>
  </si>
  <si>
    <t>Tunisia</t>
  </si>
  <si>
    <t>Turkey</t>
  </si>
  <si>
    <t>Turkmenistan</t>
  </si>
  <si>
    <t>Turks and Caicos Isds</t>
  </si>
  <si>
    <t>Tuvalu</t>
  </si>
  <si>
    <t>Uganda</t>
  </si>
  <si>
    <t>Ukraine</t>
  </si>
  <si>
    <t>TFYR of Macedonia</t>
  </si>
  <si>
    <t>Egypt</t>
  </si>
  <si>
    <t>United Kingdom</t>
  </si>
  <si>
    <t>United Rep. of Tanzania</t>
  </si>
  <si>
    <t>USA</t>
  </si>
  <si>
    <t>Burkina Faso</t>
  </si>
  <si>
    <t>Uruguay</t>
  </si>
  <si>
    <t>Uzbekistan</t>
  </si>
  <si>
    <t>Venezuela</t>
  </si>
  <si>
    <t>Wallis and Futuna Isds</t>
  </si>
  <si>
    <t>Samoa</t>
  </si>
  <si>
    <t>Yemen</t>
  </si>
  <si>
    <t>Serbia and Montenegro</t>
  </si>
  <si>
    <t>Zambia</t>
  </si>
  <si>
    <t>Areas, nes</t>
  </si>
  <si>
    <t>Bosnia Herzegovina</t>
  </si>
  <si>
    <t>Mayotte</t>
  </si>
  <si>
    <t>Holy See (Vatican City State)</t>
  </si>
  <si>
    <t>Montenegro</t>
  </si>
  <si>
    <t>Anguilla</t>
  </si>
  <si>
    <t>San Marino</t>
  </si>
  <si>
    <t>Serbia</t>
  </si>
  <si>
    <t>Free Zones</t>
  </si>
  <si>
    <t xml:space="preserve">Trade </t>
  </si>
  <si>
    <t xml:space="preserve">Value </t>
  </si>
  <si>
    <t>Share</t>
  </si>
  <si>
    <t>Trade</t>
  </si>
  <si>
    <t>Top 50</t>
  </si>
  <si>
    <t>Country</t>
  </si>
  <si>
    <t>Value ($ million)</t>
  </si>
  <si>
    <t xml:space="preserve">Value (Mil$) </t>
  </si>
  <si>
    <t>Share (%)</t>
  </si>
  <si>
    <t xml:space="preserve">     n.a.</t>
  </si>
  <si>
    <t>Preceding national currencies of the Eurozone</t>
  </si>
  <si>
    <t>Currency</t>
  </si>
  <si>
    <t>Code</t>
  </si>
  <si>
    <t>(ISO 4217)</t>
  </si>
  <si>
    <t>Rate[30]</t>
  </si>
  <si>
    <t>Fixed on</t>
  </si>
  <si>
    <t>Yielded</t>
  </si>
  <si>
    <r>
      <t> </t>
    </r>
    <r>
      <rPr>
        <sz val="10"/>
        <color rgb="FF0B0080"/>
        <rFont val="Arial"/>
        <family val="2"/>
      </rPr>
      <t>Austrian schilling</t>
    </r>
  </si>
  <si>
    <t>ATS</t>
  </si>
  <si>
    <r>
      <t> </t>
    </r>
    <r>
      <rPr>
        <sz val="10"/>
        <color rgb="FF0B0080"/>
        <rFont val="Arial"/>
        <family val="2"/>
      </rPr>
      <t>Belgian franc</t>
    </r>
  </si>
  <si>
    <t>BEF</t>
  </si>
  <si>
    <r>
      <t> </t>
    </r>
    <r>
      <rPr>
        <sz val="10"/>
        <color rgb="FF0B0080"/>
        <rFont val="Arial"/>
        <family val="2"/>
      </rPr>
      <t>Cypriot pound</t>
    </r>
  </si>
  <si>
    <t>CYP</t>
  </si>
  <si>
    <r>
      <t> </t>
    </r>
    <r>
      <rPr>
        <sz val="10"/>
        <color rgb="FF0B0080"/>
        <rFont val="Arial"/>
        <family val="2"/>
      </rPr>
      <t>German mark</t>
    </r>
  </si>
  <si>
    <t>DEM</t>
  </si>
  <si>
    <r>
      <t> </t>
    </r>
    <r>
      <rPr>
        <sz val="10"/>
        <color rgb="FF0B0080"/>
        <rFont val="Arial"/>
        <family val="2"/>
      </rPr>
      <t>Estonian kroon</t>
    </r>
  </si>
  <si>
    <t>EEK</t>
  </si>
  <si>
    <r>
      <t> </t>
    </r>
    <r>
      <rPr>
        <sz val="10"/>
        <color rgb="FF0B0080"/>
        <rFont val="Arial"/>
        <family val="2"/>
      </rPr>
      <t>Spanish peseta</t>
    </r>
  </si>
  <si>
    <t>ESP</t>
  </si>
  <si>
    <r>
      <t> </t>
    </r>
    <r>
      <rPr>
        <sz val="10"/>
        <color rgb="FF0B0080"/>
        <rFont val="Arial"/>
        <family val="2"/>
      </rPr>
      <t>Finnish markka</t>
    </r>
  </si>
  <si>
    <t>FIM</t>
  </si>
  <si>
    <r>
      <t> </t>
    </r>
    <r>
      <rPr>
        <sz val="10"/>
        <color rgb="FF0B0080"/>
        <rFont val="Arial"/>
        <family val="2"/>
      </rPr>
      <t>French franc</t>
    </r>
  </si>
  <si>
    <t>FRF</t>
  </si>
  <si>
    <r>
      <t> </t>
    </r>
    <r>
      <rPr>
        <sz val="10"/>
        <color rgb="FF0B0080"/>
        <rFont val="Arial"/>
        <family val="2"/>
      </rPr>
      <t>Greek drachma</t>
    </r>
  </si>
  <si>
    <t>GRD</t>
  </si>
  <si>
    <r>
      <t> </t>
    </r>
    <r>
      <rPr>
        <sz val="10"/>
        <color rgb="FF0B0080"/>
        <rFont val="Arial"/>
        <family val="2"/>
      </rPr>
      <t>Irish pound</t>
    </r>
  </si>
  <si>
    <t>IEP</t>
  </si>
  <si>
    <r>
      <t> </t>
    </r>
    <r>
      <rPr>
        <sz val="10"/>
        <color rgb="FF0B0080"/>
        <rFont val="Arial"/>
        <family val="2"/>
      </rPr>
      <t>Italian lira</t>
    </r>
  </si>
  <si>
    <t>ITL</t>
  </si>
  <si>
    <r>
      <t> </t>
    </r>
    <r>
      <rPr>
        <sz val="10"/>
        <color rgb="FF0B0080"/>
        <rFont val="Arial"/>
        <family val="2"/>
      </rPr>
      <t>Luxembourgish franc</t>
    </r>
  </si>
  <si>
    <t>LUF</t>
  </si>
  <si>
    <r>
      <t> </t>
    </r>
    <r>
      <rPr>
        <sz val="10"/>
        <color rgb="FF0B0080"/>
        <rFont val="Arial"/>
        <family val="2"/>
      </rPr>
      <t>Monegasque franc</t>
    </r>
  </si>
  <si>
    <t>MCF</t>
  </si>
  <si>
    <r>
      <t> </t>
    </r>
    <r>
      <rPr>
        <sz val="10"/>
        <color rgb="FF0B0080"/>
        <rFont val="Arial"/>
        <family val="2"/>
      </rPr>
      <t>Maltese lira</t>
    </r>
  </si>
  <si>
    <t>MTL</t>
  </si>
  <si>
    <r>
      <t> </t>
    </r>
    <r>
      <rPr>
        <sz val="10"/>
        <color rgb="FF0B0080"/>
        <rFont val="Arial"/>
        <family val="2"/>
      </rPr>
      <t>Dutch guilder</t>
    </r>
  </si>
  <si>
    <t>NLG</t>
  </si>
  <si>
    <r>
      <t> </t>
    </r>
    <r>
      <rPr>
        <sz val="10"/>
        <color rgb="FF0B0080"/>
        <rFont val="Arial"/>
        <family val="2"/>
      </rPr>
      <t>Portuguese escudo</t>
    </r>
  </si>
  <si>
    <t>PTE</t>
  </si>
  <si>
    <r>
      <t> </t>
    </r>
    <r>
      <rPr>
        <sz val="10"/>
        <color rgb="FF0B0080"/>
        <rFont val="Arial"/>
        <family val="2"/>
      </rPr>
      <t>Slovenian tolar</t>
    </r>
  </si>
  <si>
    <t>SIT</t>
  </si>
  <si>
    <r>
      <t> </t>
    </r>
    <r>
      <rPr>
        <sz val="10"/>
        <color rgb="FF0B0080"/>
        <rFont val="Arial"/>
        <family val="2"/>
      </rPr>
      <t>Slovak koruna</t>
    </r>
  </si>
  <si>
    <t>SKK</t>
  </si>
  <si>
    <r>
      <t> </t>
    </r>
    <r>
      <rPr>
        <sz val="10"/>
        <color rgb="FF0B0080"/>
        <rFont val="Arial"/>
        <family val="2"/>
      </rPr>
      <t>Sammarinese lira</t>
    </r>
  </si>
  <si>
    <t>SML</t>
  </si>
  <si>
    <r>
      <t> </t>
    </r>
    <r>
      <rPr>
        <sz val="10"/>
        <color rgb="FF0B0080"/>
        <rFont val="Arial"/>
        <family val="2"/>
      </rPr>
      <t>Vatican lira</t>
    </r>
  </si>
  <si>
    <t>VAL</t>
  </si>
  <si>
    <t>1999-01-0</t>
  </si>
  <si>
    <t>NEER</t>
  </si>
  <si>
    <t>Price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</si>
  <si>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</si>
  <si>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</si>
  <si>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</si>
  <si>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</si>
  <si>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</si>
  <si>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</si>
  <si>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</si>
  <si>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</si>
  <si>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</si>
  <si>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</si>
  <si>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</si>
  <si>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</si>
  <si>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</si>
  <si>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</si>
  <si>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</si>
  <si>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</si>
  <si>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</si>
  <si>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</si>
  <si>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</si>
  <si>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</si>
  <si>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</si>
  <si>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</si>
  <si>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</si>
  <si>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</si>
  <si>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</si>
  <si>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</si>
  <si>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</si>
  <si>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</si>
  <si>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2008Q1</t>
  </si>
  <si>
    <t>2008Q2</t>
  </si>
  <si>
    <t>2008Q3</t>
  </si>
  <si>
    <t>2008Q4</t>
  </si>
  <si>
    <t>2009Q1</t>
  </si>
  <si>
    <t>2009Q2</t>
  </si>
  <si>
    <t>2009Q3</t>
  </si>
  <si>
    <t>2009Q4</t>
  </si>
  <si>
    <t>2010Q1</t>
  </si>
  <si>
    <t>2010Q2</t>
  </si>
  <si>
    <t>2010Q3</t>
  </si>
  <si>
    <t>2010Q4</t>
  </si>
  <si>
    <t>CPI</t>
  </si>
  <si>
    <t>Exchange Rate</t>
  </si>
  <si>
    <t>GDP deflator</t>
  </si>
  <si>
    <t>Reweight</t>
  </si>
  <si>
    <t>Conversion Exchange Rate to be Baht/US$</t>
  </si>
  <si>
    <t>NEER Index (2001Q1 =100)</t>
  </si>
  <si>
    <t>REER</t>
  </si>
  <si>
    <t>PPI</t>
  </si>
  <si>
    <t>Exchange Rate (local currency/$)</t>
  </si>
  <si>
    <t>Exchange Rate (baht/ foreign currency)</t>
  </si>
  <si>
    <t>Q5</t>
  </si>
  <si>
    <t>Q4</t>
  </si>
  <si>
    <t>Price (2001Q1 =100)</t>
  </si>
  <si>
    <t>REER (2001Q1=100)</t>
  </si>
  <si>
    <t>GDP deflator/PPI/CPI</t>
  </si>
  <si>
    <t>Q7</t>
  </si>
  <si>
    <t>Q6</t>
  </si>
</sst>
</file>

<file path=xl/styles.xml><?xml version="1.0" encoding="utf-8"?>
<styleSheet xmlns="http://schemas.openxmlformats.org/spreadsheetml/2006/main">
  <numFmts count="3">
    <numFmt numFmtId="187" formatCode="###0.00"/>
    <numFmt numFmtId="188" formatCode="0.0"/>
    <numFmt numFmtId="189" formatCode="0.0000"/>
  </numFmts>
  <fonts count="29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B0080"/>
      <name val="Arial"/>
      <family val="2"/>
    </font>
    <font>
      <sz val="10"/>
      <color rgb="FF000000"/>
      <name val="Courier New"/>
      <family val="3"/>
    </font>
    <font>
      <u/>
      <sz val="11"/>
      <color theme="10"/>
      <name val="Tahoma"/>
      <family val="2"/>
    </font>
    <font>
      <sz val="11"/>
      <name val="Tahoma"/>
      <family val="2"/>
      <scheme val="major"/>
    </font>
    <font>
      <sz val="10"/>
      <name val="Arial"/>
    </font>
    <font>
      <sz val="10"/>
      <name val="Arial"/>
      <family val="2"/>
    </font>
    <font>
      <sz val="11"/>
      <color rgb="FFFF0000"/>
      <name val="Tahoma"/>
      <family val="2"/>
      <scheme val="major"/>
    </font>
    <font>
      <sz val="11"/>
      <name val="Tahoma"/>
      <family val="2"/>
      <scheme val="minor"/>
    </font>
    <font>
      <sz val="11"/>
      <color theme="1"/>
      <name val="Tahoma"/>
      <family val="2"/>
      <scheme val="maj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2F2F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/>
      <diagonal/>
    </border>
    <border>
      <left style="medium">
        <color rgb="FFAAAAAA"/>
      </left>
      <right style="medium">
        <color rgb="FFAAAAAA"/>
      </right>
      <top/>
      <bottom style="medium">
        <color rgb="FFAAAAAA"/>
      </bottom>
      <diagonal/>
    </border>
    <border>
      <left/>
      <right/>
      <top/>
      <bottom style="medium">
        <color rgb="FFAAAAAA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4" fillId="0" borderId="0"/>
    <xf numFmtId="0" fontId="25" fillId="0" borderId="0"/>
  </cellStyleXfs>
  <cellXfs count="48">
    <xf numFmtId="0" fontId="0" fillId="0" borderId="0" xfId="0"/>
    <xf numFmtId="0" fontId="0" fillId="0" borderId="0" xfId="0" applyNumberFormat="1"/>
    <xf numFmtId="0" fontId="0" fillId="0" borderId="0" xfId="0" applyAlignment="1">
      <alignment horizontal="left"/>
    </xf>
    <xf numFmtId="0" fontId="16" fillId="33" borderId="10" xfId="0" applyFont="1" applyFill="1" applyBorder="1"/>
    <xf numFmtId="0" fontId="16" fillId="33" borderId="0" xfId="0" applyFont="1" applyFill="1" applyBorder="1"/>
    <xf numFmtId="0" fontId="0" fillId="34" borderId="0" xfId="0" applyFill="1"/>
    <xf numFmtId="0" fontId="18" fillId="36" borderId="12" xfId="0" applyFont="1" applyFill="1" applyBorder="1" applyAlignment="1">
      <alignment horizontal="center" vertical="center" wrapText="1"/>
    </xf>
    <xf numFmtId="0" fontId="22" fillId="36" borderId="13" xfId="42" applyFill="1" applyBorder="1" applyAlignment="1" applyProtection="1">
      <alignment horizontal="center" vertical="center" wrapText="1"/>
    </xf>
    <xf numFmtId="0" fontId="19" fillId="35" borderId="11" xfId="0" applyFont="1" applyFill="1" applyBorder="1" applyAlignment="1">
      <alignment wrapText="1"/>
    </xf>
    <xf numFmtId="0" fontId="21" fillId="35" borderId="11" xfId="0" applyFont="1" applyFill="1" applyBorder="1" applyAlignment="1">
      <alignment horizontal="center" wrapText="1"/>
    </xf>
    <xf numFmtId="0" fontId="19" fillId="35" borderId="11" xfId="0" applyFont="1" applyFill="1" applyBorder="1" applyAlignment="1">
      <alignment horizontal="right" wrapText="1"/>
    </xf>
    <xf numFmtId="14" fontId="19" fillId="35" borderId="11" xfId="0" applyNumberFormat="1" applyFont="1" applyFill="1" applyBorder="1" applyAlignment="1">
      <alignment horizontal="right" wrapText="1"/>
    </xf>
    <xf numFmtId="4" fontId="19" fillId="35" borderId="11" xfId="0" applyNumberFormat="1" applyFont="1" applyFill="1" applyBorder="1" applyAlignment="1">
      <alignment horizontal="right" wrapText="1"/>
    </xf>
    <xf numFmtId="188" fontId="0" fillId="0" borderId="0" xfId="0" applyNumberFormat="1"/>
    <xf numFmtId="0" fontId="23" fillId="0" borderId="0" xfId="0" applyFont="1" applyFill="1" applyAlignment="1">
      <alignment horizontal="left" vertical="center"/>
    </xf>
    <xf numFmtId="187" fontId="23" fillId="0" borderId="0" xfId="0" applyNumberFormat="1" applyFont="1" applyFill="1" applyAlignment="1" applyProtection="1">
      <alignment horizontal="left" vertical="center"/>
    </xf>
    <xf numFmtId="187" fontId="23" fillId="0" borderId="0" xfId="43" applyNumberFormat="1" applyFont="1" applyFill="1" applyAlignment="1" applyProtection="1">
      <alignment horizontal="right" vertical="center"/>
    </xf>
    <xf numFmtId="187" fontId="23" fillId="0" borderId="0" xfId="0" applyNumberFormat="1" applyFont="1" applyFill="1" applyAlignment="1" applyProtection="1">
      <alignment horizontal="right" vertical="center"/>
    </xf>
    <xf numFmtId="2" fontId="23" fillId="0" borderId="0" xfId="0" applyNumberFormat="1" applyFont="1" applyFill="1"/>
    <xf numFmtId="2" fontId="23" fillId="0" borderId="0" xfId="44" applyNumberFormat="1" applyFont="1" applyFill="1"/>
    <xf numFmtId="189" fontId="0" fillId="0" borderId="0" xfId="0" applyNumberFormat="1"/>
    <xf numFmtId="0" fontId="14" fillId="0" borderId="0" xfId="0" applyFont="1"/>
    <xf numFmtId="188" fontId="14" fillId="0" borderId="0" xfId="0" applyNumberFormat="1" applyFont="1"/>
    <xf numFmtId="187" fontId="26" fillId="0" borderId="0" xfId="43" applyNumberFormat="1" applyFont="1" applyFill="1" applyAlignment="1" applyProtection="1">
      <alignment horizontal="right" vertical="center"/>
    </xf>
    <xf numFmtId="187" fontId="26" fillId="0" borderId="0" xfId="0" applyNumberFormat="1" applyFont="1" applyFill="1" applyAlignment="1" applyProtection="1">
      <alignment horizontal="right" vertical="center"/>
    </xf>
    <xf numFmtId="187" fontId="27" fillId="0" borderId="0" xfId="0" applyNumberFormat="1" applyFont="1" applyFill="1" applyAlignment="1" applyProtection="1">
      <alignment horizontal="left" vertical="center"/>
    </xf>
    <xf numFmtId="187" fontId="27" fillId="0" borderId="0" xfId="43" applyNumberFormat="1" applyFont="1" applyFill="1" applyAlignment="1" applyProtection="1">
      <alignment horizontal="right" vertical="center"/>
    </xf>
    <xf numFmtId="187" fontId="27" fillId="0" borderId="0" xfId="0" applyNumberFormat="1" applyFont="1" applyFill="1" applyAlignment="1" applyProtection="1">
      <alignment horizontal="right" vertical="center"/>
    </xf>
    <xf numFmtId="0" fontId="0" fillId="0" borderId="0" xfId="0" applyFont="1" applyAlignment="1">
      <alignment horizontal="left" vertical="center"/>
    </xf>
    <xf numFmtId="187" fontId="0" fillId="0" borderId="0" xfId="0" applyNumberFormat="1" applyFont="1" applyFill="1" applyAlignment="1" applyProtection="1">
      <alignment horizontal="left" vertical="center"/>
    </xf>
    <xf numFmtId="0" fontId="28" fillId="0" borderId="0" xfId="0" applyFont="1" applyAlignment="1">
      <alignment horizontal="left" vertical="center"/>
    </xf>
    <xf numFmtId="187" fontId="23" fillId="0" borderId="0" xfId="44" applyNumberFormat="1" applyFont="1" applyFill="1" applyAlignment="1" applyProtection="1"/>
    <xf numFmtId="0" fontId="28" fillId="0" borderId="0" xfId="0" applyFont="1" applyAlignment="1">
      <alignment horizontal="right" vertical="center"/>
    </xf>
    <xf numFmtId="0" fontId="0" fillId="34" borderId="0" xfId="0" applyFill="1" applyAlignment="1">
      <alignment horizontal="left"/>
    </xf>
    <xf numFmtId="187" fontId="0" fillId="0" borderId="0" xfId="0" applyNumberFormat="1" applyFont="1" applyFill="1" applyAlignment="1" applyProtection="1"/>
    <xf numFmtId="187" fontId="0" fillId="0" borderId="0" xfId="0" applyNumberFormat="1" applyFont="1"/>
    <xf numFmtId="0" fontId="14" fillId="0" borderId="0" xfId="0" applyFont="1" applyAlignment="1">
      <alignment horizontal="left"/>
    </xf>
    <xf numFmtId="189" fontId="14" fillId="0" borderId="0" xfId="0" applyNumberFormat="1" applyFont="1"/>
    <xf numFmtId="187" fontId="14" fillId="0" borderId="0" xfId="0" applyNumberFormat="1" applyFont="1"/>
    <xf numFmtId="2" fontId="0" fillId="0" borderId="0" xfId="0" applyNumberFormat="1"/>
    <xf numFmtId="2" fontId="14" fillId="0" borderId="0" xfId="0" applyNumberFormat="1" applyFont="1"/>
    <xf numFmtId="0" fontId="0" fillId="0" borderId="0" xfId="0" applyAlignment="1">
      <alignment horizontal="center"/>
    </xf>
    <xf numFmtId="0" fontId="0" fillId="35" borderId="14" xfId="0" applyFill="1" applyBorder="1" applyAlignment="1">
      <alignment horizontal="center"/>
    </xf>
    <xf numFmtId="0" fontId="0" fillId="0" borderId="14" xfId="0" applyBorder="1"/>
    <xf numFmtId="0" fontId="18" fillId="36" borderId="12" xfId="0" applyFont="1" applyFill="1" applyBorder="1" applyAlignment="1">
      <alignment horizontal="center" vertical="center" wrapText="1"/>
    </xf>
    <xf numFmtId="0" fontId="18" fillId="36" borderId="13" xfId="0" applyFont="1" applyFill="1" applyBorder="1" applyAlignment="1">
      <alignment horizontal="center" vertical="center" wrapText="1"/>
    </xf>
    <xf numFmtId="0" fontId="22" fillId="36" borderId="12" xfId="42" applyFill="1" applyBorder="1" applyAlignment="1" applyProtection="1">
      <alignment horizontal="center" vertical="center" wrapText="1"/>
    </xf>
    <xf numFmtId="0" fontId="22" fillId="36" borderId="13" xfId="42" applyFill="1" applyBorder="1" applyAlignment="1" applyProtection="1">
      <alignment horizontal="center" vertical="center" wrapText="1"/>
    </xf>
  </cellXfs>
  <cellStyles count="4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3"/>
    <cellStyle name="Normal 3" xfId="44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plotArea>
      <c:layout/>
      <c:lineChart>
        <c:grouping val="standard"/>
        <c:ser>
          <c:idx val="0"/>
          <c:order val="0"/>
          <c:tx>
            <c:strRef>
              <c:f>'Q4 vs Q5'!$A$4</c:f>
              <c:strCache>
                <c:ptCount val="1"/>
                <c:pt idx="0">
                  <c:v>Q4</c:v>
                </c:pt>
              </c:strCache>
            </c:strRef>
          </c:tx>
          <c:marker>
            <c:symbol val="none"/>
          </c:marker>
          <c:cat>
            <c:strRef>
              <c:f>'Q4 vs Q5'!$B$3:$AO$3</c:f>
              <c:strCache>
                <c:ptCount val="40"/>
                <c:pt idx="0">
                  <c:v>2001Q1</c:v>
                </c:pt>
                <c:pt idx="1">
                  <c:v>2001Q2</c:v>
                </c:pt>
                <c:pt idx="2">
                  <c:v>2001Q3</c:v>
                </c:pt>
                <c:pt idx="3">
                  <c:v>2001Q4</c:v>
                </c:pt>
                <c:pt idx="4">
                  <c:v>2002Q1</c:v>
                </c:pt>
                <c:pt idx="5">
                  <c:v>2002Q2</c:v>
                </c:pt>
                <c:pt idx="6">
                  <c:v>2002Q3</c:v>
                </c:pt>
                <c:pt idx="7">
                  <c:v>2002Q4</c:v>
                </c:pt>
                <c:pt idx="8">
                  <c:v>2003Q1</c:v>
                </c:pt>
                <c:pt idx="9">
                  <c:v>2003Q2</c:v>
                </c:pt>
                <c:pt idx="10">
                  <c:v>2003Q3</c:v>
                </c:pt>
                <c:pt idx="11">
                  <c:v>2003Q4</c:v>
                </c:pt>
                <c:pt idx="12">
                  <c:v>2004Q1</c:v>
                </c:pt>
                <c:pt idx="13">
                  <c:v>2004Q2</c:v>
                </c:pt>
                <c:pt idx="14">
                  <c:v>2004Q3</c:v>
                </c:pt>
                <c:pt idx="15">
                  <c:v>2004Q4</c:v>
                </c:pt>
                <c:pt idx="16">
                  <c:v>2005Q1</c:v>
                </c:pt>
                <c:pt idx="17">
                  <c:v>2005Q2</c:v>
                </c:pt>
                <c:pt idx="18">
                  <c:v>2005Q3</c:v>
                </c:pt>
                <c:pt idx="19">
                  <c:v>2005Q4</c:v>
                </c:pt>
                <c:pt idx="20">
                  <c:v>2006Q1</c:v>
                </c:pt>
                <c:pt idx="21">
                  <c:v>2006Q2</c:v>
                </c:pt>
                <c:pt idx="22">
                  <c:v>2006Q3</c:v>
                </c:pt>
                <c:pt idx="23">
                  <c:v>2006Q4</c:v>
                </c:pt>
                <c:pt idx="24">
                  <c:v>2007Q1</c:v>
                </c:pt>
                <c:pt idx="25">
                  <c:v>2007Q2</c:v>
                </c:pt>
                <c:pt idx="26">
                  <c:v>2007Q3</c:v>
                </c:pt>
                <c:pt idx="27">
                  <c:v>2007Q4</c:v>
                </c:pt>
                <c:pt idx="28">
                  <c:v>2008Q1</c:v>
                </c:pt>
                <c:pt idx="29">
                  <c:v>2008Q2</c:v>
                </c:pt>
                <c:pt idx="30">
                  <c:v>2008Q3</c:v>
                </c:pt>
                <c:pt idx="31">
                  <c:v>2008Q4</c:v>
                </c:pt>
                <c:pt idx="32">
                  <c:v>2009Q1</c:v>
                </c:pt>
                <c:pt idx="33">
                  <c:v>2009Q2</c:v>
                </c:pt>
                <c:pt idx="34">
                  <c:v>2009Q3</c:v>
                </c:pt>
                <c:pt idx="35">
                  <c:v>2009Q4</c:v>
                </c:pt>
                <c:pt idx="36">
                  <c:v>2010Q1</c:v>
                </c:pt>
                <c:pt idx="37">
                  <c:v>2010Q2</c:v>
                </c:pt>
                <c:pt idx="38">
                  <c:v>2010Q3</c:v>
                </c:pt>
                <c:pt idx="39">
                  <c:v>2010Q4</c:v>
                </c:pt>
              </c:strCache>
            </c:strRef>
          </c:cat>
          <c:val>
            <c:numRef>
              <c:f>'Q4 vs Q5'!$B$4:$AO$4</c:f>
              <c:numCache>
                <c:formatCode>General</c:formatCode>
                <c:ptCount val="40"/>
                <c:pt idx="0">
                  <c:v>100</c:v>
                </c:pt>
                <c:pt idx="1">
                  <c:v>102.72723749972108</c:v>
                </c:pt>
                <c:pt idx="2">
                  <c:v>102.73004310214138</c:v>
                </c:pt>
                <c:pt idx="3">
                  <c:v>100.52166156697537</c:v>
                </c:pt>
                <c:pt idx="4">
                  <c:v>98.181277132097748</c:v>
                </c:pt>
                <c:pt idx="5">
                  <c:v>98.034127086127853</c:v>
                </c:pt>
                <c:pt idx="6">
                  <c:v>97.956806007103907</c:v>
                </c:pt>
                <c:pt idx="7">
                  <c:v>100.65002012688775</c:v>
                </c:pt>
                <c:pt idx="8">
                  <c:v>100.82110218146462</c:v>
                </c:pt>
                <c:pt idx="9">
                  <c:v>100.60889792800563</c:v>
                </c:pt>
                <c:pt idx="10">
                  <c:v>98.590610889160118</c:v>
                </c:pt>
                <c:pt idx="11">
                  <c:v>96.978026364416692</c:v>
                </c:pt>
                <c:pt idx="12">
                  <c:v>96.777138970290252</c:v>
                </c:pt>
                <c:pt idx="13">
                  <c:v>98.079832249717796</c:v>
                </c:pt>
                <c:pt idx="14">
                  <c:v>100.43983115133935</c:v>
                </c:pt>
                <c:pt idx="15">
                  <c:v>99.779926033160024</c:v>
                </c:pt>
                <c:pt idx="16">
                  <c:v>96.33653308209233</c:v>
                </c:pt>
                <c:pt idx="17">
                  <c:v>99.020688946820414</c:v>
                </c:pt>
                <c:pt idx="18">
                  <c:v>101.04439018859483</c:v>
                </c:pt>
                <c:pt idx="19">
                  <c:v>99.316892396457078</c:v>
                </c:pt>
                <c:pt idx="20">
                  <c:v>96.30452810506489</c:v>
                </c:pt>
                <c:pt idx="21">
                  <c:v>94.445812468954387</c:v>
                </c:pt>
                <c:pt idx="22">
                  <c:v>93.414522374015419</c:v>
                </c:pt>
                <c:pt idx="23">
                  <c:v>91.243133374233778</c:v>
                </c:pt>
                <c:pt idx="24">
                  <c:v>89.422480128785935</c:v>
                </c:pt>
                <c:pt idx="25">
                  <c:v>88.151886257651682</c:v>
                </c:pt>
                <c:pt idx="26">
                  <c:v>87.172781228746771</c:v>
                </c:pt>
                <c:pt idx="27">
                  <c:v>88.847471364703708</c:v>
                </c:pt>
                <c:pt idx="28">
                  <c:v>86.980117153948868</c:v>
                </c:pt>
                <c:pt idx="29">
                  <c:v>87.356570732231646</c:v>
                </c:pt>
                <c:pt idx="30">
                  <c:v>90.061315935190194</c:v>
                </c:pt>
                <c:pt idx="31">
                  <c:v>88.839436533530687</c:v>
                </c:pt>
                <c:pt idx="32">
                  <c:v>89.464813753006169</c:v>
                </c:pt>
                <c:pt idx="33">
                  <c:v>89.586342807718722</c:v>
                </c:pt>
                <c:pt idx="34">
                  <c:v>89.475707372148605</c:v>
                </c:pt>
                <c:pt idx="35">
                  <c:v>89.74335017201264</c:v>
                </c:pt>
                <c:pt idx="36">
                  <c:v>88.065676038228517</c:v>
                </c:pt>
                <c:pt idx="37">
                  <c:v>86.104847721249428</c:v>
                </c:pt>
                <c:pt idx="38">
                  <c:v>85.689486307634127</c:v>
                </c:pt>
                <c:pt idx="39">
                  <c:v>83.308015072737405</c:v>
                </c:pt>
              </c:numCache>
            </c:numRef>
          </c:val>
        </c:ser>
        <c:ser>
          <c:idx val="1"/>
          <c:order val="1"/>
          <c:tx>
            <c:strRef>
              <c:f>'Q4 vs Q5'!$A$5</c:f>
              <c:strCache>
                <c:ptCount val="1"/>
                <c:pt idx="0">
                  <c:v>Q5</c:v>
                </c:pt>
              </c:strCache>
            </c:strRef>
          </c:tx>
          <c:marker>
            <c:symbol val="none"/>
          </c:marker>
          <c:cat>
            <c:strRef>
              <c:f>'Q4 vs Q5'!$B$3:$AO$3</c:f>
              <c:strCache>
                <c:ptCount val="40"/>
                <c:pt idx="0">
                  <c:v>2001Q1</c:v>
                </c:pt>
                <c:pt idx="1">
                  <c:v>2001Q2</c:v>
                </c:pt>
                <c:pt idx="2">
                  <c:v>2001Q3</c:v>
                </c:pt>
                <c:pt idx="3">
                  <c:v>2001Q4</c:v>
                </c:pt>
                <c:pt idx="4">
                  <c:v>2002Q1</c:v>
                </c:pt>
                <c:pt idx="5">
                  <c:v>2002Q2</c:v>
                </c:pt>
                <c:pt idx="6">
                  <c:v>2002Q3</c:v>
                </c:pt>
                <c:pt idx="7">
                  <c:v>2002Q4</c:v>
                </c:pt>
                <c:pt idx="8">
                  <c:v>2003Q1</c:v>
                </c:pt>
                <c:pt idx="9">
                  <c:v>2003Q2</c:v>
                </c:pt>
                <c:pt idx="10">
                  <c:v>2003Q3</c:v>
                </c:pt>
                <c:pt idx="11">
                  <c:v>2003Q4</c:v>
                </c:pt>
                <c:pt idx="12">
                  <c:v>2004Q1</c:v>
                </c:pt>
                <c:pt idx="13">
                  <c:v>2004Q2</c:v>
                </c:pt>
                <c:pt idx="14">
                  <c:v>2004Q3</c:v>
                </c:pt>
                <c:pt idx="15">
                  <c:v>2004Q4</c:v>
                </c:pt>
                <c:pt idx="16">
                  <c:v>2005Q1</c:v>
                </c:pt>
                <c:pt idx="17">
                  <c:v>2005Q2</c:v>
                </c:pt>
                <c:pt idx="18">
                  <c:v>2005Q3</c:v>
                </c:pt>
                <c:pt idx="19">
                  <c:v>2005Q4</c:v>
                </c:pt>
                <c:pt idx="20">
                  <c:v>2006Q1</c:v>
                </c:pt>
                <c:pt idx="21">
                  <c:v>2006Q2</c:v>
                </c:pt>
                <c:pt idx="22">
                  <c:v>2006Q3</c:v>
                </c:pt>
                <c:pt idx="23">
                  <c:v>2006Q4</c:v>
                </c:pt>
                <c:pt idx="24">
                  <c:v>2007Q1</c:v>
                </c:pt>
                <c:pt idx="25">
                  <c:v>2007Q2</c:v>
                </c:pt>
                <c:pt idx="26">
                  <c:v>2007Q3</c:v>
                </c:pt>
                <c:pt idx="27">
                  <c:v>2007Q4</c:v>
                </c:pt>
                <c:pt idx="28">
                  <c:v>2008Q1</c:v>
                </c:pt>
                <c:pt idx="29">
                  <c:v>2008Q2</c:v>
                </c:pt>
                <c:pt idx="30">
                  <c:v>2008Q3</c:v>
                </c:pt>
                <c:pt idx="31">
                  <c:v>2008Q4</c:v>
                </c:pt>
                <c:pt idx="32">
                  <c:v>2009Q1</c:v>
                </c:pt>
                <c:pt idx="33">
                  <c:v>2009Q2</c:v>
                </c:pt>
                <c:pt idx="34">
                  <c:v>2009Q3</c:v>
                </c:pt>
                <c:pt idx="35">
                  <c:v>2009Q4</c:v>
                </c:pt>
                <c:pt idx="36">
                  <c:v>2010Q1</c:v>
                </c:pt>
                <c:pt idx="37">
                  <c:v>2010Q2</c:v>
                </c:pt>
                <c:pt idx="38">
                  <c:v>2010Q3</c:v>
                </c:pt>
                <c:pt idx="39">
                  <c:v>2010Q4</c:v>
                </c:pt>
              </c:strCache>
            </c:strRef>
          </c:cat>
          <c:val>
            <c:numRef>
              <c:f>'Q4 vs Q5'!$B$5:$AO$5</c:f>
              <c:numCache>
                <c:formatCode>General</c:formatCode>
                <c:ptCount val="40"/>
                <c:pt idx="0">
                  <c:v>100</c:v>
                </c:pt>
                <c:pt idx="1">
                  <c:v>102.43714906458665</c:v>
                </c:pt>
                <c:pt idx="2">
                  <c:v>102.34753059540272</c:v>
                </c:pt>
                <c:pt idx="3">
                  <c:v>100.23398141708012</c:v>
                </c:pt>
                <c:pt idx="4">
                  <c:v>97.072378885990219</c:v>
                </c:pt>
                <c:pt idx="5">
                  <c:v>97.132471749590025</c:v>
                </c:pt>
                <c:pt idx="6">
                  <c:v>97.66822037316058</c:v>
                </c:pt>
                <c:pt idx="7">
                  <c:v>99.812835230126524</c:v>
                </c:pt>
                <c:pt idx="8">
                  <c:v>100.24924091131022</c:v>
                </c:pt>
                <c:pt idx="9">
                  <c:v>99.983132838277172</c:v>
                </c:pt>
                <c:pt idx="10">
                  <c:v>98.169610906886447</c:v>
                </c:pt>
                <c:pt idx="11">
                  <c:v>97.137736978931272</c:v>
                </c:pt>
                <c:pt idx="12">
                  <c:v>96.985515074490053</c:v>
                </c:pt>
                <c:pt idx="13">
                  <c:v>98.273405862238008</c:v>
                </c:pt>
                <c:pt idx="14">
                  <c:v>100.75979866327161</c:v>
                </c:pt>
                <c:pt idx="15">
                  <c:v>100.49946772901983</c:v>
                </c:pt>
                <c:pt idx="16">
                  <c:v>97.273055342857489</c:v>
                </c:pt>
                <c:pt idx="17">
                  <c:v>99.91816163809473</c:v>
                </c:pt>
                <c:pt idx="18">
                  <c:v>101.83708626451529</c:v>
                </c:pt>
                <c:pt idx="19">
                  <c:v>99.592460090681456</c:v>
                </c:pt>
                <c:pt idx="20">
                  <c:v>96.570823179221236</c:v>
                </c:pt>
                <c:pt idx="21">
                  <c:v>94.974863659631765</c:v>
                </c:pt>
                <c:pt idx="22">
                  <c:v>93.76271968752252</c:v>
                </c:pt>
                <c:pt idx="23">
                  <c:v>91.350303418245304</c:v>
                </c:pt>
                <c:pt idx="24">
                  <c:v>89.259436425191936</c:v>
                </c:pt>
                <c:pt idx="25">
                  <c:v>87.738083992849312</c:v>
                </c:pt>
                <c:pt idx="26">
                  <c:v>87.025473463093022</c:v>
                </c:pt>
                <c:pt idx="27">
                  <c:v>88.920747033519888</c:v>
                </c:pt>
                <c:pt idx="28">
                  <c:v>87.63381203957006</c:v>
                </c:pt>
                <c:pt idx="29">
                  <c:v>88.028434465639123</c:v>
                </c:pt>
                <c:pt idx="30">
                  <c:v>90.706753678359533</c:v>
                </c:pt>
                <c:pt idx="31">
                  <c:v>90.721592143985248</c:v>
                </c:pt>
                <c:pt idx="32">
                  <c:v>91.398756643755277</c:v>
                </c:pt>
                <c:pt idx="33">
                  <c:v>91.084852766459477</c:v>
                </c:pt>
                <c:pt idx="34">
                  <c:v>91.300110227203106</c:v>
                </c:pt>
                <c:pt idx="35">
                  <c:v>92.097132399904453</c:v>
                </c:pt>
                <c:pt idx="36">
                  <c:v>90.490077932020796</c:v>
                </c:pt>
                <c:pt idx="37">
                  <c:v>88.42387084117685</c:v>
                </c:pt>
                <c:pt idx="38">
                  <c:v>88.616177763876863</c:v>
                </c:pt>
                <c:pt idx="39">
                  <c:v>86.316137304177147</c:v>
                </c:pt>
              </c:numCache>
            </c:numRef>
          </c:val>
        </c:ser>
        <c:marker val="1"/>
        <c:axId val="96011776"/>
        <c:axId val="96013312"/>
      </c:lineChart>
      <c:catAx>
        <c:axId val="96011776"/>
        <c:scaling>
          <c:orientation val="minMax"/>
        </c:scaling>
        <c:axPos val="b"/>
        <c:tickLblPos val="nextTo"/>
        <c:crossAx val="96013312"/>
        <c:crosses val="autoZero"/>
        <c:auto val="1"/>
        <c:lblAlgn val="ctr"/>
        <c:lblOffset val="100"/>
      </c:catAx>
      <c:valAx>
        <c:axId val="96013312"/>
        <c:scaling>
          <c:orientation val="minMax"/>
          <c:min val="80"/>
        </c:scaling>
        <c:axPos val="l"/>
        <c:majorGridlines/>
        <c:numFmt formatCode="General" sourceLinked="1"/>
        <c:tickLblPos val="nextTo"/>
        <c:crossAx val="96011776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plotArea>
      <c:layout/>
      <c:lineChart>
        <c:grouping val="standard"/>
        <c:ser>
          <c:idx val="0"/>
          <c:order val="0"/>
          <c:tx>
            <c:strRef>
              <c:f>'Q6 vs Q7'!$A$3</c:f>
              <c:strCache>
                <c:ptCount val="1"/>
                <c:pt idx="0">
                  <c:v>Q6</c:v>
                </c:pt>
              </c:strCache>
            </c:strRef>
          </c:tx>
          <c:marker>
            <c:symbol val="none"/>
          </c:marker>
          <c:cat>
            <c:strRef>
              <c:f>'Q6 vs Q7'!$B$2:$AO$2</c:f>
              <c:strCache>
                <c:ptCount val="40"/>
                <c:pt idx="0">
                  <c:v>2001Q1</c:v>
                </c:pt>
                <c:pt idx="1">
                  <c:v>2001Q2</c:v>
                </c:pt>
                <c:pt idx="2">
                  <c:v>2001Q3</c:v>
                </c:pt>
                <c:pt idx="3">
                  <c:v>2001Q4</c:v>
                </c:pt>
                <c:pt idx="4">
                  <c:v>2002Q1</c:v>
                </c:pt>
                <c:pt idx="5">
                  <c:v>2002Q2</c:v>
                </c:pt>
                <c:pt idx="6">
                  <c:v>2002Q3</c:v>
                </c:pt>
                <c:pt idx="7">
                  <c:v>2002Q4</c:v>
                </c:pt>
                <c:pt idx="8">
                  <c:v>2003Q1</c:v>
                </c:pt>
                <c:pt idx="9">
                  <c:v>2003Q2</c:v>
                </c:pt>
                <c:pt idx="10">
                  <c:v>2003Q3</c:v>
                </c:pt>
                <c:pt idx="11">
                  <c:v>2003Q4</c:v>
                </c:pt>
                <c:pt idx="12">
                  <c:v>2004Q1</c:v>
                </c:pt>
                <c:pt idx="13">
                  <c:v>2004Q2</c:v>
                </c:pt>
                <c:pt idx="14">
                  <c:v>2004Q3</c:v>
                </c:pt>
                <c:pt idx="15">
                  <c:v>2004Q4</c:v>
                </c:pt>
                <c:pt idx="16">
                  <c:v>2005Q1</c:v>
                </c:pt>
                <c:pt idx="17">
                  <c:v>2005Q2</c:v>
                </c:pt>
                <c:pt idx="18">
                  <c:v>2005Q3</c:v>
                </c:pt>
                <c:pt idx="19">
                  <c:v>2005Q4</c:v>
                </c:pt>
                <c:pt idx="20">
                  <c:v>2006Q1</c:v>
                </c:pt>
                <c:pt idx="21">
                  <c:v>2006Q2</c:v>
                </c:pt>
                <c:pt idx="22">
                  <c:v>2006Q3</c:v>
                </c:pt>
                <c:pt idx="23">
                  <c:v>2006Q4</c:v>
                </c:pt>
                <c:pt idx="24">
                  <c:v>2007Q1</c:v>
                </c:pt>
                <c:pt idx="25">
                  <c:v>2007Q2</c:v>
                </c:pt>
                <c:pt idx="26">
                  <c:v>2007Q3</c:v>
                </c:pt>
                <c:pt idx="27">
                  <c:v>2007Q4</c:v>
                </c:pt>
                <c:pt idx="28">
                  <c:v>2008Q1</c:v>
                </c:pt>
                <c:pt idx="29">
                  <c:v>2008Q2</c:v>
                </c:pt>
                <c:pt idx="30">
                  <c:v>2008Q3</c:v>
                </c:pt>
                <c:pt idx="31">
                  <c:v>2008Q4</c:v>
                </c:pt>
                <c:pt idx="32">
                  <c:v>2009Q1</c:v>
                </c:pt>
                <c:pt idx="33">
                  <c:v>2009Q2</c:v>
                </c:pt>
                <c:pt idx="34">
                  <c:v>2009Q3</c:v>
                </c:pt>
                <c:pt idx="35">
                  <c:v>2009Q4</c:v>
                </c:pt>
                <c:pt idx="36">
                  <c:v>2010Q1</c:v>
                </c:pt>
                <c:pt idx="37">
                  <c:v>2010Q2</c:v>
                </c:pt>
                <c:pt idx="38">
                  <c:v>2010Q3</c:v>
                </c:pt>
                <c:pt idx="39">
                  <c:v>2010Q4</c:v>
                </c:pt>
              </c:strCache>
            </c:strRef>
          </c:cat>
          <c:val>
            <c:numRef>
              <c:f>'Q6 vs Q7'!$B$3:$AO$3</c:f>
              <c:numCache>
                <c:formatCode>General</c:formatCode>
                <c:ptCount val="40"/>
                <c:pt idx="0">
                  <c:v>100</c:v>
                </c:pt>
                <c:pt idx="1">
                  <c:v>102.51578964116254</c:v>
                </c:pt>
                <c:pt idx="2">
                  <c:v>103.2268752467393</c:v>
                </c:pt>
                <c:pt idx="3">
                  <c:v>101.85159037795049</c:v>
                </c:pt>
                <c:pt idx="4">
                  <c:v>99.900049211829213</c:v>
                </c:pt>
                <c:pt idx="5">
                  <c:v>99.810946950243547</c:v>
                </c:pt>
                <c:pt idx="6">
                  <c:v>100.46694702529055</c:v>
                </c:pt>
                <c:pt idx="7">
                  <c:v>103.19129785818311</c:v>
                </c:pt>
                <c:pt idx="8">
                  <c:v>103.43983326395578</c:v>
                </c:pt>
                <c:pt idx="9">
                  <c:v>103.17516160156521</c:v>
                </c:pt>
                <c:pt idx="10">
                  <c:v>101.11537717471992</c:v>
                </c:pt>
                <c:pt idx="11">
                  <c:v>99.550043352116333</c:v>
                </c:pt>
                <c:pt idx="12">
                  <c:v>99.088056927503871</c:v>
                </c:pt>
                <c:pt idx="13">
                  <c:v>100.13590509785746</c:v>
                </c:pt>
                <c:pt idx="14">
                  <c:v>102.47744772720375</c:v>
                </c:pt>
                <c:pt idx="15">
                  <c:v>102.25654027255493</c:v>
                </c:pt>
                <c:pt idx="16">
                  <c:v>98.576490104374656</c:v>
                </c:pt>
                <c:pt idx="17">
                  <c:v>100.2342893870122</c:v>
                </c:pt>
                <c:pt idx="18">
                  <c:v>100.53168662741024</c:v>
                </c:pt>
                <c:pt idx="19">
                  <c:v>99.582912866719838</c:v>
                </c:pt>
                <c:pt idx="20">
                  <c:v>96.748696575872827</c:v>
                </c:pt>
                <c:pt idx="21">
                  <c:v>93.720488028967765</c:v>
                </c:pt>
                <c:pt idx="22">
                  <c:v>93.216342514922346</c:v>
                </c:pt>
                <c:pt idx="23">
                  <c:v>91.214001381912297</c:v>
                </c:pt>
                <c:pt idx="24">
                  <c:v>90.27481829041713</c:v>
                </c:pt>
                <c:pt idx="25">
                  <c:v>88.337552349068176</c:v>
                </c:pt>
                <c:pt idx="26">
                  <c:v>88.194395496558514</c:v>
                </c:pt>
                <c:pt idx="27">
                  <c:v>89.814679065389527</c:v>
                </c:pt>
                <c:pt idx="28">
                  <c:v>87.985270324418494</c:v>
                </c:pt>
                <c:pt idx="29">
                  <c:v>86.95543988431227</c:v>
                </c:pt>
                <c:pt idx="30">
                  <c:v>91.349646832035688</c:v>
                </c:pt>
                <c:pt idx="31">
                  <c:v>92.622322657736703</c:v>
                </c:pt>
                <c:pt idx="32">
                  <c:v>93.509323609799395</c:v>
                </c:pt>
                <c:pt idx="33">
                  <c:v>92.656168369210619</c:v>
                </c:pt>
                <c:pt idx="34">
                  <c:v>92.705556975164043</c:v>
                </c:pt>
                <c:pt idx="35">
                  <c:v>93.044501145909081</c:v>
                </c:pt>
                <c:pt idx="36">
                  <c:v>91.083573339815587</c:v>
                </c:pt>
                <c:pt idx="37">
                  <c:v>88.73976014070567</c:v>
                </c:pt>
                <c:pt idx="38">
                  <c:v>88.19598604132922</c:v>
                </c:pt>
                <c:pt idx="39">
                  <c:v>86.463374935301431</c:v>
                </c:pt>
              </c:numCache>
            </c:numRef>
          </c:val>
        </c:ser>
        <c:ser>
          <c:idx val="1"/>
          <c:order val="1"/>
          <c:tx>
            <c:strRef>
              <c:f>'Q6 vs Q7'!$A$4</c:f>
              <c:strCache>
                <c:ptCount val="1"/>
                <c:pt idx="0">
                  <c:v>Q7</c:v>
                </c:pt>
              </c:strCache>
            </c:strRef>
          </c:tx>
          <c:marker>
            <c:symbol val="none"/>
          </c:marker>
          <c:cat>
            <c:strRef>
              <c:f>'Q6 vs Q7'!$B$2:$AO$2</c:f>
              <c:strCache>
                <c:ptCount val="40"/>
                <c:pt idx="0">
                  <c:v>2001Q1</c:v>
                </c:pt>
                <c:pt idx="1">
                  <c:v>2001Q2</c:v>
                </c:pt>
                <c:pt idx="2">
                  <c:v>2001Q3</c:v>
                </c:pt>
                <c:pt idx="3">
                  <c:v>2001Q4</c:v>
                </c:pt>
                <c:pt idx="4">
                  <c:v>2002Q1</c:v>
                </c:pt>
                <c:pt idx="5">
                  <c:v>2002Q2</c:v>
                </c:pt>
                <c:pt idx="6">
                  <c:v>2002Q3</c:v>
                </c:pt>
                <c:pt idx="7">
                  <c:v>2002Q4</c:v>
                </c:pt>
                <c:pt idx="8">
                  <c:v>2003Q1</c:v>
                </c:pt>
                <c:pt idx="9">
                  <c:v>2003Q2</c:v>
                </c:pt>
                <c:pt idx="10">
                  <c:v>2003Q3</c:v>
                </c:pt>
                <c:pt idx="11">
                  <c:v>2003Q4</c:v>
                </c:pt>
                <c:pt idx="12">
                  <c:v>2004Q1</c:v>
                </c:pt>
                <c:pt idx="13">
                  <c:v>2004Q2</c:v>
                </c:pt>
                <c:pt idx="14">
                  <c:v>2004Q3</c:v>
                </c:pt>
                <c:pt idx="15">
                  <c:v>2004Q4</c:v>
                </c:pt>
                <c:pt idx="16">
                  <c:v>2005Q1</c:v>
                </c:pt>
                <c:pt idx="17">
                  <c:v>2005Q2</c:v>
                </c:pt>
                <c:pt idx="18">
                  <c:v>2005Q3</c:v>
                </c:pt>
                <c:pt idx="19">
                  <c:v>2005Q4</c:v>
                </c:pt>
                <c:pt idx="20">
                  <c:v>2006Q1</c:v>
                </c:pt>
                <c:pt idx="21">
                  <c:v>2006Q2</c:v>
                </c:pt>
                <c:pt idx="22">
                  <c:v>2006Q3</c:v>
                </c:pt>
                <c:pt idx="23">
                  <c:v>2006Q4</c:v>
                </c:pt>
                <c:pt idx="24">
                  <c:v>2007Q1</c:v>
                </c:pt>
                <c:pt idx="25">
                  <c:v>2007Q2</c:v>
                </c:pt>
                <c:pt idx="26">
                  <c:v>2007Q3</c:v>
                </c:pt>
                <c:pt idx="27">
                  <c:v>2007Q4</c:v>
                </c:pt>
                <c:pt idx="28">
                  <c:v>2008Q1</c:v>
                </c:pt>
                <c:pt idx="29">
                  <c:v>2008Q2</c:v>
                </c:pt>
                <c:pt idx="30">
                  <c:v>2008Q3</c:v>
                </c:pt>
                <c:pt idx="31">
                  <c:v>2008Q4</c:v>
                </c:pt>
                <c:pt idx="32">
                  <c:v>2009Q1</c:v>
                </c:pt>
                <c:pt idx="33">
                  <c:v>2009Q2</c:v>
                </c:pt>
                <c:pt idx="34">
                  <c:v>2009Q3</c:v>
                </c:pt>
                <c:pt idx="35">
                  <c:v>2009Q4</c:v>
                </c:pt>
                <c:pt idx="36">
                  <c:v>2010Q1</c:v>
                </c:pt>
                <c:pt idx="37">
                  <c:v>2010Q2</c:v>
                </c:pt>
                <c:pt idx="38">
                  <c:v>2010Q3</c:v>
                </c:pt>
                <c:pt idx="39">
                  <c:v>2010Q4</c:v>
                </c:pt>
              </c:strCache>
            </c:strRef>
          </c:cat>
          <c:val>
            <c:numRef>
              <c:f>'Q6 vs Q7'!$B$4:$AO$4</c:f>
              <c:numCache>
                <c:formatCode>General</c:formatCode>
                <c:ptCount val="40"/>
                <c:pt idx="0">
                  <c:v>100</c:v>
                </c:pt>
                <c:pt idx="1">
                  <c:v>101.15367797514388</c:v>
                </c:pt>
                <c:pt idx="2">
                  <c:v>101.29292215250894</c:v>
                </c:pt>
                <c:pt idx="3">
                  <c:v>103.09312082469613</c:v>
                </c:pt>
                <c:pt idx="4">
                  <c:v>99.551135777155054</c:v>
                </c:pt>
                <c:pt idx="5">
                  <c:v>98.417581833766647</c:v>
                </c:pt>
                <c:pt idx="6">
                  <c:v>98.86720728234998</c:v>
                </c:pt>
                <c:pt idx="7">
                  <c:v>104.14847422710507</c:v>
                </c:pt>
                <c:pt idx="8">
                  <c:v>103.49397422934186</c:v>
                </c:pt>
                <c:pt idx="9">
                  <c:v>102.60232248700041</c:v>
                </c:pt>
                <c:pt idx="10">
                  <c:v>99.707804725229039</c:v>
                </c:pt>
                <c:pt idx="11">
                  <c:v>100.88619493169848</c:v>
                </c:pt>
                <c:pt idx="12">
                  <c:v>100.19494418330564</c:v>
                </c:pt>
                <c:pt idx="13">
                  <c:v>99.006579061759084</c:v>
                </c:pt>
                <c:pt idx="14">
                  <c:v>100.67396177447196</c:v>
                </c:pt>
                <c:pt idx="15">
                  <c:v>102.14840792143758</c:v>
                </c:pt>
                <c:pt idx="16">
                  <c:v>97.995286309028245</c:v>
                </c:pt>
                <c:pt idx="17">
                  <c:v>99.713832644611784</c:v>
                </c:pt>
                <c:pt idx="18">
                  <c:v>99.254508273418722</c:v>
                </c:pt>
                <c:pt idx="19">
                  <c:v>100.33735265935529</c:v>
                </c:pt>
                <c:pt idx="20">
                  <c:v>94.978591162547545</c:v>
                </c:pt>
                <c:pt idx="21">
                  <c:v>92.553131385875943</c:v>
                </c:pt>
                <c:pt idx="22">
                  <c:v>91.411663741834474</c:v>
                </c:pt>
                <c:pt idx="23">
                  <c:v>92.06786152028414</c:v>
                </c:pt>
                <c:pt idx="24">
                  <c:v>88.283503668780611</c:v>
                </c:pt>
                <c:pt idx="25">
                  <c:v>86.284308403697381</c:v>
                </c:pt>
                <c:pt idx="26">
                  <c:v>85.663010680108428</c:v>
                </c:pt>
                <c:pt idx="27">
                  <c:v>88.679111549635209</c:v>
                </c:pt>
                <c:pt idx="28">
                  <c:v>88.266024302755568</c:v>
                </c:pt>
                <c:pt idx="29">
                  <c:v>86.144725552704031</c:v>
                </c:pt>
                <c:pt idx="30">
                  <c:v>89.695525125723222</c:v>
                </c:pt>
                <c:pt idx="31">
                  <c:v>92.216896039576625</c:v>
                </c:pt>
                <c:pt idx="32">
                  <c:v>90.2546185501308</c:v>
                </c:pt>
                <c:pt idx="33">
                  <c:v>87.996192536117434</c:v>
                </c:pt>
                <c:pt idx="34">
                  <c:v>88.768005666857988</c:v>
                </c:pt>
                <c:pt idx="35">
                  <c:v>92.013920486662371</c:v>
                </c:pt>
                <c:pt idx="36">
                  <c:v>87.79583876786522</c:v>
                </c:pt>
                <c:pt idx="37">
                  <c:v>84.457316696939316</c:v>
                </c:pt>
                <c:pt idx="38">
                  <c:v>83.872270666137297</c:v>
                </c:pt>
                <c:pt idx="39">
                  <c:v>84.804752839151774</c:v>
                </c:pt>
              </c:numCache>
            </c:numRef>
          </c:val>
        </c:ser>
        <c:marker val="1"/>
        <c:axId val="98102272"/>
        <c:axId val="104170240"/>
      </c:lineChart>
      <c:catAx>
        <c:axId val="98102272"/>
        <c:scaling>
          <c:orientation val="minMax"/>
        </c:scaling>
        <c:axPos val="b"/>
        <c:tickLblPos val="nextTo"/>
        <c:crossAx val="104170240"/>
        <c:crosses val="autoZero"/>
        <c:auto val="1"/>
        <c:lblAlgn val="ctr"/>
        <c:lblOffset val="100"/>
      </c:catAx>
      <c:valAx>
        <c:axId val="104170240"/>
        <c:scaling>
          <c:orientation val="minMax"/>
          <c:min val="80"/>
        </c:scaling>
        <c:axPos val="l"/>
        <c:majorGridlines/>
        <c:numFmt formatCode="General" sourceLinked="1"/>
        <c:tickLblPos val="nextTo"/>
        <c:crossAx val="981022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hyperlink" Target="http://en.wikipedia.org/wiki/Finland" TargetMode="External"/><Relationship Id="rId18" Type="http://schemas.openxmlformats.org/officeDocument/2006/relationships/image" Target="../media/image9.png"/><Relationship Id="rId26" Type="http://schemas.openxmlformats.org/officeDocument/2006/relationships/image" Target="../media/image13.png"/><Relationship Id="rId39" Type="http://schemas.openxmlformats.org/officeDocument/2006/relationships/hyperlink" Target="http://en.wikipedia.org/wiki/Vatican_City" TargetMode="External"/><Relationship Id="rId3" Type="http://schemas.openxmlformats.org/officeDocument/2006/relationships/hyperlink" Target="http://en.wikipedia.org/wiki/Belgium" TargetMode="External"/><Relationship Id="rId21" Type="http://schemas.openxmlformats.org/officeDocument/2006/relationships/hyperlink" Target="http://en.wikipedia.org/wiki/Italy" TargetMode="External"/><Relationship Id="rId34" Type="http://schemas.openxmlformats.org/officeDocument/2006/relationships/image" Target="../media/image17.png"/><Relationship Id="rId7" Type="http://schemas.openxmlformats.org/officeDocument/2006/relationships/hyperlink" Target="http://en.wikipedia.org/wiki/Germany" TargetMode="External"/><Relationship Id="rId12" Type="http://schemas.openxmlformats.org/officeDocument/2006/relationships/image" Target="../media/image6.png"/><Relationship Id="rId17" Type="http://schemas.openxmlformats.org/officeDocument/2006/relationships/hyperlink" Target="http://en.wikipedia.org/wiki/Greece" TargetMode="External"/><Relationship Id="rId25" Type="http://schemas.openxmlformats.org/officeDocument/2006/relationships/hyperlink" Target="http://en.wikipedia.org/wiki/Monaco" TargetMode="External"/><Relationship Id="rId33" Type="http://schemas.openxmlformats.org/officeDocument/2006/relationships/hyperlink" Target="http://en.wikipedia.org/wiki/Slovenia" TargetMode="External"/><Relationship Id="rId38" Type="http://schemas.openxmlformats.org/officeDocument/2006/relationships/image" Target="../media/image19.png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20" Type="http://schemas.openxmlformats.org/officeDocument/2006/relationships/image" Target="../media/image10.png"/><Relationship Id="rId29" Type="http://schemas.openxmlformats.org/officeDocument/2006/relationships/hyperlink" Target="http://en.wikipedia.org/wiki/Netherlands" TargetMode="External"/><Relationship Id="rId1" Type="http://schemas.openxmlformats.org/officeDocument/2006/relationships/hyperlink" Target="http://en.wikipedia.org/wiki/Austria" TargetMode="External"/><Relationship Id="rId6" Type="http://schemas.openxmlformats.org/officeDocument/2006/relationships/image" Target="../media/image3.png"/><Relationship Id="rId11" Type="http://schemas.openxmlformats.org/officeDocument/2006/relationships/hyperlink" Target="http://en.wikipedia.org/wiki/Spain" TargetMode="External"/><Relationship Id="rId24" Type="http://schemas.openxmlformats.org/officeDocument/2006/relationships/image" Target="../media/image12.png"/><Relationship Id="rId32" Type="http://schemas.openxmlformats.org/officeDocument/2006/relationships/image" Target="../media/image16.png"/><Relationship Id="rId37" Type="http://schemas.openxmlformats.org/officeDocument/2006/relationships/hyperlink" Target="http://en.wikipedia.org/wiki/San_Marino" TargetMode="External"/><Relationship Id="rId40" Type="http://schemas.openxmlformats.org/officeDocument/2006/relationships/image" Target="../media/image20.png"/><Relationship Id="rId5" Type="http://schemas.openxmlformats.org/officeDocument/2006/relationships/hyperlink" Target="http://en.wikipedia.org/wiki/Cyprus" TargetMode="External"/><Relationship Id="rId15" Type="http://schemas.openxmlformats.org/officeDocument/2006/relationships/hyperlink" Target="http://en.wikipedia.org/wiki/France" TargetMode="External"/><Relationship Id="rId23" Type="http://schemas.openxmlformats.org/officeDocument/2006/relationships/hyperlink" Target="http://en.wikipedia.org/wiki/Luxembourg" TargetMode="External"/><Relationship Id="rId28" Type="http://schemas.openxmlformats.org/officeDocument/2006/relationships/image" Target="../media/image14.png"/><Relationship Id="rId36" Type="http://schemas.openxmlformats.org/officeDocument/2006/relationships/image" Target="../media/image18.png"/><Relationship Id="rId10" Type="http://schemas.openxmlformats.org/officeDocument/2006/relationships/image" Target="../media/image5.png"/><Relationship Id="rId19" Type="http://schemas.openxmlformats.org/officeDocument/2006/relationships/hyperlink" Target="http://en.wikipedia.org/wiki/Republic_of_Ireland" TargetMode="External"/><Relationship Id="rId31" Type="http://schemas.openxmlformats.org/officeDocument/2006/relationships/hyperlink" Target="http://en.wikipedia.org/wiki/Portugal" TargetMode="External"/><Relationship Id="rId4" Type="http://schemas.openxmlformats.org/officeDocument/2006/relationships/image" Target="../media/image2.png"/><Relationship Id="rId9" Type="http://schemas.openxmlformats.org/officeDocument/2006/relationships/hyperlink" Target="http://en.wikipedia.org/wiki/Estonia" TargetMode="External"/><Relationship Id="rId14" Type="http://schemas.openxmlformats.org/officeDocument/2006/relationships/image" Target="../media/image7.png"/><Relationship Id="rId22" Type="http://schemas.openxmlformats.org/officeDocument/2006/relationships/image" Target="../media/image11.png"/><Relationship Id="rId27" Type="http://schemas.openxmlformats.org/officeDocument/2006/relationships/hyperlink" Target="http://en.wikipedia.org/wiki/Malta" TargetMode="External"/><Relationship Id="rId30" Type="http://schemas.openxmlformats.org/officeDocument/2006/relationships/image" Target="../media/image15.png"/><Relationship Id="rId35" Type="http://schemas.openxmlformats.org/officeDocument/2006/relationships/hyperlink" Target="http://en.wikipedia.org/wiki/Slovakia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57150</xdr:rowOff>
    </xdr:from>
    <xdr:to>
      <xdr:col>6</xdr:col>
      <xdr:colOff>457200</xdr:colOff>
      <xdr:row>27</xdr:row>
      <xdr:rowOff>95250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0</xdr:rowOff>
    </xdr:from>
    <xdr:to>
      <xdr:col>6</xdr:col>
      <xdr:colOff>457200</xdr:colOff>
      <xdr:row>21</xdr:row>
      <xdr:rowOff>28575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</xdr:row>
      <xdr:rowOff>0</xdr:rowOff>
    </xdr:from>
    <xdr:to>
      <xdr:col>1</xdr:col>
      <xdr:colOff>209550</xdr:colOff>
      <xdr:row>5</xdr:row>
      <xdr:rowOff>142875</xdr:rowOff>
    </xdr:to>
    <xdr:pic>
      <xdr:nvPicPr>
        <xdr:cNvPr id="1025" name="Picture 1" descr="Austria">
          <a:hlinkClick xmlns:r="http://schemas.openxmlformats.org/officeDocument/2006/relationships" r:id="rId1" tooltip="Austri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5800" y="1104900"/>
          <a:ext cx="20955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209550</xdr:colOff>
      <xdr:row>6</xdr:row>
      <xdr:rowOff>180975</xdr:rowOff>
    </xdr:to>
    <xdr:pic>
      <xdr:nvPicPr>
        <xdr:cNvPr id="1026" name="Picture 2" descr="Belgium">
          <a:hlinkClick xmlns:r="http://schemas.openxmlformats.org/officeDocument/2006/relationships" r:id="rId3" tooltip="Belgium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5800" y="1447800"/>
          <a:ext cx="209550" cy="1809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</xdr:row>
      <xdr:rowOff>9525</xdr:rowOff>
    </xdr:from>
    <xdr:to>
      <xdr:col>1</xdr:col>
      <xdr:colOff>209550</xdr:colOff>
      <xdr:row>7</xdr:row>
      <xdr:rowOff>133350</xdr:rowOff>
    </xdr:to>
    <xdr:pic>
      <xdr:nvPicPr>
        <xdr:cNvPr id="1027" name="Picture 3" descr="Cyprus">
          <a:hlinkClick xmlns:r="http://schemas.openxmlformats.org/officeDocument/2006/relationships" r:id="rId5" tooltip="Cypru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85800" y="1800225"/>
          <a:ext cx="209550" cy="1238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209550</xdr:colOff>
      <xdr:row>8</xdr:row>
      <xdr:rowOff>123825</xdr:rowOff>
    </xdr:to>
    <xdr:pic>
      <xdr:nvPicPr>
        <xdr:cNvPr id="1028" name="Picture 4" descr="Germany">
          <a:hlinkClick xmlns:r="http://schemas.openxmlformats.org/officeDocument/2006/relationships" r:id="rId7" tooltip="Germany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5800" y="2133600"/>
          <a:ext cx="209550" cy="1238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209550</xdr:colOff>
      <xdr:row>9</xdr:row>
      <xdr:rowOff>133350</xdr:rowOff>
    </xdr:to>
    <xdr:pic>
      <xdr:nvPicPr>
        <xdr:cNvPr id="1029" name="Picture 5" descr="Estonia">
          <a:hlinkClick xmlns:r="http://schemas.openxmlformats.org/officeDocument/2006/relationships" r:id="rId9" tooltip="Estoni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685800" y="2476500"/>
          <a:ext cx="2095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209550</xdr:colOff>
      <xdr:row>10</xdr:row>
      <xdr:rowOff>142875</xdr:rowOff>
    </xdr:to>
    <xdr:pic>
      <xdr:nvPicPr>
        <xdr:cNvPr id="1030" name="Picture 6" descr="Spain">
          <a:hlinkClick xmlns:r="http://schemas.openxmlformats.org/officeDocument/2006/relationships" r:id="rId11" tooltip="Spai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85800" y="2819400"/>
          <a:ext cx="20955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209550</xdr:colOff>
      <xdr:row>11</xdr:row>
      <xdr:rowOff>123825</xdr:rowOff>
    </xdr:to>
    <xdr:pic>
      <xdr:nvPicPr>
        <xdr:cNvPr id="1031" name="Picture 7" descr="Finland">
          <a:hlinkClick xmlns:r="http://schemas.openxmlformats.org/officeDocument/2006/relationships" r:id="rId13" tooltip="Finland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685800" y="3162300"/>
          <a:ext cx="209550" cy="1238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209550</xdr:colOff>
      <xdr:row>12</xdr:row>
      <xdr:rowOff>142875</xdr:rowOff>
    </xdr:to>
    <xdr:pic>
      <xdr:nvPicPr>
        <xdr:cNvPr id="1032" name="Picture 8" descr="France">
          <a:hlinkClick xmlns:r="http://schemas.openxmlformats.org/officeDocument/2006/relationships" r:id="rId15" tooltip="Franc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685800" y="3505200"/>
          <a:ext cx="20955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209550</xdr:colOff>
      <xdr:row>13</xdr:row>
      <xdr:rowOff>142875</xdr:rowOff>
    </xdr:to>
    <xdr:pic>
      <xdr:nvPicPr>
        <xdr:cNvPr id="1033" name="Picture 9" descr="Greece">
          <a:hlinkClick xmlns:r="http://schemas.openxmlformats.org/officeDocument/2006/relationships" r:id="rId17" tooltip="Greec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685800" y="3848100"/>
          <a:ext cx="20955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209550</xdr:colOff>
      <xdr:row>14</xdr:row>
      <xdr:rowOff>104775</xdr:rowOff>
    </xdr:to>
    <xdr:pic>
      <xdr:nvPicPr>
        <xdr:cNvPr id="1034" name="Picture 10" descr="Republic of Ireland">
          <a:hlinkClick xmlns:r="http://schemas.openxmlformats.org/officeDocument/2006/relationships" r:id="rId19" tooltip="Republic of Ireland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685800" y="4191000"/>
          <a:ext cx="209550" cy="104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209550</xdr:colOff>
      <xdr:row>15</xdr:row>
      <xdr:rowOff>142875</xdr:rowOff>
    </xdr:to>
    <xdr:pic>
      <xdr:nvPicPr>
        <xdr:cNvPr id="1035" name="Picture 11" descr="Italy">
          <a:hlinkClick xmlns:r="http://schemas.openxmlformats.org/officeDocument/2006/relationships" r:id="rId21" tooltip="Italy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685800" y="4533900"/>
          <a:ext cx="20955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209550</xdr:colOff>
      <xdr:row>16</xdr:row>
      <xdr:rowOff>123825</xdr:rowOff>
    </xdr:to>
    <xdr:pic>
      <xdr:nvPicPr>
        <xdr:cNvPr id="1036" name="Picture 12" descr="Luxembourg">
          <a:hlinkClick xmlns:r="http://schemas.openxmlformats.org/officeDocument/2006/relationships" r:id="rId23" tooltip="Luxembourg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685800" y="4733925"/>
          <a:ext cx="209550" cy="1238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209550</xdr:colOff>
      <xdr:row>17</xdr:row>
      <xdr:rowOff>171450</xdr:rowOff>
    </xdr:to>
    <xdr:pic>
      <xdr:nvPicPr>
        <xdr:cNvPr id="1037" name="Picture 13" descr="Monaco">
          <a:hlinkClick xmlns:r="http://schemas.openxmlformats.org/officeDocument/2006/relationships" r:id="rId25" tooltip="Monac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685800" y="5076825"/>
          <a:ext cx="209550" cy="1714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209550</xdr:colOff>
      <xdr:row>18</xdr:row>
      <xdr:rowOff>142875</xdr:rowOff>
    </xdr:to>
    <xdr:pic>
      <xdr:nvPicPr>
        <xdr:cNvPr id="1038" name="Picture 14" descr="Malta">
          <a:hlinkClick xmlns:r="http://schemas.openxmlformats.org/officeDocument/2006/relationships" r:id="rId27" tooltip="Malt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685800" y="5419725"/>
          <a:ext cx="20955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209550</xdr:colOff>
      <xdr:row>19</xdr:row>
      <xdr:rowOff>142875</xdr:rowOff>
    </xdr:to>
    <xdr:pic>
      <xdr:nvPicPr>
        <xdr:cNvPr id="1039" name="Picture 15" descr="Netherlands">
          <a:hlinkClick xmlns:r="http://schemas.openxmlformats.org/officeDocument/2006/relationships" r:id="rId29" tooltip="Netherland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685800" y="5762625"/>
          <a:ext cx="20955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209550</xdr:colOff>
      <xdr:row>20</xdr:row>
      <xdr:rowOff>142875</xdr:rowOff>
    </xdr:to>
    <xdr:pic>
      <xdr:nvPicPr>
        <xdr:cNvPr id="1040" name="Picture 16" descr="Portugal">
          <a:hlinkClick xmlns:r="http://schemas.openxmlformats.org/officeDocument/2006/relationships" r:id="rId31" tooltip="Portuga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685800" y="6105525"/>
          <a:ext cx="20955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209550</xdr:colOff>
      <xdr:row>21</xdr:row>
      <xdr:rowOff>104775</xdr:rowOff>
    </xdr:to>
    <xdr:pic>
      <xdr:nvPicPr>
        <xdr:cNvPr id="1041" name="Picture 17" descr="Slovenia">
          <a:hlinkClick xmlns:r="http://schemas.openxmlformats.org/officeDocument/2006/relationships" r:id="rId33" tooltip="Sloveni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685800" y="6448425"/>
          <a:ext cx="209550" cy="104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209550</xdr:colOff>
      <xdr:row>22</xdr:row>
      <xdr:rowOff>142875</xdr:rowOff>
    </xdr:to>
    <xdr:pic>
      <xdr:nvPicPr>
        <xdr:cNvPr id="1042" name="Picture 18" descr="Slovakia">
          <a:hlinkClick xmlns:r="http://schemas.openxmlformats.org/officeDocument/2006/relationships" r:id="rId35" tooltip="Slovaki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685800" y="6791325"/>
          <a:ext cx="20955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209550</xdr:colOff>
      <xdr:row>23</xdr:row>
      <xdr:rowOff>161925</xdr:rowOff>
    </xdr:to>
    <xdr:pic>
      <xdr:nvPicPr>
        <xdr:cNvPr id="1043" name="Picture 19" descr="San Marino">
          <a:hlinkClick xmlns:r="http://schemas.openxmlformats.org/officeDocument/2006/relationships" r:id="rId37" tooltip="San Marin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/>
        <a:srcRect/>
        <a:stretch>
          <a:fillRect/>
        </a:stretch>
      </xdr:blipFill>
      <xdr:spPr bwMode="auto">
        <a:xfrm>
          <a:off x="685800" y="7134225"/>
          <a:ext cx="209550" cy="161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190500</xdr:rowOff>
    </xdr:to>
    <xdr:pic>
      <xdr:nvPicPr>
        <xdr:cNvPr id="1044" name="Picture 20" descr="Vatican City">
          <a:hlinkClick xmlns:r="http://schemas.openxmlformats.org/officeDocument/2006/relationships" r:id="rId39" tooltip="Vatican City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/>
        <a:srcRect/>
        <a:stretch>
          <a:fillRect/>
        </a:stretch>
      </xdr:blipFill>
      <xdr:spPr bwMode="auto">
        <a:xfrm>
          <a:off x="685800" y="7477125"/>
          <a:ext cx="190500" cy="190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en.wikipedia.org/wiki/Euro" TargetMode="External"/><Relationship Id="rId1" Type="http://schemas.openxmlformats.org/officeDocument/2006/relationships/hyperlink" Target="http://en.wikipedia.org/wiki/ISO_4217" TargetMode="Externa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5"/>
  <sheetViews>
    <sheetView workbookViewId="0">
      <selection activeCell="G41" sqref="G41"/>
    </sheetView>
  </sheetViews>
  <sheetFormatPr defaultRowHeight="14.25"/>
  <sheetData>
    <row r="1" spans="1:12">
      <c r="B1" s="41" t="s">
        <v>0</v>
      </c>
      <c r="C1" s="41"/>
      <c r="D1" s="41"/>
      <c r="F1" s="41" t="s">
        <v>241</v>
      </c>
      <c r="G1" s="41"/>
      <c r="H1" s="41"/>
      <c r="J1" s="41" t="s">
        <v>242</v>
      </c>
      <c r="K1" s="41"/>
      <c r="L1" s="41"/>
    </row>
    <row r="2" spans="1:12">
      <c r="A2" s="3" t="s">
        <v>239</v>
      </c>
      <c r="B2" s="3" t="s">
        <v>4</v>
      </c>
      <c r="C2" s="3" t="s">
        <v>1</v>
      </c>
      <c r="D2" s="3" t="s">
        <v>237</v>
      </c>
      <c r="F2" s="3" t="s">
        <v>4</v>
      </c>
      <c r="G2" s="3" t="s">
        <v>1</v>
      </c>
      <c r="H2" s="3" t="s">
        <v>237</v>
      </c>
      <c r="J2" s="3" t="s">
        <v>4</v>
      </c>
      <c r="K2" s="3" t="s">
        <v>1</v>
      </c>
      <c r="L2" s="3" t="s">
        <v>237</v>
      </c>
    </row>
    <row r="3" spans="1:12">
      <c r="A3" s="2" t="s">
        <v>5</v>
      </c>
      <c r="B3" s="1">
        <v>1578524</v>
      </c>
      <c r="C3" s="1">
        <v>230959</v>
      </c>
      <c r="D3" s="1">
        <v>1809483</v>
      </c>
      <c r="F3">
        <f>B3/10^6</f>
        <v>1.578524</v>
      </c>
      <c r="G3">
        <f t="shared" ref="G3:H3" si="0">C3/10^6</f>
        <v>0.230959</v>
      </c>
      <c r="H3">
        <f t="shared" si="0"/>
        <v>1.809483</v>
      </c>
      <c r="J3">
        <f>F3/F$225*100</f>
        <v>2.4315200587702139E-3</v>
      </c>
      <c r="K3">
        <f t="shared" ref="K3:L3" si="1">G3/G$225*100</f>
        <v>3.7275151047524698E-4</v>
      </c>
      <c r="L3">
        <f t="shared" si="1"/>
        <v>1.4261394701807007E-3</v>
      </c>
    </row>
    <row r="4" spans="1:12">
      <c r="A4" s="2" t="s">
        <v>6</v>
      </c>
      <c r="B4" s="1">
        <v>2345668</v>
      </c>
      <c r="C4" s="1">
        <v>10494</v>
      </c>
      <c r="D4" s="1">
        <v>2356162</v>
      </c>
      <c r="F4">
        <f t="shared" ref="F4:F67" si="2">B4/10^6</f>
        <v>2.3456679999999999</v>
      </c>
      <c r="G4">
        <f t="shared" ref="G4:G67" si="3">C4/10^6</f>
        <v>1.0494E-2</v>
      </c>
      <c r="H4">
        <f t="shared" ref="H4:H67" si="4">D4/10^6</f>
        <v>2.3561619999999999</v>
      </c>
      <c r="J4">
        <f t="shared" ref="J4:J67" si="5">F4/F$225*100</f>
        <v>3.613210057759914E-3</v>
      </c>
      <c r="K4">
        <f t="shared" ref="K4:K67" si="6">G4/G$225*100</f>
        <v>1.6936574677441632E-5</v>
      </c>
      <c r="L4">
        <f t="shared" ref="L4:L67" si="7">H4/H$225*100</f>
        <v>1.8570031474956657E-3</v>
      </c>
    </row>
    <row r="5" spans="1:12">
      <c r="A5" s="2" t="s">
        <v>7</v>
      </c>
      <c r="B5" s="1">
        <v>33227038</v>
      </c>
      <c r="C5" s="1">
        <v>8153874</v>
      </c>
      <c r="D5" s="1">
        <v>41380912</v>
      </c>
      <c r="F5">
        <f t="shared" si="2"/>
        <v>33.227038</v>
      </c>
      <c r="G5">
        <f t="shared" si="3"/>
        <v>8.1538740000000001</v>
      </c>
      <c r="H5">
        <f t="shared" si="4"/>
        <v>41.380912000000002</v>
      </c>
      <c r="J5">
        <f t="shared" si="5"/>
        <v>5.1182122913886727E-2</v>
      </c>
      <c r="K5">
        <f t="shared" si="6"/>
        <v>1.3159776625829017E-2</v>
      </c>
      <c r="L5">
        <f t="shared" si="7"/>
        <v>3.2614261595867E-2</v>
      </c>
    </row>
    <row r="6" spans="1:12">
      <c r="A6" s="2" t="s">
        <v>8</v>
      </c>
      <c r="B6" s="1">
        <v>3454491</v>
      </c>
      <c r="C6" s="1">
        <v>1905030</v>
      </c>
      <c r="D6" s="1">
        <v>5359521</v>
      </c>
      <c r="F6">
        <f t="shared" si="2"/>
        <v>3.454491</v>
      </c>
      <c r="G6">
        <f t="shared" si="3"/>
        <v>1.90503</v>
      </c>
      <c r="H6">
        <f t="shared" si="4"/>
        <v>5.359521</v>
      </c>
      <c r="J6">
        <f t="shared" si="5"/>
        <v>5.3212140957889622E-3</v>
      </c>
      <c r="K6">
        <f t="shared" si="6"/>
        <v>3.0745838438885681E-3</v>
      </c>
      <c r="L6">
        <f t="shared" si="7"/>
        <v>4.2240929809024674E-3</v>
      </c>
    </row>
    <row r="7" spans="1:12">
      <c r="A7" s="2" t="s">
        <v>9</v>
      </c>
      <c r="B7" s="1">
        <v>296966</v>
      </c>
      <c r="C7" s="1">
        <v>58920</v>
      </c>
      <c r="D7" s="1">
        <v>355886</v>
      </c>
      <c r="F7">
        <f t="shared" si="2"/>
        <v>0.29696600000000001</v>
      </c>
      <c r="G7">
        <f t="shared" si="3"/>
        <v>5.892E-2</v>
      </c>
      <c r="H7">
        <f t="shared" si="4"/>
        <v>0.35588599999999998</v>
      </c>
      <c r="J7">
        <f t="shared" si="5"/>
        <v>4.5743921902533972E-4</v>
      </c>
      <c r="K7">
        <f t="shared" si="6"/>
        <v>9.5092717742982754E-5</v>
      </c>
      <c r="L7">
        <f t="shared" si="7"/>
        <v>2.8049065478080135E-4</v>
      </c>
    </row>
    <row r="8" spans="1:12">
      <c r="A8" s="2" t="s">
        <v>10</v>
      </c>
      <c r="B8" s="1">
        <v>16715441</v>
      </c>
      <c r="C8" s="1">
        <v>41419731</v>
      </c>
      <c r="D8" s="1">
        <v>58135172</v>
      </c>
      <c r="F8">
        <f t="shared" si="2"/>
        <v>16.715440999999998</v>
      </c>
      <c r="G8">
        <f t="shared" si="3"/>
        <v>41.419730999999999</v>
      </c>
      <c r="H8">
        <f t="shared" si="4"/>
        <v>58.135171999999997</v>
      </c>
      <c r="J8">
        <f t="shared" si="5"/>
        <v>2.5748059632093045E-2</v>
      </c>
      <c r="K8">
        <f t="shared" si="6"/>
        <v>6.6848519840008017E-2</v>
      </c>
      <c r="L8">
        <f t="shared" si="7"/>
        <v>4.581908942772267E-2</v>
      </c>
    </row>
    <row r="9" spans="1:12">
      <c r="A9" s="2" t="s">
        <v>11</v>
      </c>
      <c r="B9" s="1">
        <v>225137</v>
      </c>
      <c r="C9" s="1">
        <v>281101</v>
      </c>
      <c r="D9" s="1">
        <v>506238</v>
      </c>
      <c r="F9">
        <f t="shared" si="2"/>
        <v>0.225137</v>
      </c>
      <c r="G9">
        <f t="shared" si="3"/>
        <v>0.28110099999999999</v>
      </c>
      <c r="H9">
        <f t="shared" si="4"/>
        <v>0.50623799999999997</v>
      </c>
      <c r="J9">
        <f t="shared" si="5"/>
        <v>3.4679557071754983E-4</v>
      </c>
      <c r="K9">
        <f t="shared" si="6"/>
        <v>4.5367715631823135E-4</v>
      </c>
      <c r="L9">
        <f t="shared" si="7"/>
        <v>3.9899020499520446E-4</v>
      </c>
    </row>
    <row r="10" spans="1:12">
      <c r="A10" s="2" t="s">
        <v>225</v>
      </c>
      <c r="B10" s="1">
        <v>26571662</v>
      </c>
      <c r="C10" s="1">
        <v>562757246</v>
      </c>
      <c r="D10" s="1">
        <v>589328908</v>
      </c>
      <c r="F10">
        <f t="shared" si="2"/>
        <v>26.571662</v>
      </c>
      <c r="G10">
        <f t="shared" si="3"/>
        <v>562.75724600000001</v>
      </c>
      <c r="H10">
        <f t="shared" si="4"/>
        <v>589.32890799999996</v>
      </c>
      <c r="J10">
        <f t="shared" si="5"/>
        <v>4.0930343249682782E-2</v>
      </c>
      <c r="K10">
        <f t="shared" si="6"/>
        <v>0.90825044045648851</v>
      </c>
      <c r="L10">
        <f t="shared" si="7"/>
        <v>0.46447809491290654</v>
      </c>
    </row>
    <row r="11" spans="1:12">
      <c r="A11" s="2" t="s">
        <v>13</v>
      </c>
      <c r="B11" s="1">
        <v>77794059</v>
      </c>
      <c r="C11" s="1">
        <v>383810284</v>
      </c>
      <c r="D11" s="1">
        <v>461604343</v>
      </c>
      <c r="F11">
        <f t="shared" si="2"/>
        <v>77.794059000000004</v>
      </c>
      <c r="G11">
        <f t="shared" si="3"/>
        <v>383.81028400000002</v>
      </c>
      <c r="H11">
        <f t="shared" si="4"/>
        <v>461.60434299999997</v>
      </c>
      <c r="J11">
        <f t="shared" si="5"/>
        <v>0.1198320804192103</v>
      </c>
      <c r="K11">
        <f t="shared" si="6"/>
        <v>0.61944268505203748</v>
      </c>
      <c r="L11">
        <f t="shared" si="7"/>
        <v>0.36381230061798336</v>
      </c>
    </row>
    <row r="12" spans="1:12">
      <c r="A12" s="2" t="s">
        <v>19</v>
      </c>
      <c r="B12" s="1">
        <v>345783</v>
      </c>
      <c r="C12" s="1">
        <v>10339</v>
      </c>
      <c r="D12" s="1">
        <v>356122</v>
      </c>
      <c r="F12">
        <f t="shared" si="2"/>
        <v>0.34578300000000001</v>
      </c>
      <c r="G12">
        <f t="shared" si="3"/>
        <v>1.0338999999999999E-2</v>
      </c>
      <c r="H12">
        <f t="shared" si="4"/>
        <v>0.35612199999999999</v>
      </c>
      <c r="J12">
        <f t="shared" si="5"/>
        <v>5.3263574103513207E-4</v>
      </c>
      <c r="K12">
        <f t="shared" si="6"/>
        <v>1.6686415627031543E-5</v>
      </c>
      <c r="L12">
        <f t="shared" si="7"/>
        <v>2.8067665758655454E-4</v>
      </c>
    </row>
    <row r="13" spans="1:12">
      <c r="A13" s="2" t="s">
        <v>143</v>
      </c>
      <c r="B13" s="1">
        <v>375603</v>
      </c>
      <c r="C13" s="1"/>
      <c r="D13" s="1">
        <v>375603</v>
      </c>
      <c r="F13">
        <f t="shared" si="2"/>
        <v>0.37560300000000002</v>
      </c>
      <c r="G13">
        <f t="shared" si="3"/>
        <v>0</v>
      </c>
      <c r="H13">
        <f t="shared" si="4"/>
        <v>0.37560300000000002</v>
      </c>
      <c r="J13">
        <f t="shared" si="5"/>
        <v>5.7856974530274402E-4</v>
      </c>
      <c r="K13">
        <f t="shared" si="6"/>
        <v>0</v>
      </c>
      <c r="L13">
        <f t="shared" si="7"/>
        <v>2.9603055868349234E-4</v>
      </c>
    </row>
    <row r="14" spans="1:12">
      <c r="A14" s="2" t="s">
        <v>14</v>
      </c>
      <c r="B14" s="1">
        <v>1358598241</v>
      </c>
      <c r="C14" s="1">
        <v>1355248529</v>
      </c>
      <c r="D14" s="1">
        <v>2713846770</v>
      </c>
      <c r="F14">
        <f t="shared" si="2"/>
        <v>1358.5982409999999</v>
      </c>
      <c r="G14">
        <f t="shared" si="3"/>
        <v>1355.248529</v>
      </c>
      <c r="H14">
        <f t="shared" si="4"/>
        <v>2713.8467700000001</v>
      </c>
      <c r="J14">
        <f t="shared" si="5"/>
        <v>2.0927517572120724</v>
      </c>
      <c r="K14">
        <f t="shared" si="6"/>
        <v>2.1872753876406916</v>
      </c>
      <c r="L14">
        <f t="shared" si="7"/>
        <v>2.1389114983226731</v>
      </c>
    </row>
    <row r="15" spans="1:12">
      <c r="A15" s="2" t="s">
        <v>15</v>
      </c>
      <c r="B15" s="1">
        <v>99292769</v>
      </c>
      <c r="C15" s="1">
        <v>93349551</v>
      </c>
      <c r="D15" s="1">
        <v>192642320</v>
      </c>
      <c r="F15">
        <f t="shared" si="2"/>
        <v>99.292769000000007</v>
      </c>
      <c r="G15">
        <f t="shared" si="3"/>
        <v>93.349551000000005</v>
      </c>
      <c r="H15">
        <f t="shared" si="4"/>
        <v>192.64232000000001</v>
      </c>
      <c r="J15">
        <f t="shared" si="5"/>
        <v>0.15294817152880621</v>
      </c>
      <c r="K15">
        <f t="shared" si="6"/>
        <v>0.15065958086689024</v>
      </c>
      <c r="L15">
        <f t="shared" si="7"/>
        <v>0.15183055943558521</v>
      </c>
    </row>
    <row r="16" spans="1:12">
      <c r="A16" s="2" t="s">
        <v>12</v>
      </c>
      <c r="B16" s="1">
        <v>440066</v>
      </c>
      <c r="C16" s="1">
        <v>1046750</v>
      </c>
      <c r="D16" s="1">
        <v>1486816</v>
      </c>
      <c r="F16">
        <f t="shared" si="2"/>
        <v>0.44006600000000001</v>
      </c>
      <c r="G16">
        <f t="shared" si="3"/>
        <v>1.0467500000000001</v>
      </c>
      <c r="H16">
        <f t="shared" si="4"/>
        <v>1.4868159999999999</v>
      </c>
      <c r="J16">
        <f t="shared" si="5"/>
        <v>6.7786698598359799E-4</v>
      </c>
      <c r="K16">
        <f t="shared" si="6"/>
        <v>1.6893805549468295E-3</v>
      </c>
      <c r="L16">
        <f t="shared" si="7"/>
        <v>1.1718302866046207E-3</v>
      </c>
    </row>
    <row r="17" spans="1:12">
      <c r="A17" s="2" t="s">
        <v>16</v>
      </c>
      <c r="B17" s="1">
        <v>1011021</v>
      </c>
      <c r="C17" s="1">
        <v>55370</v>
      </c>
      <c r="D17" s="1">
        <v>1066391</v>
      </c>
      <c r="F17">
        <f t="shared" si="2"/>
        <v>1.0110209999999999</v>
      </c>
      <c r="G17">
        <f t="shared" si="3"/>
        <v>5.5370000000000003E-2</v>
      </c>
      <c r="H17">
        <f t="shared" si="4"/>
        <v>1.0663910000000001</v>
      </c>
      <c r="J17">
        <f t="shared" si="5"/>
        <v>1.5573522108868287E-3</v>
      </c>
      <c r="K17">
        <f t="shared" si="6"/>
        <v>8.9363268523913003E-5</v>
      </c>
      <c r="L17">
        <f t="shared" si="7"/>
        <v>8.4047338148270393E-4</v>
      </c>
    </row>
    <row r="18" spans="1:12">
      <c r="A18" s="2" t="s">
        <v>17</v>
      </c>
      <c r="B18" s="1">
        <v>32970012</v>
      </c>
      <c r="C18" s="1">
        <v>57139620</v>
      </c>
      <c r="D18" s="1">
        <v>90109632</v>
      </c>
      <c r="F18">
        <f t="shared" si="2"/>
        <v>32.970011999999997</v>
      </c>
      <c r="G18">
        <f t="shared" si="3"/>
        <v>57.139620000000001</v>
      </c>
      <c r="H18">
        <f t="shared" si="4"/>
        <v>90.109632000000005</v>
      </c>
      <c r="J18">
        <f t="shared" si="5"/>
        <v>5.0786206301516264E-2</v>
      </c>
      <c r="K18">
        <f t="shared" si="6"/>
        <v>9.2219310193504614E-2</v>
      </c>
      <c r="L18">
        <f t="shared" si="7"/>
        <v>7.1019679565189564E-2</v>
      </c>
    </row>
    <row r="19" spans="1:12">
      <c r="A19" s="2" t="s">
        <v>18</v>
      </c>
      <c r="B19" s="1">
        <v>230924523</v>
      </c>
      <c r="C19" s="1">
        <v>28940719</v>
      </c>
      <c r="D19" s="1">
        <v>259865242</v>
      </c>
      <c r="F19">
        <f t="shared" si="2"/>
        <v>230.92452299999999</v>
      </c>
      <c r="G19">
        <f t="shared" si="3"/>
        <v>28.940719000000001</v>
      </c>
      <c r="H19">
        <f t="shared" si="4"/>
        <v>259.86524200000002</v>
      </c>
      <c r="J19">
        <f t="shared" si="5"/>
        <v>0.35571053068337488</v>
      </c>
      <c r="K19">
        <f t="shared" si="6"/>
        <v>4.6708276020807502E-2</v>
      </c>
      <c r="L19">
        <f t="shared" si="7"/>
        <v>0.20481213614289806</v>
      </c>
    </row>
    <row r="20" spans="1:12">
      <c r="A20" s="2" t="s">
        <v>20</v>
      </c>
      <c r="B20" s="1">
        <v>1648477</v>
      </c>
      <c r="C20" s="1">
        <v>242746</v>
      </c>
      <c r="D20" s="1">
        <v>1891223</v>
      </c>
      <c r="F20">
        <f t="shared" si="2"/>
        <v>1.648477</v>
      </c>
      <c r="G20">
        <f t="shared" si="3"/>
        <v>0.24274599999999999</v>
      </c>
      <c r="H20">
        <f t="shared" si="4"/>
        <v>1.8912230000000001</v>
      </c>
      <c r="J20">
        <f t="shared" si="5"/>
        <v>2.5392739622085861E-3</v>
      </c>
      <c r="K20">
        <f t="shared" si="6"/>
        <v>3.9177489581191597E-4</v>
      </c>
      <c r="L20">
        <f t="shared" si="7"/>
        <v>1.4905626453597825E-3</v>
      </c>
    </row>
    <row r="21" spans="1:12">
      <c r="A21" s="2" t="s">
        <v>36</v>
      </c>
      <c r="B21" s="1">
        <v>384395</v>
      </c>
      <c r="C21" s="1">
        <v>3281126</v>
      </c>
      <c r="D21" s="1">
        <v>3665521</v>
      </c>
      <c r="F21">
        <f t="shared" si="2"/>
        <v>0.38439499999999999</v>
      </c>
      <c r="G21">
        <f t="shared" si="3"/>
        <v>3.281126</v>
      </c>
      <c r="H21">
        <f t="shared" si="4"/>
        <v>3.665521</v>
      </c>
      <c r="J21">
        <f t="shared" si="5"/>
        <v>5.9211272872061271E-4</v>
      </c>
      <c r="K21">
        <f t="shared" si="6"/>
        <v>5.2955055770054649E-3</v>
      </c>
      <c r="L21">
        <f t="shared" si="7"/>
        <v>2.8889711463861399E-3</v>
      </c>
    </row>
    <row r="22" spans="1:12">
      <c r="A22" s="2" t="s">
        <v>21</v>
      </c>
      <c r="B22" s="1">
        <v>1417625700</v>
      </c>
      <c r="C22" s="1">
        <v>456150552</v>
      </c>
      <c r="D22" s="1">
        <v>1873776252</v>
      </c>
      <c r="F22">
        <f t="shared" si="2"/>
        <v>1417.6257000000001</v>
      </c>
      <c r="G22">
        <f t="shared" si="3"/>
        <v>456.150552</v>
      </c>
      <c r="H22">
        <f t="shared" si="4"/>
        <v>1873.7762520000001</v>
      </c>
      <c r="J22">
        <f t="shared" si="5"/>
        <v>2.1836762224572865</v>
      </c>
      <c r="K22">
        <f t="shared" si="6"/>
        <v>0.73619476730552913</v>
      </c>
      <c r="L22">
        <f t="shared" si="7"/>
        <v>1.4768120348544083</v>
      </c>
    </row>
    <row r="23" spans="1:12">
      <c r="A23" s="2" t="s">
        <v>28</v>
      </c>
      <c r="B23" s="1">
        <v>4126722</v>
      </c>
      <c r="C23" s="1">
        <v>6327749</v>
      </c>
      <c r="D23" s="1">
        <v>10454471</v>
      </c>
      <c r="F23">
        <f t="shared" si="2"/>
        <v>4.126722</v>
      </c>
      <c r="G23">
        <f t="shared" si="3"/>
        <v>6.3277489999999998</v>
      </c>
      <c r="H23">
        <f t="shared" si="4"/>
        <v>10.454471</v>
      </c>
      <c r="J23">
        <f t="shared" si="5"/>
        <v>6.3567024131203163E-3</v>
      </c>
      <c r="K23">
        <f t="shared" si="6"/>
        <v>1.0212539877892758E-2</v>
      </c>
      <c r="L23">
        <f t="shared" si="7"/>
        <v>8.2396649943434121E-3</v>
      </c>
    </row>
    <row r="24" spans="1:12">
      <c r="A24" s="2" t="s">
        <v>59</v>
      </c>
      <c r="B24" s="1">
        <v>38440209</v>
      </c>
      <c r="C24" s="1">
        <v>13175772</v>
      </c>
      <c r="D24" s="1">
        <v>51615981</v>
      </c>
      <c r="F24">
        <f t="shared" si="2"/>
        <v>38.440209000000003</v>
      </c>
      <c r="G24">
        <f t="shared" si="3"/>
        <v>13.175772</v>
      </c>
      <c r="H24">
        <f t="shared" si="4"/>
        <v>51.615980999999998</v>
      </c>
      <c r="J24">
        <f t="shared" si="5"/>
        <v>5.9212364998453816E-2</v>
      </c>
      <c r="K24">
        <f t="shared" si="6"/>
        <v>2.1264765238321371E-2</v>
      </c>
      <c r="L24">
        <f t="shared" si="7"/>
        <v>4.0681005456363564E-2</v>
      </c>
    </row>
    <row r="25" spans="1:12">
      <c r="A25" s="2" t="s">
        <v>22</v>
      </c>
      <c r="B25" s="1">
        <v>485029</v>
      </c>
      <c r="C25" s="1"/>
      <c r="D25" s="1">
        <v>485029</v>
      </c>
      <c r="F25">
        <f t="shared" si="2"/>
        <v>0.48502899999999999</v>
      </c>
      <c r="G25">
        <f t="shared" si="3"/>
        <v>0</v>
      </c>
      <c r="H25">
        <f t="shared" si="4"/>
        <v>0.48502899999999999</v>
      </c>
      <c r="J25">
        <f t="shared" si="5"/>
        <v>7.4712689993009797E-4</v>
      </c>
      <c r="K25">
        <f t="shared" si="6"/>
        <v>0</v>
      </c>
      <c r="L25">
        <f t="shared" si="7"/>
        <v>3.8227438504936223E-4</v>
      </c>
    </row>
    <row r="26" spans="1:12">
      <c r="A26" s="2" t="s">
        <v>23</v>
      </c>
      <c r="B26" s="1">
        <v>924371</v>
      </c>
      <c r="C26" s="1">
        <v>114028</v>
      </c>
      <c r="D26" s="1">
        <v>1038399</v>
      </c>
      <c r="F26">
        <f t="shared" si="2"/>
        <v>0.92437100000000005</v>
      </c>
      <c r="G26">
        <f t="shared" si="3"/>
        <v>0.114028</v>
      </c>
      <c r="H26">
        <f t="shared" si="4"/>
        <v>1.0383990000000001</v>
      </c>
      <c r="J26">
        <f t="shared" si="5"/>
        <v>1.4238786538852003E-3</v>
      </c>
      <c r="K26">
        <f t="shared" si="6"/>
        <v>1.8403313677523483E-4</v>
      </c>
      <c r="L26">
        <f t="shared" si="7"/>
        <v>8.1841155716642249E-4</v>
      </c>
    </row>
    <row r="27" spans="1:12">
      <c r="A27" s="2" t="s">
        <v>24</v>
      </c>
      <c r="B27" s="1">
        <v>1874058</v>
      </c>
      <c r="C27" s="1">
        <v>1181640</v>
      </c>
      <c r="D27" s="1">
        <v>3055698</v>
      </c>
      <c r="F27">
        <f t="shared" si="2"/>
        <v>1.874058</v>
      </c>
      <c r="G27">
        <f t="shared" si="3"/>
        <v>1.18164</v>
      </c>
      <c r="H27">
        <f t="shared" si="4"/>
        <v>3.055698</v>
      </c>
      <c r="J27">
        <f t="shared" si="5"/>
        <v>2.8867534597502411E-3</v>
      </c>
      <c r="K27">
        <f t="shared" si="6"/>
        <v>1.9070834859779046E-3</v>
      </c>
      <c r="L27">
        <f t="shared" si="7"/>
        <v>2.4083406844674568E-3</v>
      </c>
    </row>
    <row r="28" spans="1:12">
      <c r="A28" s="2" t="s">
        <v>25</v>
      </c>
      <c r="B28" s="1">
        <v>323589</v>
      </c>
      <c r="C28" s="1">
        <v>456213</v>
      </c>
      <c r="D28" s="1">
        <v>779802</v>
      </c>
      <c r="F28">
        <f t="shared" si="2"/>
        <v>0.32358900000000002</v>
      </c>
      <c r="G28">
        <f t="shared" si="3"/>
        <v>0.45621299999999998</v>
      </c>
      <c r="H28">
        <f t="shared" si="4"/>
        <v>0.779802</v>
      </c>
      <c r="J28">
        <f t="shared" si="5"/>
        <v>4.9844864208424761E-4</v>
      </c>
      <c r="K28">
        <f t="shared" si="6"/>
        <v>7.3629555396604522E-4</v>
      </c>
      <c r="L28">
        <f t="shared" si="7"/>
        <v>6.1459898276239712E-4</v>
      </c>
    </row>
    <row r="29" spans="1:12">
      <c r="A29" s="2" t="s">
        <v>26</v>
      </c>
      <c r="B29" s="1">
        <v>8086</v>
      </c>
      <c r="C29" s="1"/>
      <c r="D29" s="1">
        <v>8086</v>
      </c>
      <c r="F29">
        <f t="shared" si="2"/>
        <v>8.0859999999999994E-3</v>
      </c>
      <c r="G29">
        <f t="shared" si="3"/>
        <v>0</v>
      </c>
      <c r="H29">
        <f t="shared" si="4"/>
        <v>8.0859999999999994E-3</v>
      </c>
      <c r="J29">
        <f t="shared" si="5"/>
        <v>1.2455478152512061E-5</v>
      </c>
      <c r="K29">
        <f t="shared" si="6"/>
        <v>0</v>
      </c>
      <c r="L29">
        <f t="shared" si="7"/>
        <v>6.3729605394917466E-6</v>
      </c>
    </row>
    <row r="30" spans="1:12">
      <c r="A30" s="2" t="s">
        <v>29</v>
      </c>
      <c r="B30" s="1">
        <v>67319</v>
      </c>
      <c r="C30" s="1">
        <v>596891</v>
      </c>
      <c r="D30" s="1">
        <v>664210</v>
      </c>
      <c r="F30">
        <f t="shared" si="2"/>
        <v>6.7319000000000004E-2</v>
      </c>
      <c r="G30">
        <f t="shared" si="3"/>
        <v>0.59689099999999995</v>
      </c>
      <c r="H30">
        <f t="shared" si="4"/>
        <v>0.66420999999999997</v>
      </c>
      <c r="J30">
        <f t="shared" si="5"/>
        <v>1.0369655376563932E-4</v>
      </c>
      <c r="K30">
        <f t="shared" si="6"/>
        <v>9.6333990811824013E-4</v>
      </c>
      <c r="L30">
        <f t="shared" si="7"/>
        <v>5.2349543902248494E-4</v>
      </c>
    </row>
    <row r="31" spans="1:12">
      <c r="A31" s="2" t="s">
        <v>31</v>
      </c>
      <c r="B31" s="1">
        <v>580999</v>
      </c>
      <c r="C31" s="1">
        <v>815184</v>
      </c>
      <c r="D31" s="1">
        <v>1396183</v>
      </c>
      <c r="F31">
        <f t="shared" si="2"/>
        <v>0.58099900000000004</v>
      </c>
      <c r="G31">
        <f t="shared" si="3"/>
        <v>0.81518400000000002</v>
      </c>
      <c r="H31">
        <f t="shared" si="4"/>
        <v>1.396183</v>
      </c>
      <c r="J31">
        <f t="shared" si="5"/>
        <v>8.9495675873501809E-4</v>
      </c>
      <c r="K31">
        <f t="shared" si="6"/>
        <v>1.3156493893515893E-3</v>
      </c>
      <c r="L31">
        <f t="shared" si="7"/>
        <v>1.1003981158680691E-3</v>
      </c>
    </row>
    <row r="32" spans="1:12">
      <c r="A32" s="2" t="s">
        <v>27</v>
      </c>
      <c r="B32" s="1">
        <v>160643250</v>
      </c>
      <c r="C32" s="1">
        <v>267486531</v>
      </c>
      <c r="D32" s="1">
        <v>428129781</v>
      </c>
      <c r="F32">
        <f t="shared" si="2"/>
        <v>160.64324999999999</v>
      </c>
      <c r="G32">
        <f t="shared" si="3"/>
        <v>267.48653100000001</v>
      </c>
      <c r="H32">
        <f t="shared" si="4"/>
        <v>428.12978099999998</v>
      </c>
      <c r="J32">
        <f t="shared" si="5"/>
        <v>0.24745096348299944</v>
      </c>
      <c r="K32">
        <f t="shared" si="6"/>
        <v>0.43170436511256965</v>
      </c>
      <c r="L32">
        <f t="shared" si="7"/>
        <v>0.33742940886646594</v>
      </c>
    </row>
    <row r="33" spans="1:12">
      <c r="A33" s="2" t="s">
        <v>32</v>
      </c>
      <c r="B33" s="1">
        <v>37354369</v>
      </c>
      <c r="C33" s="1">
        <v>387031938</v>
      </c>
      <c r="D33" s="1">
        <v>424386307</v>
      </c>
      <c r="F33">
        <f t="shared" si="2"/>
        <v>37.354368999999998</v>
      </c>
      <c r="G33">
        <f t="shared" si="3"/>
        <v>387.03193800000003</v>
      </c>
      <c r="H33">
        <f t="shared" si="4"/>
        <v>424.38630699999999</v>
      </c>
      <c r="J33">
        <f t="shared" si="5"/>
        <v>5.7539763415826589E-2</v>
      </c>
      <c r="K33">
        <f t="shared" si="6"/>
        <v>0.62464220702229456</v>
      </c>
      <c r="L33">
        <f t="shared" si="7"/>
        <v>0.3344789992594151</v>
      </c>
    </row>
    <row r="34" spans="1:12">
      <c r="A34" s="2" t="s">
        <v>33</v>
      </c>
      <c r="B34" s="1">
        <v>8398738</v>
      </c>
      <c r="C34" s="1">
        <v>7492275</v>
      </c>
      <c r="D34" s="1">
        <v>15891013</v>
      </c>
      <c r="F34">
        <f t="shared" si="2"/>
        <v>8.3987379999999998</v>
      </c>
      <c r="G34">
        <f t="shared" si="3"/>
        <v>7.4922750000000002</v>
      </c>
      <c r="H34">
        <f t="shared" si="4"/>
        <v>15.891012999999999</v>
      </c>
      <c r="J34">
        <f t="shared" si="5"/>
        <v>1.293721217755044E-2</v>
      </c>
      <c r="K34">
        <f t="shared" si="6"/>
        <v>1.2092002576846676E-2</v>
      </c>
      <c r="L34">
        <f t="shared" si="7"/>
        <v>1.252446188245738E-2</v>
      </c>
    </row>
    <row r="35" spans="1:12">
      <c r="A35" s="2" t="s">
        <v>216</v>
      </c>
      <c r="B35" s="1">
        <v>1170417</v>
      </c>
      <c r="C35" s="1">
        <v>4530498</v>
      </c>
      <c r="D35" s="1">
        <v>5700915</v>
      </c>
      <c r="F35">
        <f t="shared" si="2"/>
        <v>1.170417</v>
      </c>
      <c r="G35">
        <f t="shared" si="3"/>
        <v>4.5304979999999997</v>
      </c>
      <c r="H35">
        <f t="shared" si="4"/>
        <v>5.7009150000000002</v>
      </c>
      <c r="J35">
        <f t="shared" si="5"/>
        <v>1.802881940740627E-3</v>
      </c>
      <c r="K35">
        <f t="shared" si="6"/>
        <v>7.3119037262245048E-3</v>
      </c>
      <c r="L35">
        <f t="shared" si="7"/>
        <v>4.4931618023740533E-3</v>
      </c>
    </row>
    <row r="36" spans="1:12">
      <c r="A36" s="2" t="s">
        <v>35</v>
      </c>
      <c r="B36" s="1">
        <v>782100</v>
      </c>
      <c r="C36" s="1">
        <v>38550</v>
      </c>
      <c r="D36" s="1">
        <v>820650</v>
      </c>
      <c r="F36">
        <f t="shared" si="2"/>
        <v>0.78210000000000002</v>
      </c>
      <c r="G36">
        <f t="shared" si="3"/>
        <v>3.8550000000000001E-2</v>
      </c>
      <c r="H36">
        <f t="shared" si="4"/>
        <v>0.82064999999999999</v>
      </c>
      <c r="J36">
        <f t="shared" si="5"/>
        <v>1.2047278584070842E-3</v>
      </c>
      <c r="K36">
        <f t="shared" si="6"/>
        <v>6.2216976731024865E-5</v>
      </c>
      <c r="L36">
        <f t="shared" si="7"/>
        <v>6.4679323110733401E-4</v>
      </c>
    </row>
    <row r="37" spans="1:12">
      <c r="A37" s="2" t="s">
        <v>37</v>
      </c>
      <c r="B37" s="1">
        <v>467444830</v>
      </c>
      <c r="C37" s="1">
        <v>12272758</v>
      </c>
      <c r="D37" s="1">
        <v>479717588</v>
      </c>
      <c r="F37">
        <f t="shared" si="2"/>
        <v>467.44483000000002</v>
      </c>
      <c r="G37">
        <f t="shared" si="3"/>
        <v>12.272758</v>
      </c>
      <c r="H37">
        <f t="shared" si="4"/>
        <v>479.71758799999998</v>
      </c>
      <c r="J37">
        <f t="shared" si="5"/>
        <v>0.72004067123048665</v>
      </c>
      <c r="K37">
        <f t="shared" si="6"/>
        <v>1.9807364433501926E-2</v>
      </c>
      <c r="L37">
        <f t="shared" si="7"/>
        <v>0.37808820905567153</v>
      </c>
    </row>
    <row r="38" spans="1:12">
      <c r="A38" s="2" t="s">
        <v>38</v>
      </c>
      <c r="B38" s="1">
        <v>13289072</v>
      </c>
      <c r="C38" s="1">
        <v>20542134</v>
      </c>
      <c r="D38" s="1">
        <v>33831206</v>
      </c>
      <c r="F38">
        <f t="shared" si="2"/>
        <v>13.289072000000001</v>
      </c>
      <c r="G38">
        <f t="shared" si="3"/>
        <v>20.542134000000001</v>
      </c>
      <c r="H38">
        <f t="shared" si="4"/>
        <v>33.831206000000002</v>
      </c>
      <c r="J38">
        <f t="shared" si="5"/>
        <v>2.0470163982582213E-2</v>
      </c>
      <c r="K38">
        <f t="shared" si="6"/>
        <v>3.3153553127979109E-2</v>
      </c>
      <c r="L38">
        <f t="shared" si="7"/>
        <v>2.6663979822089595E-2</v>
      </c>
    </row>
    <row r="39" spans="1:12">
      <c r="A39" s="2" t="s">
        <v>39</v>
      </c>
      <c r="B39" s="1">
        <v>788239651</v>
      </c>
      <c r="C39" s="1">
        <v>346071370</v>
      </c>
      <c r="D39" s="1">
        <v>1134311021</v>
      </c>
      <c r="F39">
        <f t="shared" si="2"/>
        <v>788.23965099999998</v>
      </c>
      <c r="G39">
        <f t="shared" si="3"/>
        <v>346.07137</v>
      </c>
      <c r="H39">
        <f t="shared" si="4"/>
        <v>1134.311021</v>
      </c>
      <c r="J39">
        <f t="shared" si="5"/>
        <v>1.214185227797951</v>
      </c>
      <c r="K39">
        <f t="shared" si="6"/>
        <v>0.55853474382785728</v>
      </c>
      <c r="L39">
        <f t="shared" si="7"/>
        <v>0.89400437501157493</v>
      </c>
    </row>
    <row r="40" spans="1:12">
      <c r="A40" s="2" t="s">
        <v>40</v>
      </c>
      <c r="B40" s="1">
        <v>44569</v>
      </c>
      <c r="C40" s="1">
        <v>49756</v>
      </c>
      <c r="D40" s="1">
        <v>94325</v>
      </c>
      <c r="F40">
        <f t="shared" si="2"/>
        <v>4.4568999999999998E-2</v>
      </c>
      <c r="G40">
        <f t="shared" si="3"/>
        <v>4.9756000000000002E-2</v>
      </c>
      <c r="H40">
        <f t="shared" si="4"/>
        <v>9.4325000000000006E-2</v>
      </c>
      <c r="J40">
        <f t="shared" si="5"/>
        <v>6.8653005908893161E-5</v>
      </c>
      <c r="K40">
        <f t="shared" si="6"/>
        <v>8.0302669110995416E-5</v>
      </c>
      <c r="L40">
        <f t="shared" si="7"/>
        <v>7.4342011240113658E-5</v>
      </c>
    </row>
    <row r="41" spans="1:12">
      <c r="A41" s="2" t="s">
        <v>41</v>
      </c>
      <c r="B41" s="1">
        <v>4452503</v>
      </c>
      <c r="C41" s="1">
        <v>188085</v>
      </c>
      <c r="D41" s="1">
        <v>4640588</v>
      </c>
      <c r="F41">
        <f t="shared" si="2"/>
        <v>4.4525030000000001</v>
      </c>
      <c r="G41">
        <f t="shared" si="3"/>
        <v>0.188085</v>
      </c>
      <c r="H41">
        <f t="shared" si="4"/>
        <v>4.6405880000000002</v>
      </c>
      <c r="J41">
        <f t="shared" si="5"/>
        <v>6.8585275588046515E-3</v>
      </c>
      <c r="K41">
        <f t="shared" si="6"/>
        <v>3.0355590320245944E-4</v>
      </c>
      <c r="L41">
        <f t="shared" si="7"/>
        <v>3.6574677472222274E-3</v>
      </c>
    </row>
    <row r="42" spans="1:12">
      <c r="A42" s="2" t="s">
        <v>42</v>
      </c>
      <c r="B42" s="1">
        <v>178776</v>
      </c>
      <c r="C42" s="1">
        <v>178889</v>
      </c>
      <c r="D42" s="1">
        <v>357665</v>
      </c>
      <c r="F42">
        <f t="shared" si="2"/>
        <v>0.17877599999999999</v>
      </c>
      <c r="G42">
        <f t="shared" si="3"/>
        <v>0.17888899999999999</v>
      </c>
      <c r="H42">
        <f t="shared" si="4"/>
        <v>0.35766500000000001</v>
      </c>
      <c r="J42">
        <f t="shared" si="5"/>
        <v>2.7538221150055602E-4</v>
      </c>
      <c r="K42">
        <f t="shared" si="6"/>
        <v>2.8871420883103257E-4</v>
      </c>
      <c r="L42">
        <f t="shared" si="7"/>
        <v>2.8189276915128813E-4</v>
      </c>
    </row>
    <row r="43" spans="1:12">
      <c r="A43" s="2" t="s">
        <v>44</v>
      </c>
      <c r="B43" s="1">
        <v>204283</v>
      </c>
      <c r="C43" s="1">
        <v>564540</v>
      </c>
      <c r="D43" s="1">
        <v>768823</v>
      </c>
      <c r="F43">
        <f t="shared" si="2"/>
        <v>0.20428299999999999</v>
      </c>
      <c r="G43">
        <f t="shared" si="3"/>
        <v>0.56454000000000004</v>
      </c>
      <c r="H43">
        <f t="shared" si="4"/>
        <v>0.76882300000000003</v>
      </c>
      <c r="J43">
        <f t="shared" si="5"/>
        <v>3.1467257524482085E-4</v>
      </c>
      <c r="K43">
        <f t="shared" si="6"/>
        <v>9.1112767947426144E-4</v>
      </c>
      <c r="L43">
        <f t="shared" si="7"/>
        <v>6.0594591155746524E-4</v>
      </c>
    </row>
    <row r="44" spans="1:12">
      <c r="A44" s="2" t="s">
        <v>45</v>
      </c>
      <c r="B44" s="1">
        <v>64456643</v>
      </c>
      <c r="C44" s="1">
        <v>64699699</v>
      </c>
      <c r="D44" s="1">
        <v>129156342</v>
      </c>
      <c r="F44">
        <f t="shared" si="2"/>
        <v>64.456643</v>
      </c>
      <c r="G44">
        <f t="shared" si="3"/>
        <v>64.699698999999995</v>
      </c>
      <c r="H44">
        <f t="shared" si="4"/>
        <v>129.156342</v>
      </c>
      <c r="J44">
        <f t="shared" si="5"/>
        <v>9.9287448512338561E-2</v>
      </c>
      <c r="K44">
        <f t="shared" si="6"/>
        <v>0.10442074363650616</v>
      </c>
      <c r="L44">
        <f t="shared" si="7"/>
        <v>0.10179424573226571</v>
      </c>
    </row>
    <row r="45" spans="1:12">
      <c r="A45" s="2" t="s">
        <v>46</v>
      </c>
      <c r="B45" s="1">
        <v>2862718112</v>
      </c>
      <c r="C45" s="1">
        <v>3715825487</v>
      </c>
      <c r="D45" s="1">
        <v>6578543599</v>
      </c>
      <c r="F45">
        <f t="shared" si="2"/>
        <v>2862.718112</v>
      </c>
      <c r="G45">
        <f t="shared" si="3"/>
        <v>3715.8254870000001</v>
      </c>
      <c r="H45">
        <f t="shared" si="4"/>
        <v>6578.5435989999996</v>
      </c>
      <c r="J45">
        <f t="shared" si="5"/>
        <v>4.4096615014613629</v>
      </c>
      <c r="K45">
        <f t="shared" si="6"/>
        <v>5.9970798407581878</v>
      </c>
      <c r="L45">
        <f t="shared" si="7"/>
        <v>5.1848625728114053</v>
      </c>
    </row>
    <row r="46" spans="1:12">
      <c r="A46" s="2" t="s">
        <v>94</v>
      </c>
      <c r="B46" s="1">
        <v>3294514360</v>
      </c>
      <c r="C46" s="1">
        <v>824830402</v>
      </c>
      <c r="D46" s="1">
        <v>4119344762</v>
      </c>
      <c r="F46">
        <f t="shared" si="2"/>
        <v>3294.5143600000001</v>
      </c>
      <c r="G46">
        <f t="shared" si="3"/>
        <v>824.83040200000005</v>
      </c>
      <c r="H46">
        <f t="shared" si="4"/>
        <v>4119.3447619999997</v>
      </c>
      <c r="J46">
        <f t="shared" si="5"/>
        <v>5.0747899621713159</v>
      </c>
      <c r="K46">
        <f t="shared" si="6"/>
        <v>1.331218000733486</v>
      </c>
      <c r="L46">
        <f t="shared" si="7"/>
        <v>3.2466512016804381</v>
      </c>
    </row>
    <row r="47" spans="1:12">
      <c r="A47" s="2" t="s">
        <v>121</v>
      </c>
      <c r="B47" s="1">
        <v>6658023</v>
      </c>
      <c r="C47" s="1">
        <v>1183140</v>
      </c>
      <c r="D47" s="1">
        <v>7841163</v>
      </c>
      <c r="F47">
        <f t="shared" si="2"/>
        <v>6.658023</v>
      </c>
      <c r="G47">
        <f t="shared" si="3"/>
        <v>1.1831400000000001</v>
      </c>
      <c r="H47">
        <f t="shared" si="4"/>
        <v>7.8411629999999999</v>
      </c>
      <c r="J47">
        <f t="shared" si="5"/>
        <v>1.025585703876117E-2</v>
      </c>
      <c r="K47">
        <f t="shared" si="6"/>
        <v>1.9095043800141313E-3</v>
      </c>
      <c r="L47">
        <f t="shared" si="7"/>
        <v>6.1799928744401093E-3</v>
      </c>
    </row>
    <row r="48" spans="1:12">
      <c r="A48" s="2" t="s">
        <v>47</v>
      </c>
      <c r="B48" s="1">
        <v>1833</v>
      </c>
      <c r="C48" s="1">
        <v>1513</v>
      </c>
      <c r="D48" s="1">
        <v>3346</v>
      </c>
      <c r="F48">
        <f t="shared" si="2"/>
        <v>1.833E-3</v>
      </c>
      <c r="G48">
        <f t="shared" si="3"/>
        <v>1.513E-3</v>
      </c>
      <c r="H48">
        <f t="shared" si="4"/>
        <v>3.346E-3</v>
      </c>
      <c r="J48">
        <f t="shared" si="5"/>
        <v>2.8235087130292615E-6</v>
      </c>
      <c r="K48">
        <f t="shared" si="6"/>
        <v>2.4418751178739459E-6</v>
      </c>
      <c r="L48">
        <f t="shared" si="7"/>
        <v>2.6371414747884475E-6</v>
      </c>
    </row>
    <row r="49" spans="1:12">
      <c r="A49" s="2" t="s">
        <v>48</v>
      </c>
      <c r="B49" s="1">
        <v>2701</v>
      </c>
      <c r="C49" s="1">
        <v>109394</v>
      </c>
      <c r="D49" s="1">
        <v>112095</v>
      </c>
      <c r="F49">
        <f t="shared" si="2"/>
        <v>2.7009999999999998E-3</v>
      </c>
      <c r="G49">
        <f t="shared" si="3"/>
        <v>0.10939400000000001</v>
      </c>
      <c r="H49">
        <f t="shared" si="4"/>
        <v>0.112095</v>
      </c>
      <c r="J49">
        <f t="shared" si="5"/>
        <v>4.1605548466404996E-6</v>
      </c>
      <c r="K49">
        <f t="shared" si="6"/>
        <v>1.7655418813265197E-4</v>
      </c>
      <c r="L49">
        <f t="shared" si="7"/>
        <v>8.8347391995341012E-5</v>
      </c>
    </row>
    <row r="50" spans="1:12">
      <c r="A50" s="2" t="s">
        <v>49</v>
      </c>
      <c r="B50" s="1">
        <v>38515861</v>
      </c>
      <c r="C50" s="1">
        <v>6486698</v>
      </c>
      <c r="D50" s="1">
        <v>45002559</v>
      </c>
      <c r="F50">
        <f t="shared" si="2"/>
        <v>38.515861000000001</v>
      </c>
      <c r="G50">
        <f t="shared" si="3"/>
        <v>6.4866979999999996</v>
      </c>
      <c r="H50">
        <f t="shared" si="4"/>
        <v>45.002558999999998</v>
      </c>
      <c r="J50">
        <f t="shared" si="5"/>
        <v>5.9328897503177262E-2</v>
      </c>
      <c r="K50">
        <f t="shared" si="6"/>
        <v>1.046907233533555E-2</v>
      </c>
      <c r="L50">
        <f t="shared" si="7"/>
        <v>3.5468653559627653E-2</v>
      </c>
    </row>
    <row r="51" spans="1:12">
      <c r="A51" s="2" t="s">
        <v>50</v>
      </c>
      <c r="B51" s="1">
        <v>3308128</v>
      </c>
      <c r="C51" s="1"/>
      <c r="D51" s="1">
        <v>3308128</v>
      </c>
      <c r="F51">
        <f t="shared" si="2"/>
        <v>3.308128</v>
      </c>
      <c r="G51">
        <f t="shared" si="3"/>
        <v>0</v>
      </c>
      <c r="H51">
        <f t="shared" si="4"/>
        <v>3.308128</v>
      </c>
      <c r="J51">
        <f t="shared" si="5"/>
        <v>5.095760082823822E-3</v>
      </c>
      <c r="K51">
        <f t="shared" si="6"/>
        <v>0</v>
      </c>
      <c r="L51">
        <f t="shared" si="7"/>
        <v>2.6072927533499573E-3</v>
      </c>
    </row>
    <row r="52" spans="1:12">
      <c r="A52" s="2" t="s">
        <v>51</v>
      </c>
      <c r="B52" s="1">
        <v>23049692</v>
      </c>
      <c r="C52" s="1">
        <v>31076647</v>
      </c>
      <c r="D52" s="1">
        <v>54126339</v>
      </c>
      <c r="F52">
        <f t="shared" si="2"/>
        <v>23.049692</v>
      </c>
      <c r="G52">
        <f t="shared" si="3"/>
        <v>31.076647000000001</v>
      </c>
      <c r="H52">
        <f t="shared" si="4"/>
        <v>54.126339000000002</v>
      </c>
      <c r="J52">
        <f t="shared" si="5"/>
        <v>3.5505186140011386E-2</v>
      </c>
      <c r="K52">
        <f t="shared" si="6"/>
        <v>5.0155512925480511E-2</v>
      </c>
      <c r="L52">
        <f t="shared" si="7"/>
        <v>4.2659537792994459E-2</v>
      </c>
    </row>
    <row r="53" spans="1:12">
      <c r="A53" s="2" t="s">
        <v>53</v>
      </c>
      <c r="B53" s="1">
        <v>265055</v>
      </c>
      <c r="C53" s="1">
        <v>52421</v>
      </c>
      <c r="D53" s="1">
        <v>317476</v>
      </c>
      <c r="F53">
        <f t="shared" si="2"/>
        <v>0.26505499999999999</v>
      </c>
      <c r="G53">
        <f t="shared" si="3"/>
        <v>5.2421000000000002E-2</v>
      </c>
      <c r="H53">
        <f t="shared" si="4"/>
        <v>0.31747599999999998</v>
      </c>
      <c r="J53">
        <f t="shared" si="5"/>
        <v>4.0828428910636712E-4</v>
      </c>
      <c r="K53">
        <f t="shared" si="6"/>
        <v>8.4603790848691428E-5</v>
      </c>
      <c r="L53">
        <f t="shared" si="7"/>
        <v>2.5021790999699253E-4</v>
      </c>
    </row>
    <row r="54" spans="1:12">
      <c r="A54" s="2" t="s">
        <v>54</v>
      </c>
      <c r="B54" s="1">
        <v>13223845</v>
      </c>
      <c r="C54" s="1">
        <v>1848652</v>
      </c>
      <c r="D54" s="1">
        <v>15072497</v>
      </c>
      <c r="F54">
        <f t="shared" si="2"/>
        <v>13.223845000000001</v>
      </c>
      <c r="G54">
        <f t="shared" si="3"/>
        <v>1.848652</v>
      </c>
      <c r="H54">
        <f t="shared" si="4"/>
        <v>15.072497</v>
      </c>
      <c r="J54">
        <f t="shared" si="5"/>
        <v>2.0369689894843664E-2</v>
      </c>
      <c r="K54">
        <f t="shared" si="6"/>
        <v>2.9835937345723106E-3</v>
      </c>
      <c r="L54">
        <f t="shared" si="7"/>
        <v>1.1879350558076644E-2</v>
      </c>
    </row>
    <row r="55" spans="1:12">
      <c r="A55" s="2" t="s">
        <v>55</v>
      </c>
      <c r="B55" s="1">
        <v>5931230</v>
      </c>
      <c r="C55" s="1">
        <v>1365154</v>
      </c>
      <c r="D55" s="1">
        <v>7296384</v>
      </c>
      <c r="F55">
        <f t="shared" si="2"/>
        <v>5.9312300000000002</v>
      </c>
      <c r="G55">
        <f t="shared" si="3"/>
        <v>1.365154</v>
      </c>
      <c r="H55">
        <f t="shared" si="4"/>
        <v>7.2963839999999998</v>
      </c>
      <c r="J55">
        <f t="shared" si="5"/>
        <v>9.1363227408513617E-3</v>
      </c>
      <c r="K55">
        <f t="shared" si="6"/>
        <v>2.2032621180873022E-3</v>
      </c>
      <c r="L55">
        <f t="shared" si="7"/>
        <v>5.7506266773409533E-3</v>
      </c>
    </row>
    <row r="56" spans="1:12">
      <c r="A56" s="2" t="s">
        <v>56</v>
      </c>
      <c r="B56" s="1">
        <v>4810592</v>
      </c>
      <c r="C56" s="1">
        <v>744976</v>
      </c>
      <c r="D56" s="1">
        <v>5555568</v>
      </c>
      <c r="F56">
        <f t="shared" si="2"/>
        <v>4.8105919999999998</v>
      </c>
      <c r="G56">
        <f t="shared" si="3"/>
        <v>0.74497599999999997</v>
      </c>
      <c r="H56">
        <f t="shared" si="4"/>
        <v>5.5555680000000001</v>
      </c>
      <c r="J56">
        <f t="shared" si="5"/>
        <v>7.4101191635727549E-3</v>
      </c>
      <c r="K56">
        <f t="shared" si="6"/>
        <v>1.2023386370213223E-3</v>
      </c>
      <c r="L56">
        <f t="shared" si="7"/>
        <v>4.378606930307085E-3</v>
      </c>
    </row>
    <row r="57" spans="1:12">
      <c r="A57" s="2" t="s">
        <v>57</v>
      </c>
      <c r="B57" s="1">
        <v>37598442</v>
      </c>
      <c r="C57" s="1">
        <v>1680374</v>
      </c>
      <c r="D57" s="1">
        <v>39278816</v>
      </c>
      <c r="F57">
        <f t="shared" si="2"/>
        <v>37.598441999999999</v>
      </c>
      <c r="G57">
        <f t="shared" si="3"/>
        <v>1.680374</v>
      </c>
      <c r="H57">
        <f t="shared" si="4"/>
        <v>39.278815999999999</v>
      </c>
      <c r="J57">
        <f t="shared" si="5"/>
        <v>5.7915727541366799E-2</v>
      </c>
      <c r="K57">
        <f t="shared" si="6"/>
        <v>2.7120049301535454E-3</v>
      </c>
      <c r="L57">
        <f t="shared" si="7"/>
        <v>3.0957499926534387E-2</v>
      </c>
    </row>
    <row r="58" spans="1:12">
      <c r="A58" s="2" t="s">
        <v>58</v>
      </c>
      <c r="B58" s="1">
        <v>45940601</v>
      </c>
      <c r="C58" s="1">
        <v>87045987</v>
      </c>
      <c r="D58" s="1">
        <v>132986588</v>
      </c>
      <c r="F58">
        <f t="shared" si="2"/>
        <v>45.940601000000001</v>
      </c>
      <c r="G58">
        <f t="shared" si="3"/>
        <v>87.045986999999997</v>
      </c>
      <c r="H58">
        <f t="shared" si="4"/>
        <v>132.98658800000001</v>
      </c>
      <c r="J58">
        <f t="shared" si="5"/>
        <v>7.0765786800491448E-2</v>
      </c>
      <c r="K58">
        <f t="shared" si="6"/>
        <v>0.14048607387050824</v>
      </c>
      <c r="L58">
        <f t="shared" si="7"/>
        <v>0.10481304447262513</v>
      </c>
    </row>
    <row r="59" spans="1:12">
      <c r="A59" s="2" t="s">
        <v>103</v>
      </c>
      <c r="B59" s="1">
        <v>77189705</v>
      </c>
      <c r="C59" s="1">
        <v>14478761</v>
      </c>
      <c r="D59" s="1">
        <v>91668466</v>
      </c>
      <c r="F59">
        <f t="shared" si="2"/>
        <v>77.189705000000004</v>
      </c>
      <c r="G59">
        <f t="shared" si="3"/>
        <v>14.478761</v>
      </c>
      <c r="H59">
        <f t="shared" si="4"/>
        <v>91.668465999999995</v>
      </c>
      <c r="J59">
        <f t="shared" si="5"/>
        <v>0.11890114818530188</v>
      </c>
      <c r="K59">
        <f t="shared" si="6"/>
        <v>2.3367697437900656E-2</v>
      </c>
      <c r="L59">
        <f t="shared" si="7"/>
        <v>7.2248270657153224E-2</v>
      </c>
    </row>
    <row r="60" spans="1:12">
      <c r="A60" s="2" t="s">
        <v>109</v>
      </c>
      <c r="B60" s="1">
        <v>106047127</v>
      </c>
      <c r="C60" s="1">
        <v>24124534</v>
      </c>
      <c r="D60" s="1">
        <v>130171661</v>
      </c>
      <c r="F60">
        <f t="shared" si="2"/>
        <v>106.047127</v>
      </c>
      <c r="G60">
        <f t="shared" si="3"/>
        <v>24.124534000000001</v>
      </c>
      <c r="H60">
        <f t="shared" si="4"/>
        <v>130.171661</v>
      </c>
      <c r="J60">
        <f t="shared" si="5"/>
        <v>0.16335242066351374</v>
      </c>
      <c r="K60">
        <f t="shared" si="6"/>
        <v>3.893529365823134E-2</v>
      </c>
      <c r="L60">
        <f t="shared" si="7"/>
        <v>0.10259446684554747</v>
      </c>
    </row>
    <row r="61" spans="1:12">
      <c r="A61" s="2" t="s">
        <v>52</v>
      </c>
      <c r="B61" s="1">
        <v>652636</v>
      </c>
      <c r="C61" s="1">
        <v>21965</v>
      </c>
      <c r="D61" s="1">
        <v>674601</v>
      </c>
      <c r="F61">
        <f t="shared" si="2"/>
        <v>0.65263599999999999</v>
      </c>
      <c r="G61">
        <f t="shared" si="3"/>
        <v>2.1964999999999998E-2</v>
      </c>
      <c r="H61">
        <f t="shared" si="4"/>
        <v>0.67460100000000001</v>
      </c>
      <c r="J61">
        <f t="shared" si="5"/>
        <v>1.0053046549026543E-3</v>
      </c>
      <c r="K61">
        <f t="shared" si="6"/>
        <v>3.5449958337145554E-5</v>
      </c>
      <c r="L61">
        <f t="shared" si="7"/>
        <v>5.3168507950799801E-4</v>
      </c>
    </row>
    <row r="62" spans="1:12">
      <c r="A62" s="2" t="s">
        <v>60</v>
      </c>
      <c r="B62" s="1">
        <v>170974021</v>
      </c>
      <c r="C62" s="1">
        <v>203208598</v>
      </c>
      <c r="D62" s="1">
        <v>374182619</v>
      </c>
      <c r="F62">
        <f t="shared" si="2"/>
        <v>170.97402099999999</v>
      </c>
      <c r="G62">
        <f t="shared" si="3"/>
        <v>203.20859799999999</v>
      </c>
      <c r="H62">
        <f t="shared" si="4"/>
        <v>374.18261899999999</v>
      </c>
      <c r="J62">
        <f t="shared" si="5"/>
        <v>0.26336423240324491</v>
      </c>
      <c r="K62">
        <f t="shared" si="6"/>
        <v>0.32796432200545228</v>
      </c>
      <c r="L62">
        <f t="shared" si="7"/>
        <v>0.29491108897485463</v>
      </c>
    </row>
    <row r="63" spans="1:12">
      <c r="A63" s="2" t="s">
        <v>76</v>
      </c>
      <c r="B63" s="1">
        <v>3659286</v>
      </c>
      <c r="C63" s="1">
        <v>1259</v>
      </c>
      <c r="D63" s="1">
        <v>3660545</v>
      </c>
      <c r="F63">
        <f t="shared" si="2"/>
        <v>3.6592859999999998</v>
      </c>
      <c r="G63">
        <f t="shared" si="3"/>
        <v>1.2589999999999999E-3</v>
      </c>
      <c r="H63">
        <f t="shared" si="4"/>
        <v>3.6605449999999999</v>
      </c>
      <c r="J63">
        <f t="shared" si="5"/>
        <v>5.6366753434075254E-3</v>
      </c>
      <c r="K63">
        <f t="shared" si="6"/>
        <v>2.0319370610728999E-6</v>
      </c>
      <c r="L63">
        <f t="shared" si="7"/>
        <v>2.8850493245156836E-3</v>
      </c>
    </row>
    <row r="64" spans="1:12">
      <c r="A64" s="2" t="s">
        <v>61</v>
      </c>
      <c r="B64" s="1">
        <v>1018248</v>
      </c>
      <c r="C64" s="1">
        <v>313737</v>
      </c>
      <c r="D64" s="1">
        <v>1331985</v>
      </c>
      <c r="F64">
        <f t="shared" si="2"/>
        <v>1.018248</v>
      </c>
      <c r="G64">
        <f t="shared" si="3"/>
        <v>0.31373699999999999</v>
      </c>
      <c r="H64">
        <f t="shared" si="4"/>
        <v>1.331985</v>
      </c>
      <c r="J64">
        <f t="shared" si="5"/>
        <v>1.5684845062872994E-3</v>
      </c>
      <c r="K64">
        <f t="shared" si="6"/>
        <v>5.0634935482909331E-4</v>
      </c>
      <c r="L64">
        <f t="shared" si="7"/>
        <v>1.0498006238183174E-3</v>
      </c>
    </row>
    <row r="65" spans="1:12">
      <c r="A65" s="2" t="s">
        <v>62</v>
      </c>
      <c r="B65" s="1">
        <v>39945227</v>
      </c>
      <c r="C65" s="1">
        <v>595865</v>
      </c>
      <c r="D65" s="1">
        <v>40541092</v>
      </c>
      <c r="F65">
        <f t="shared" si="2"/>
        <v>39.945227000000003</v>
      </c>
      <c r="G65">
        <f t="shared" si="3"/>
        <v>0.59586499999999998</v>
      </c>
      <c r="H65">
        <f t="shared" si="4"/>
        <v>40.541091999999999</v>
      </c>
      <c r="J65">
        <f t="shared" si="5"/>
        <v>6.153065819881709E-2</v>
      </c>
      <c r="K65">
        <f t="shared" si="6"/>
        <v>9.6168401659746123E-4</v>
      </c>
      <c r="L65">
        <f t="shared" si="7"/>
        <v>3.1952359577529628E-2</v>
      </c>
    </row>
    <row r="66" spans="1:12">
      <c r="A66" s="2" t="s">
        <v>63</v>
      </c>
      <c r="B66" s="1">
        <v>20352655</v>
      </c>
      <c r="C66" s="1">
        <v>27038147</v>
      </c>
      <c r="D66" s="1">
        <v>47390802</v>
      </c>
      <c r="F66">
        <f t="shared" si="2"/>
        <v>20.352654999999999</v>
      </c>
      <c r="G66">
        <f t="shared" si="3"/>
        <v>27.038146999999999</v>
      </c>
      <c r="H66">
        <f t="shared" si="4"/>
        <v>47.390802000000001</v>
      </c>
      <c r="J66">
        <f t="shared" si="5"/>
        <v>3.1350735802388743E-2</v>
      </c>
      <c r="K66">
        <f t="shared" si="6"/>
        <v>4.3637659215279623E-2</v>
      </c>
      <c r="L66">
        <f t="shared" si="7"/>
        <v>3.7350941266493513E-2</v>
      </c>
    </row>
    <row r="67" spans="1:12">
      <c r="A67" s="2" t="s">
        <v>212</v>
      </c>
      <c r="B67" s="1">
        <v>142246049</v>
      </c>
      <c r="C67" s="1">
        <v>8488206</v>
      </c>
      <c r="D67" s="1">
        <v>150734255</v>
      </c>
      <c r="F67">
        <f t="shared" si="2"/>
        <v>142.246049</v>
      </c>
      <c r="G67">
        <f t="shared" si="3"/>
        <v>8.4882059999999999</v>
      </c>
      <c r="H67">
        <f t="shared" si="4"/>
        <v>150.73425499999999</v>
      </c>
      <c r="J67">
        <f t="shared" si="5"/>
        <v>0.21911236156327732</v>
      </c>
      <c r="K67">
        <f t="shared" si="6"/>
        <v>1.3699364855775503E-2</v>
      </c>
      <c r="L67">
        <f t="shared" si="7"/>
        <v>0.11880082353013684</v>
      </c>
    </row>
    <row r="68" spans="1:12">
      <c r="A68" s="2" t="s">
        <v>64</v>
      </c>
      <c r="B68" s="1">
        <v>13707249</v>
      </c>
      <c r="C68" s="1">
        <v>397929</v>
      </c>
      <c r="D68" s="1">
        <v>14105178</v>
      </c>
      <c r="F68">
        <f t="shared" ref="F68:F131" si="8">B68/10^6</f>
        <v>13.707248999999999</v>
      </c>
      <c r="G68">
        <f t="shared" ref="G68:G131" si="9">C68/10^6</f>
        <v>0.39792899999999998</v>
      </c>
      <c r="H68">
        <f t="shared" ref="H68:H131" si="10">D68/10^6</f>
        <v>14.105178</v>
      </c>
      <c r="J68">
        <f t="shared" ref="J68:J131" si="11">F68/F$225*100</f>
        <v>2.1114313684212564E-2</v>
      </c>
      <c r="K68">
        <f t="shared" ref="K68:K131" si="12">G68/G$225*100</f>
        <v>6.4222929529442262E-4</v>
      </c>
      <c r="L68">
        <f t="shared" ref="L68:L131" si="13">H68/H$225*100</f>
        <v>1.1116960523931132E-2</v>
      </c>
    </row>
    <row r="69" spans="1:12">
      <c r="A69" s="2" t="s">
        <v>65</v>
      </c>
      <c r="B69" s="1">
        <v>318821</v>
      </c>
      <c r="C69" s="1"/>
      <c r="D69" s="1">
        <v>318821</v>
      </c>
      <c r="F69">
        <f t="shared" si="8"/>
        <v>0.31882100000000002</v>
      </c>
      <c r="G69">
        <f t="shared" si="9"/>
        <v>0</v>
      </c>
      <c r="H69">
        <f t="shared" si="10"/>
        <v>0.31882100000000002</v>
      </c>
      <c r="J69">
        <f t="shared" si="11"/>
        <v>4.9110413060376556E-4</v>
      </c>
      <c r="K69">
        <f t="shared" si="12"/>
        <v>0</v>
      </c>
      <c r="L69">
        <f t="shared" si="13"/>
        <v>2.512779683602892E-4</v>
      </c>
    </row>
    <row r="70" spans="1:12">
      <c r="A70" s="2" t="s">
        <v>67</v>
      </c>
      <c r="B70" s="1">
        <v>1666517</v>
      </c>
      <c r="C70" s="1">
        <v>28362</v>
      </c>
      <c r="D70" s="1">
        <v>1694879</v>
      </c>
      <c r="F70">
        <f t="shared" si="8"/>
        <v>1.666517</v>
      </c>
      <c r="G70">
        <f t="shared" si="9"/>
        <v>2.8361999999999998E-2</v>
      </c>
      <c r="H70">
        <f t="shared" si="10"/>
        <v>1.694879</v>
      </c>
      <c r="J70">
        <f t="shared" si="11"/>
        <v>2.5670623403771884E-3</v>
      </c>
      <c r="K70">
        <f t="shared" si="12"/>
        <v>4.5774264436973464E-5</v>
      </c>
      <c r="L70">
        <f t="shared" si="13"/>
        <v>1.3358146161530093E-3</v>
      </c>
    </row>
    <row r="71" spans="1:12">
      <c r="A71" s="2" t="s">
        <v>68</v>
      </c>
      <c r="B71" s="1">
        <v>4390462</v>
      </c>
      <c r="C71" s="1">
        <v>5745886</v>
      </c>
      <c r="D71" s="1">
        <v>10136348</v>
      </c>
      <c r="F71">
        <f t="shared" si="8"/>
        <v>4.3904620000000003</v>
      </c>
      <c r="G71">
        <f t="shared" si="9"/>
        <v>5.7458859999999996</v>
      </c>
      <c r="H71">
        <f t="shared" si="10"/>
        <v>10.136348</v>
      </c>
      <c r="J71">
        <f t="shared" si="11"/>
        <v>6.7629611081417781E-3</v>
      </c>
      <c r="K71">
        <f t="shared" si="12"/>
        <v>9.2734541001587931E-3</v>
      </c>
      <c r="L71">
        <f t="shared" si="13"/>
        <v>7.9889371529255626E-3</v>
      </c>
    </row>
    <row r="72" spans="1:12">
      <c r="A72" s="2" t="s">
        <v>66</v>
      </c>
      <c r="B72" s="1">
        <v>7645024</v>
      </c>
      <c r="C72" s="1">
        <v>1878293</v>
      </c>
      <c r="D72" s="1">
        <v>9523317</v>
      </c>
      <c r="F72">
        <f t="shared" si="8"/>
        <v>7.6450240000000003</v>
      </c>
      <c r="G72">
        <f t="shared" si="9"/>
        <v>1.878293</v>
      </c>
      <c r="H72">
        <f t="shared" si="10"/>
        <v>9.5233170000000005</v>
      </c>
      <c r="J72">
        <f t="shared" si="11"/>
        <v>1.1776209424614196E-2</v>
      </c>
      <c r="K72">
        <f t="shared" si="12"/>
        <v>3.0314322146575068E-3</v>
      </c>
      <c r="L72">
        <f t="shared" si="13"/>
        <v>7.505778313884607E-3</v>
      </c>
    </row>
    <row r="73" spans="1:12">
      <c r="A73" s="2" t="s">
        <v>69</v>
      </c>
      <c r="B73" s="1">
        <v>357131</v>
      </c>
      <c r="C73" s="1">
        <v>744563</v>
      </c>
      <c r="D73" s="1">
        <v>1101694</v>
      </c>
      <c r="F73">
        <f t="shared" si="8"/>
        <v>0.35713099999999998</v>
      </c>
      <c r="G73">
        <f t="shared" si="9"/>
        <v>0.74456299999999997</v>
      </c>
      <c r="H73">
        <f t="shared" si="10"/>
        <v>1.101694</v>
      </c>
      <c r="J73">
        <f t="shared" si="11"/>
        <v>5.5011592481879609E-4</v>
      </c>
      <c r="K73">
        <f t="shared" si="12"/>
        <v>1.2016720841966813E-3</v>
      </c>
      <c r="L73">
        <f t="shared" si="13"/>
        <v>8.6829735203992344E-4</v>
      </c>
    </row>
    <row r="74" spans="1:12">
      <c r="A74" s="2" t="s">
        <v>70</v>
      </c>
      <c r="B74" s="1">
        <v>2868</v>
      </c>
      <c r="C74" s="1">
        <v>2518</v>
      </c>
      <c r="D74" s="1">
        <v>5386</v>
      </c>
      <c r="F74">
        <f t="shared" si="8"/>
        <v>2.8679999999999999E-3</v>
      </c>
      <c r="G74">
        <f t="shared" si="9"/>
        <v>2.5179999999999998E-3</v>
      </c>
      <c r="H74">
        <f t="shared" si="10"/>
        <v>5.3860000000000002E-3</v>
      </c>
      <c r="J74">
        <f t="shared" si="11"/>
        <v>4.4177975935449653E-6</v>
      </c>
      <c r="K74">
        <f t="shared" si="12"/>
        <v>4.0638741221457999E-6</v>
      </c>
      <c r="L74">
        <f t="shared" si="13"/>
        <v>4.2449623380784755E-6</v>
      </c>
    </row>
    <row r="75" spans="1:12">
      <c r="A75" s="2" t="s">
        <v>71</v>
      </c>
      <c r="B75" s="1">
        <v>14766768</v>
      </c>
      <c r="C75" s="1">
        <v>1442239</v>
      </c>
      <c r="D75" s="1">
        <v>16209007</v>
      </c>
      <c r="F75">
        <f t="shared" si="8"/>
        <v>14.766768000000001</v>
      </c>
      <c r="G75">
        <f t="shared" si="9"/>
        <v>1.442239</v>
      </c>
      <c r="H75">
        <f t="shared" si="10"/>
        <v>16.209007</v>
      </c>
      <c r="J75">
        <f t="shared" si="11"/>
        <v>2.2746371037251328E-2</v>
      </c>
      <c r="K75">
        <f t="shared" si="12"/>
        <v>2.3276718626089902E-3</v>
      </c>
      <c r="L75">
        <f t="shared" si="13"/>
        <v>1.2775088052850049E-2</v>
      </c>
    </row>
    <row r="76" spans="1:12">
      <c r="A76" s="2" t="s">
        <v>72</v>
      </c>
      <c r="B76" s="1">
        <v>117087058</v>
      </c>
      <c r="C76" s="1">
        <v>403727374</v>
      </c>
      <c r="D76" s="1">
        <v>520814432</v>
      </c>
      <c r="F76">
        <f t="shared" si="8"/>
        <v>117.087058</v>
      </c>
      <c r="G76">
        <f t="shared" si="9"/>
        <v>403.727374</v>
      </c>
      <c r="H76">
        <f t="shared" si="10"/>
        <v>520.81443200000001</v>
      </c>
      <c r="J76">
        <f t="shared" si="11"/>
        <v>0.18035806243642255</v>
      </c>
      <c r="K76">
        <f t="shared" si="12"/>
        <v>0.65158746131869705</v>
      </c>
      <c r="L76">
        <f t="shared" si="13"/>
        <v>0.41047858317262031</v>
      </c>
    </row>
    <row r="77" spans="1:12">
      <c r="A77" s="2" t="s">
        <v>75</v>
      </c>
      <c r="B77" s="1">
        <v>82227</v>
      </c>
      <c r="C77" s="1">
        <v>16247</v>
      </c>
      <c r="D77" s="1">
        <v>98474</v>
      </c>
      <c r="F77">
        <f t="shared" si="8"/>
        <v>8.2226999999999995E-2</v>
      </c>
      <c r="G77">
        <f t="shared" si="9"/>
        <v>1.6247000000000001E-2</v>
      </c>
      <c r="H77">
        <f t="shared" si="10"/>
        <v>9.8474000000000006E-2</v>
      </c>
      <c r="J77">
        <f t="shared" si="11"/>
        <v>1.2666047514798531E-4</v>
      </c>
      <c r="K77">
        <f t="shared" si="12"/>
        <v>2.6221510271049574E-5</v>
      </c>
      <c r="L77">
        <f t="shared" si="13"/>
        <v>7.7612035142952067E-5</v>
      </c>
    </row>
    <row r="78" spans="1:12">
      <c r="A78" s="2" t="s">
        <v>73</v>
      </c>
      <c r="B78" s="1">
        <v>852939115</v>
      </c>
      <c r="C78" s="1">
        <v>931957134</v>
      </c>
      <c r="D78" s="1">
        <v>1784896249</v>
      </c>
      <c r="F78">
        <f t="shared" si="8"/>
        <v>852.93911500000002</v>
      </c>
      <c r="G78">
        <f t="shared" si="9"/>
        <v>931.957134</v>
      </c>
      <c r="H78">
        <f t="shared" si="10"/>
        <v>1784.8962489999999</v>
      </c>
      <c r="J78">
        <f t="shared" si="11"/>
        <v>1.313846711885416</v>
      </c>
      <c r="K78">
        <f t="shared" si="12"/>
        <v>1.5041129784796528</v>
      </c>
      <c r="L78">
        <f t="shared" si="13"/>
        <v>1.4067614842893688</v>
      </c>
    </row>
    <row r="79" spans="1:12">
      <c r="A79" s="2" t="s">
        <v>74</v>
      </c>
      <c r="B79" s="1">
        <v>6872844</v>
      </c>
      <c r="C79" s="1">
        <v>2326058</v>
      </c>
      <c r="D79" s="1">
        <v>9198902</v>
      </c>
      <c r="F79">
        <f t="shared" si="8"/>
        <v>6.8728439999999997</v>
      </c>
      <c r="G79">
        <f t="shared" si="9"/>
        <v>2.3260580000000002</v>
      </c>
      <c r="H79">
        <f t="shared" si="10"/>
        <v>9.1989020000000004</v>
      </c>
      <c r="J79">
        <f t="shared" si="11"/>
        <v>1.0586762093448381E-2</v>
      </c>
      <c r="K79">
        <f t="shared" si="12"/>
        <v>3.7540932934115238E-3</v>
      </c>
      <c r="L79">
        <f t="shared" si="13"/>
        <v>7.2500914485099828E-3</v>
      </c>
    </row>
    <row r="80" spans="1:12">
      <c r="A80" s="2" t="s">
        <v>155</v>
      </c>
      <c r="B80" s="1">
        <v>1340010</v>
      </c>
      <c r="C80" s="1">
        <v>57139432</v>
      </c>
      <c r="D80" s="1">
        <v>58479442</v>
      </c>
      <c r="F80">
        <f t="shared" si="8"/>
        <v>1.3400099999999999</v>
      </c>
      <c r="G80">
        <f t="shared" si="9"/>
        <v>57.139431999999999</v>
      </c>
      <c r="H80">
        <f t="shared" si="10"/>
        <v>58.479441999999999</v>
      </c>
      <c r="J80">
        <f t="shared" si="11"/>
        <v>2.0641188819128975E-3</v>
      </c>
      <c r="K80">
        <f t="shared" si="12"/>
        <v>9.2219006774785395E-2</v>
      </c>
      <c r="L80">
        <f t="shared" si="13"/>
        <v>4.6090424961352502E-2</v>
      </c>
    </row>
    <row r="81" spans="1:12">
      <c r="A81" s="2" t="s">
        <v>77</v>
      </c>
      <c r="B81" s="1">
        <v>15473401</v>
      </c>
      <c r="C81" s="1">
        <v>1413770</v>
      </c>
      <c r="D81" s="1">
        <v>16887171</v>
      </c>
      <c r="F81">
        <f t="shared" si="8"/>
        <v>15.473401000000001</v>
      </c>
      <c r="G81">
        <f t="shared" si="9"/>
        <v>1.41377</v>
      </c>
      <c r="H81">
        <f t="shared" si="10"/>
        <v>16.887170999999999</v>
      </c>
      <c r="J81">
        <f t="shared" si="11"/>
        <v>2.3834851360445004E-2</v>
      </c>
      <c r="K81">
        <f t="shared" si="12"/>
        <v>2.2817249077307657E-3</v>
      </c>
      <c r="L81">
        <f t="shared" si="13"/>
        <v>1.3309581301836432E-2</v>
      </c>
    </row>
    <row r="82" spans="1:12">
      <c r="A82" s="2" t="s">
        <v>79</v>
      </c>
      <c r="B82" s="1">
        <v>7675247</v>
      </c>
      <c r="C82" s="1">
        <v>893495</v>
      </c>
      <c r="D82" s="1">
        <v>8568742</v>
      </c>
      <c r="F82">
        <f t="shared" si="8"/>
        <v>7.6752469999999997</v>
      </c>
      <c r="G82">
        <f t="shared" si="9"/>
        <v>0.89349500000000004</v>
      </c>
      <c r="H82">
        <f t="shared" si="10"/>
        <v>8.5687420000000003</v>
      </c>
      <c r="J82">
        <f t="shared" si="11"/>
        <v>1.1822764200300984E-2</v>
      </c>
      <c r="K82">
        <f t="shared" si="12"/>
        <v>1.4420378112655527E-3</v>
      </c>
      <c r="L82">
        <f t="shared" si="13"/>
        <v>6.7534324312497644E-3</v>
      </c>
    </row>
    <row r="83" spans="1:12">
      <c r="A83" s="2" t="s">
        <v>78</v>
      </c>
      <c r="B83" s="1">
        <v>1772116</v>
      </c>
      <c r="C83" s="1">
        <v>3169466</v>
      </c>
      <c r="D83" s="1">
        <v>4941582</v>
      </c>
      <c r="F83">
        <f t="shared" si="8"/>
        <v>1.772116</v>
      </c>
      <c r="G83">
        <f t="shared" si="9"/>
        <v>3.1694659999999999</v>
      </c>
      <c r="H83">
        <f t="shared" si="10"/>
        <v>4.9415820000000004</v>
      </c>
      <c r="J83">
        <f t="shared" si="11"/>
        <v>2.7297244770859591E-3</v>
      </c>
      <c r="K83">
        <f t="shared" si="12"/>
        <v>5.1152942249487535E-3</v>
      </c>
      <c r="L83">
        <f t="shared" si="13"/>
        <v>3.8946954104208151E-3</v>
      </c>
    </row>
    <row r="84" spans="1:12">
      <c r="A84" s="2" t="s">
        <v>80</v>
      </c>
      <c r="B84" s="1">
        <v>1565695209</v>
      </c>
      <c r="C84" s="1">
        <v>2562512462</v>
      </c>
      <c r="D84" s="1">
        <v>4128207671</v>
      </c>
      <c r="F84">
        <f t="shared" si="8"/>
        <v>1565.695209</v>
      </c>
      <c r="G84">
        <f t="shared" si="9"/>
        <v>2562.5124620000001</v>
      </c>
      <c r="H84">
        <f t="shared" si="10"/>
        <v>4128.2076710000001</v>
      </c>
      <c r="J84">
        <f t="shared" si="11"/>
        <v>2.4117589004689965</v>
      </c>
      <c r="K84">
        <f t="shared" si="12"/>
        <v>4.1357140913415105</v>
      </c>
      <c r="L84">
        <f t="shared" si="13"/>
        <v>3.2536364810920273</v>
      </c>
    </row>
    <row r="85" spans="1:12">
      <c r="A85" s="2" t="s">
        <v>81</v>
      </c>
      <c r="B85" s="1">
        <v>33467086</v>
      </c>
      <c r="C85" s="1">
        <v>5613825</v>
      </c>
      <c r="D85" s="1">
        <v>39080911</v>
      </c>
      <c r="F85">
        <f t="shared" si="8"/>
        <v>33.467086000000002</v>
      </c>
      <c r="G85">
        <f t="shared" si="9"/>
        <v>5.6138250000000003</v>
      </c>
      <c r="H85">
        <f t="shared" si="10"/>
        <v>39.080911</v>
      </c>
      <c r="J85">
        <f t="shared" si="11"/>
        <v>5.1551887027113823E-2</v>
      </c>
      <c r="K85">
        <f t="shared" si="12"/>
        <v>9.060316975280043E-3</v>
      </c>
      <c r="L85">
        <f t="shared" si="13"/>
        <v>3.0801521599108209E-2</v>
      </c>
    </row>
    <row r="86" spans="1:12">
      <c r="A86" s="2" t="s">
        <v>82</v>
      </c>
      <c r="B86" s="1">
        <v>10621262</v>
      </c>
      <c r="C86" s="1">
        <v>42418</v>
      </c>
      <c r="D86" s="1">
        <v>10663680</v>
      </c>
      <c r="F86">
        <f t="shared" si="8"/>
        <v>10.621262</v>
      </c>
      <c r="G86">
        <f t="shared" si="9"/>
        <v>4.2417999999999997E-2</v>
      </c>
      <c r="H86">
        <f t="shared" si="10"/>
        <v>10.663679999999999</v>
      </c>
      <c r="J86">
        <f t="shared" si="11"/>
        <v>1.6360734206419314E-2</v>
      </c>
      <c r="K86">
        <f t="shared" si="12"/>
        <v>6.8459655485774644E-5</v>
      </c>
      <c r="L86">
        <f t="shared" si="13"/>
        <v>8.4045525409061784E-3</v>
      </c>
    </row>
    <row r="87" spans="1:12">
      <c r="A87" s="2" t="s">
        <v>84</v>
      </c>
      <c r="B87" s="1">
        <v>142891196</v>
      </c>
      <c r="C87" s="1">
        <v>17494341</v>
      </c>
      <c r="D87" s="1">
        <v>160385537</v>
      </c>
      <c r="F87">
        <f t="shared" si="8"/>
        <v>142.89119600000001</v>
      </c>
      <c r="G87">
        <f t="shared" si="9"/>
        <v>17.494340999999999</v>
      </c>
      <c r="H87">
        <f t="shared" si="10"/>
        <v>160.385537</v>
      </c>
      <c r="J87">
        <f t="shared" si="11"/>
        <v>0.22010613034433826</v>
      </c>
      <c r="K87">
        <f t="shared" si="12"/>
        <v>2.8234630529743555E-2</v>
      </c>
      <c r="L87">
        <f t="shared" si="13"/>
        <v>0.12640745713655624</v>
      </c>
    </row>
    <row r="88" spans="1:12">
      <c r="A88" s="2" t="s">
        <v>85</v>
      </c>
      <c r="B88" s="1">
        <v>71754</v>
      </c>
      <c r="C88" s="1">
        <v>25041193</v>
      </c>
      <c r="D88" s="1">
        <v>25112947</v>
      </c>
      <c r="F88">
        <f t="shared" si="8"/>
        <v>7.1753999999999998E-2</v>
      </c>
      <c r="G88">
        <f t="shared" si="9"/>
        <v>25.041193</v>
      </c>
      <c r="H88">
        <f t="shared" si="10"/>
        <v>25.112946999999998</v>
      </c>
      <c r="J88">
        <f t="shared" si="11"/>
        <v>1.1052812012804236E-4</v>
      </c>
      <c r="K88">
        <f t="shared" si="12"/>
        <v>4.0414716529133657E-2</v>
      </c>
      <c r="L88">
        <f t="shared" si="13"/>
        <v>1.9792705943772897E-2</v>
      </c>
    </row>
    <row r="89" spans="1:12">
      <c r="A89" s="2" t="s">
        <v>86</v>
      </c>
      <c r="B89" s="1">
        <v>325526</v>
      </c>
      <c r="C89" s="1">
        <v>8799</v>
      </c>
      <c r="D89" s="1">
        <v>334325</v>
      </c>
      <c r="F89">
        <f t="shared" si="8"/>
        <v>0.32552599999999998</v>
      </c>
      <c r="G89">
        <f t="shared" si="9"/>
        <v>8.7989999999999995E-3</v>
      </c>
      <c r="H89">
        <f t="shared" si="10"/>
        <v>0.33432499999999998</v>
      </c>
      <c r="J89">
        <f t="shared" si="11"/>
        <v>5.0143234987319325E-4</v>
      </c>
      <c r="K89">
        <f t="shared" si="12"/>
        <v>1.4200964416505519E-5</v>
      </c>
      <c r="L89">
        <f t="shared" si="13"/>
        <v>2.6349740692129339E-4</v>
      </c>
    </row>
    <row r="90" spans="1:12">
      <c r="A90" s="2" t="s">
        <v>87</v>
      </c>
      <c r="B90" s="1">
        <v>4356145</v>
      </c>
      <c r="C90" s="1">
        <v>1631377</v>
      </c>
      <c r="D90" s="1">
        <v>5987522</v>
      </c>
      <c r="F90">
        <f t="shared" si="8"/>
        <v>4.3561449999999997</v>
      </c>
      <c r="G90">
        <f t="shared" si="9"/>
        <v>1.6313770000000001</v>
      </c>
      <c r="H90">
        <f t="shared" si="10"/>
        <v>5.9875220000000002</v>
      </c>
      <c r="J90">
        <f t="shared" si="11"/>
        <v>6.7101000342165039E-3</v>
      </c>
      <c r="K90">
        <f t="shared" si="12"/>
        <v>2.6329272334248803E-3</v>
      </c>
      <c r="L90">
        <f t="shared" si="13"/>
        <v>4.7190503877490367E-3</v>
      </c>
    </row>
    <row r="91" spans="1:12">
      <c r="A91" s="2" t="s">
        <v>88</v>
      </c>
      <c r="B91" s="1">
        <v>15968360</v>
      </c>
      <c r="C91" s="1">
        <v>10584</v>
      </c>
      <c r="D91" s="1">
        <v>15978944</v>
      </c>
      <c r="F91">
        <f t="shared" si="8"/>
        <v>15.968360000000001</v>
      </c>
      <c r="G91">
        <f t="shared" si="9"/>
        <v>1.0584E-2</v>
      </c>
      <c r="H91">
        <f t="shared" si="10"/>
        <v>15.978944</v>
      </c>
      <c r="J91">
        <f t="shared" si="11"/>
        <v>2.4597274191373673E-2</v>
      </c>
      <c r="K91">
        <f t="shared" si="12"/>
        <v>1.7081828319615231E-5</v>
      </c>
      <c r="L91">
        <f t="shared" si="13"/>
        <v>1.2593764478697552E-2</v>
      </c>
    </row>
    <row r="92" spans="1:12">
      <c r="A92" s="2" t="s">
        <v>89</v>
      </c>
      <c r="B92" s="1">
        <v>7554884</v>
      </c>
      <c r="C92" s="1">
        <v>160211</v>
      </c>
      <c r="D92" s="1">
        <v>7715095</v>
      </c>
      <c r="F92">
        <f t="shared" si="8"/>
        <v>7.5548840000000004</v>
      </c>
      <c r="G92">
        <f t="shared" si="9"/>
        <v>0.16021099999999999</v>
      </c>
      <c r="H92">
        <f t="shared" si="10"/>
        <v>7.7150949999999998</v>
      </c>
      <c r="J92">
        <f t="shared" si="11"/>
        <v>1.1637359956314982E-2</v>
      </c>
      <c r="K92">
        <f t="shared" si="12"/>
        <v>2.5856923629193838E-4</v>
      </c>
      <c r="L92">
        <f t="shared" si="13"/>
        <v>6.0806326976787142E-3</v>
      </c>
    </row>
    <row r="93" spans="1:12">
      <c r="A93" s="2" t="s">
        <v>167</v>
      </c>
      <c r="B93" s="1">
        <v>3979603</v>
      </c>
      <c r="C93" s="1">
        <v>42530765</v>
      </c>
      <c r="D93" s="1">
        <v>46510368</v>
      </c>
      <c r="F93">
        <f t="shared" si="8"/>
        <v>3.979603</v>
      </c>
      <c r="G93">
        <f t="shared" si="9"/>
        <v>42.530765000000002</v>
      </c>
      <c r="H93">
        <f t="shared" si="10"/>
        <v>46.510368</v>
      </c>
      <c r="J93">
        <f t="shared" si="11"/>
        <v>6.1300838761033215E-3</v>
      </c>
      <c r="K93">
        <f t="shared" si="12"/>
        <v>6.8641650229771381E-2</v>
      </c>
      <c r="L93">
        <f t="shared" si="13"/>
        <v>3.6657029426321999E-2</v>
      </c>
    </row>
    <row r="94" spans="1:12">
      <c r="A94" s="2" t="s">
        <v>90</v>
      </c>
      <c r="B94" s="1">
        <v>2116878</v>
      </c>
      <c r="C94" s="1">
        <v>8</v>
      </c>
      <c r="D94" s="1">
        <v>2116886</v>
      </c>
      <c r="F94">
        <f t="shared" si="8"/>
        <v>2.1168779999999998</v>
      </c>
      <c r="G94">
        <f t="shared" si="9"/>
        <v>7.9999999999999996E-6</v>
      </c>
      <c r="H94">
        <f t="shared" si="10"/>
        <v>2.116886</v>
      </c>
      <c r="J94">
        <f t="shared" si="11"/>
        <v>3.2607874945007947E-3</v>
      </c>
      <c r="K94">
        <f t="shared" si="12"/>
        <v>1.2911434859875457E-8</v>
      </c>
      <c r="L94">
        <f t="shared" si="13"/>
        <v>1.6684183705914578E-3</v>
      </c>
    </row>
    <row r="95" spans="1:12">
      <c r="A95" s="2" t="s">
        <v>91</v>
      </c>
      <c r="B95" s="1">
        <v>3426367</v>
      </c>
      <c r="C95" s="1">
        <v>675</v>
      </c>
      <c r="D95" s="1">
        <v>3427042</v>
      </c>
      <c r="F95">
        <f t="shared" si="8"/>
        <v>3.4263669999999999</v>
      </c>
      <c r="G95">
        <f t="shared" si="9"/>
        <v>6.7500000000000004E-4</v>
      </c>
      <c r="H95">
        <f t="shared" si="10"/>
        <v>3.4270420000000001</v>
      </c>
      <c r="J95">
        <f t="shared" si="11"/>
        <v>5.277892568759374E-3</v>
      </c>
      <c r="K95">
        <f t="shared" si="12"/>
        <v>1.0894023163019918E-6</v>
      </c>
      <c r="L95">
        <f t="shared" si="13"/>
        <v>2.7010145230250901E-3</v>
      </c>
    </row>
    <row r="96" spans="1:12">
      <c r="A96" s="2" t="s">
        <v>92</v>
      </c>
      <c r="B96" s="1">
        <v>473</v>
      </c>
      <c r="C96" s="1"/>
      <c r="D96" s="1">
        <v>473</v>
      </c>
      <c r="F96">
        <f t="shared" si="8"/>
        <v>4.73E-4</v>
      </c>
      <c r="G96">
        <f t="shared" si="9"/>
        <v>0</v>
      </c>
      <c r="H96">
        <f t="shared" si="10"/>
        <v>4.73E-4</v>
      </c>
      <c r="J96">
        <f t="shared" si="11"/>
        <v>7.2859772027432664E-7</v>
      </c>
      <c r="K96">
        <f t="shared" si="12"/>
        <v>0</v>
      </c>
      <c r="L96">
        <f t="shared" si="13"/>
        <v>3.7279375898832505E-7</v>
      </c>
    </row>
    <row r="97" spans="1:12">
      <c r="A97" s="2" t="s">
        <v>93</v>
      </c>
      <c r="B97" s="1">
        <v>10822833</v>
      </c>
      <c r="C97" s="1">
        <v>25151</v>
      </c>
      <c r="D97" s="1">
        <v>10847984</v>
      </c>
      <c r="F97">
        <f t="shared" si="8"/>
        <v>10.822832999999999</v>
      </c>
      <c r="G97">
        <f t="shared" si="9"/>
        <v>2.5151E-2</v>
      </c>
      <c r="H97">
        <f t="shared" si="10"/>
        <v>10.847984</v>
      </c>
      <c r="J97">
        <f t="shared" si="11"/>
        <v>1.6671229282684462E-2</v>
      </c>
      <c r="K97">
        <f t="shared" si="12"/>
        <v>4.0591937270090951E-5</v>
      </c>
      <c r="L97">
        <f t="shared" si="13"/>
        <v>8.5498112744296119E-3</v>
      </c>
    </row>
    <row r="98" spans="1:12">
      <c r="A98" s="2" t="s">
        <v>95</v>
      </c>
      <c r="B98" s="1">
        <v>137350764</v>
      </c>
      <c r="C98" s="1">
        <v>22112927</v>
      </c>
      <c r="D98" s="1">
        <v>159463691</v>
      </c>
      <c r="F98">
        <f t="shared" si="8"/>
        <v>137.350764</v>
      </c>
      <c r="G98">
        <f t="shared" si="9"/>
        <v>22.112926999999999</v>
      </c>
      <c r="H98">
        <f t="shared" si="10"/>
        <v>159.46369100000001</v>
      </c>
      <c r="J98">
        <f t="shared" si="11"/>
        <v>0.21157178335800644</v>
      </c>
      <c r="K98">
        <f t="shared" si="12"/>
        <v>3.5688702065210152E-2</v>
      </c>
      <c r="L98">
        <f t="shared" si="13"/>
        <v>0.12568090653285993</v>
      </c>
    </row>
    <row r="99" spans="1:12">
      <c r="A99" s="2" t="s">
        <v>96</v>
      </c>
      <c r="B99" s="1">
        <v>8843702</v>
      </c>
      <c r="C99" s="1">
        <v>9272288</v>
      </c>
      <c r="D99" s="1">
        <v>18115990</v>
      </c>
      <c r="F99">
        <f t="shared" si="8"/>
        <v>8.8437020000000004</v>
      </c>
      <c r="G99">
        <f t="shared" si="9"/>
        <v>9.2722879999999996</v>
      </c>
      <c r="H99">
        <f t="shared" si="10"/>
        <v>18.11599</v>
      </c>
      <c r="J99">
        <f t="shared" si="11"/>
        <v>1.3622623923859416E-2</v>
      </c>
      <c r="K99">
        <f t="shared" si="12"/>
        <v>1.496481781425061E-2</v>
      </c>
      <c r="L99">
        <f t="shared" si="13"/>
        <v>1.4278071902526231E-2</v>
      </c>
    </row>
    <row r="100" spans="1:12">
      <c r="A100" s="2" t="s">
        <v>183</v>
      </c>
      <c r="B100" s="1">
        <v>482061445</v>
      </c>
      <c r="C100" s="1">
        <v>673138980</v>
      </c>
      <c r="D100" s="1">
        <v>1155200425</v>
      </c>
      <c r="F100">
        <f t="shared" si="8"/>
        <v>482.06144499999999</v>
      </c>
      <c r="G100">
        <f t="shared" si="9"/>
        <v>673.13897999999995</v>
      </c>
      <c r="H100">
        <f t="shared" si="10"/>
        <v>1155.200425</v>
      </c>
      <c r="J100">
        <f t="shared" si="11"/>
        <v>0.74255575023075615</v>
      </c>
      <c r="K100">
        <f t="shared" si="12"/>
        <v>1.086398761489126</v>
      </c>
      <c r="L100">
        <f t="shared" si="13"/>
        <v>0.91046830617475838</v>
      </c>
    </row>
    <row r="101" spans="1:12">
      <c r="A101" s="2" t="s">
        <v>97</v>
      </c>
      <c r="B101" s="1">
        <v>1362197379</v>
      </c>
      <c r="C101" s="1">
        <v>1362610556</v>
      </c>
      <c r="D101" s="1">
        <v>2724807935</v>
      </c>
      <c r="F101">
        <f t="shared" si="8"/>
        <v>1362.197379</v>
      </c>
      <c r="G101">
        <f t="shared" si="9"/>
        <v>1362.6105560000001</v>
      </c>
      <c r="H101">
        <f t="shared" si="10"/>
        <v>2724.8079349999998</v>
      </c>
      <c r="J101">
        <f t="shared" si="11"/>
        <v>2.0982957820360739</v>
      </c>
      <c r="K101">
        <f t="shared" si="12"/>
        <v>2.1991571791465847</v>
      </c>
      <c r="L101">
        <f t="shared" si="13"/>
        <v>2.1475505129172636</v>
      </c>
    </row>
    <row r="102" spans="1:12">
      <c r="A102" s="2" t="s">
        <v>98</v>
      </c>
      <c r="B102" s="1">
        <v>131922366</v>
      </c>
      <c r="C102" s="1">
        <v>76377965</v>
      </c>
      <c r="D102" s="1">
        <v>208300331</v>
      </c>
      <c r="F102">
        <f t="shared" si="8"/>
        <v>131.92236600000001</v>
      </c>
      <c r="G102">
        <f t="shared" si="9"/>
        <v>76.377965000000003</v>
      </c>
      <c r="H102">
        <f t="shared" si="10"/>
        <v>208.300331</v>
      </c>
      <c r="J102">
        <f t="shared" si="11"/>
        <v>0.20321001082620579</v>
      </c>
      <c r="K102">
        <f t="shared" si="12"/>
        <v>0.12326863997841844</v>
      </c>
      <c r="L102">
        <f t="shared" si="13"/>
        <v>0.16417138137844045</v>
      </c>
    </row>
    <row r="103" spans="1:12">
      <c r="A103" s="2" t="s">
        <v>99</v>
      </c>
      <c r="B103" s="1">
        <v>57733811</v>
      </c>
      <c r="C103" s="1">
        <v>78230263</v>
      </c>
      <c r="D103" s="1">
        <v>135964074</v>
      </c>
      <c r="F103">
        <f t="shared" si="8"/>
        <v>57.733811000000003</v>
      </c>
      <c r="G103">
        <f t="shared" si="9"/>
        <v>78.230262999999994</v>
      </c>
      <c r="H103">
        <f t="shared" si="10"/>
        <v>135.96407400000001</v>
      </c>
      <c r="J103">
        <f t="shared" si="11"/>
        <v>8.8931761262893969E-2</v>
      </c>
      <c r="K103">
        <f t="shared" si="12"/>
        <v>0.12625811809942813</v>
      </c>
      <c r="L103">
        <f t="shared" si="13"/>
        <v>0.10715974256623002</v>
      </c>
    </row>
    <row r="104" spans="1:12">
      <c r="A104" s="2" t="s">
        <v>100</v>
      </c>
      <c r="B104" s="1">
        <v>241677379</v>
      </c>
      <c r="C104" s="1">
        <v>165061766</v>
      </c>
      <c r="D104" s="1">
        <v>406739145</v>
      </c>
      <c r="F104">
        <f t="shared" si="8"/>
        <v>241.677379</v>
      </c>
      <c r="G104">
        <f t="shared" si="9"/>
        <v>165.06176600000001</v>
      </c>
      <c r="H104">
        <f t="shared" si="10"/>
        <v>406.73914500000001</v>
      </c>
      <c r="J104">
        <f t="shared" si="11"/>
        <v>0.37227396909360344</v>
      </c>
      <c r="K104">
        <f t="shared" si="12"/>
        <v>0.26639802994562567</v>
      </c>
      <c r="L104">
        <f t="shared" si="13"/>
        <v>0.32057043296458226</v>
      </c>
    </row>
    <row r="105" spans="1:12">
      <c r="A105" s="2" t="s">
        <v>101</v>
      </c>
      <c r="B105" s="1">
        <v>455553449</v>
      </c>
      <c r="C105" s="1">
        <v>324003105</v>
      </c>
      <c r="D105" s="1">
        <v>779556554</v>
      </c>
      <c r="F105">
        <f t="shared" si="8"/>
        <v>455.553449</v>
      </c>
      <c r="G105">
        <f t="shared" si="9"/>
        <v>324.00310500000001</v>
      </c>
      <c r="H105">
        <f t="shared" si="10"/>
        <v>779.55655400000001</v>
      </c>
      <c r="J105">
        <f t="shared" si="11"/>
        <v>0.70172347654229761</v>
      </c>
      <c r="K105">
        <f t="shared" si="12"/>
        <v>0.52291812307561103</v>
      </c>
      <c r="L105">
        <f t="shared" si="13"/>
        <v>0.61440553511552909</v>
      </c>
    </row>
    <row r="106" spans="1:12">
      <c r="A106" s="2" t="s">
        <v>102</v>
      </c>
      <c r="B106" s="1">
        <v>673317638</v>
      </c>
      <c r="C106" s="1">
        <v>667885279</v>
      </c>
      <c r="D106" s="1">
        <v>1341202917</v>
      </c>
      <c r="F106">
        <f t="shared" si="8"/>
        <v>673.31763799999999</v>
      </c>
      <c r="G106">
        <f t="shared" si="9"/>
        <v>667.88527899999997</v>
      </c>
      <c r="H106">
        <f t="shared" si="10"/>
        <v>1341.2029170000001</v>
      </c>
      <c r="J106">
        <f t="shared" si="11"/>
        <v>1.0371621481338145</v>
      </c>
      <c r="K106">
        <f t="shared" si="12"/>
        <v>1.0779196592097806</v>
      </c>
      <c r="L106">
        <f t="shared" si="13"/>
        <v>1.0570657018911978</v>
      </c>
    </row>
    <row r="107" spans="1:12">
      <c r="A107" s="2" t="s">
        <v>104</v>
      </c>
      <c r="B107" s="1">
        <v>11084177</v>
      </c>
      <c r="C107" s="1">
        <v>123519</v>
      </c>
      <c r="D107" s="1">
        <v>11207696</v>
      </c>
      <c r="F107">
        <f t="shared" si="8"/>
        <v>11.084177</v>
      </c>
      <c r="G107">
        <f t="shared" si="9"/>
        <v>0.123519</v>
      </c>
      <c r="H107">
        <f t="shared" si="10"/>
        <v>11.207696</v>
      </c>
      <c r="J107">
        <f t="shared" si="11"/>
        <v>1.7073797237456924E-2</v>
      </c>
      <c r="K107">
        <f t="shared" si="12"/>
        <v>1.993509403071196E-4</v>
      </c>
      <c r="L107">
        <f t="shared" si="13"/>
        <v>8.8333173814765659E-3</v>
      </c>
    </row>
    <row r="108" spans="1:12">
      <c r="A108" s="2" t="s">
        <v>105</v>
      </c>
      <c r="B108" s="1">
        <v>9898255680</v>
      </c>
      <c r="C108" s="1">
        <v>13811060334</v>
      </c>
      <c r="D108" s="1">
        <v>23709316014</v>
      </c>
      <c r="F108">
        <f t="shared" si="8"/>
        <v>9898.2556800000002</v>
      </c>
      <c r="G108">
        <f t="shared" si="9"/>
        <v>13811.060334</v>
      </c>
      <c r="H108">
        <f t="shared" si="10"/>
        <v>23709.316014</v>
      </c>
      <c r="J108">
        <f t="shared" si="11"/>
        <v>15.24703281847866</v>
      </c>
      <c r="K108">
        <f t="shared" si="12"/>
        <v>22.290075731031347</v>
      </c>
      <c r="L108">
        <f t="shared" si="13"/>
        <v>18.686437716492922</v>
      </c>
    </row>
    <row r="109" spans="1:12">
      <c r="A109" s="2" t="s">
        <v>107</v>
      </c>
      <c r="B109" s="1">
        <v>38617724</v>
      </c>
      <c r="C109" s="1">
        <v>8578915</v>
      </c>
      <c r="D109" s="1">
        <v>47196639</v>
      </c>
      <c r="F109">
        <f t="shared" si="8"/>
        <v>38.617724000000003</v>
      </c>
      <c r="G109">
        <f t="shared" si="9"/>
        <v>8.5789150000000003</v>
      </c>
      <c r="H109">
        <f t="shared" si="10"/>
        <v>47.196638999999998</v>
      </c>
      <c r="J109">
        <f t="shared" si="11"/>
        <v>5.9485804796158892E-2</v>
      </c>
      <c r="K109">
        <f t="shared" si="12"/>
        <v>1.3845762773863558E-2</v>
      </c>
      <c r="L109">
        <f t="shared" si="13"/>
        <v>3.7197912186944994E-2</v>
      </c>
    </row>
    <row r="110" spans="1:12">
      <c r="A110" s="2" t="s">
        <v>106</v>
      </c>
      <c r="B110" s="1">
        <v>2154798</v>
      </c>
      <c r="C110" s="1">
        <v>6650187</v>
      </c>
      <c r="D110" s="1">
        <v>8804985</v>
      </c>
      <c r="F110">
        <f t="shared" si="8"/>
        <v>2.154798</v>
      </c>
      <c r="G110">
        <f t="shared" si="9"/>
        <v>6.6501869999999998</v>
      </c>
      <c r="H110">
        <f t="shared" si="10"/>
        <v>8.8049850000000003</v>
      </c>
      <c r="J110">
        <f t="shared" si="11"/>
        <v>3.3191985421811383E-3</v>
      </c>
      <c r="K110">
        <f t="shared" si="12"/>
        <v>1.0732932032061323E-2</v>
      </c>
      <c r="L110">
        <f t="shared" si="13"/>
        <v>6.9396267568410516E-3</v>
      </c>
    </row>
    <row r="111" spans="1:12">
      <c r="A111" s="2" t="s">
        <v>108</v>
      </c>
      <c r="B111" s="1">
        <v>29105954</v>
      </c>
      <c r="C111" s="1">
        <v>10378245</v>
      </c>
      <c r="D111" s="1">
        <v>39484199</v>
      </c>
      <c r="F111">
        <f t="shared" si="8"/>
        <v>29.105954000000001</v>
      </c>
      <c r="G111">
        <f t="shared" si="9"/>
        <v>10.378245</v>
      </c>
      <c r="H111">
        <f t="shared" si="10"/>
        <v>39.484198999999997</v>
      </c>
      <c r="J111">
        <f t="shared" si="11"/>
        <v>4.4834105139131962E-2</v>
      </c>
      <c r="K111">
        <f t="shared" si="12"/>
        <v>1.6749754284666022E-2</v>
      </c>
      <c r="L111">
        <f t="shared" si="13"/>
        <v>3.1119372020830999E-2</v>
      </c>
    </row>
    <row r="112" spans="1:12">
      <c r="A112" s="2" t="s">
        <v>83</v>
      </c>
      <c r="B112" s="1">
        <v>60728</v>
      </c>
      <c r="C112" s="1">
        <v>10490098</v>
      </c>
      <c r="D112" s="1">
        <v>10550826</v>
      </c>
      <c r="F112">
        <f t="shared" si="8"/>
        <v>6.0727999999999997E-2</v>
      </c>
      <c r="G112">
        <f t="shared" si="9"/>
        <v>10.490098</v>
      </c>
      <c r="H112">
        <f t="shared" si="10"/>
        <v>10.550826000000001</v>
      </c>
      <c r="J112">
        <f t="shared" si="11"/>
        <v>9.3543937329427707E-5</v>
      </c>
      <c r="K112">
        <f t="shared" si="12"/>
        <v>1.6930277125088728E-2</v>
      </c>
      <c r="L112">
        <f t="shared" si="13"/>
        <v>8.3156069449719962E-3</v>
      </c>
    </row>
    <row r="113" spans="1:12">
      <c r="A113" s="2" t="s">
        <v>111</v>
      </c>
      <c r="B113" s="1">
        <v>64994250</v>
      </c>
      <c r="C113" s="1">
        <v>337456788</v>
      </c>
      <c r="D113" s="1">
        <v>402451038</v>
      </c>
      <c r="F113">
        <f t="shared" si="8"/>
        <v>64.994249999999994</v>
      </c>
      <c r="G113">
        <f t="shared" si="9"/>
        <v>337.45678800000002</v>
      </c>
      <c r="H113">
        <f t="shared" si="10"/>
        <v>402.45103799999998</v>
      </c>
      <c r="J113">
        <f t="shared" si="11"/>
        <v>0.10011556528739884</v>
      </c>
      <c r="K113">
        <f t="shared" si="12"/>
        <v>0.54463141703560025</v>
      </c>
      <c r="L113">
        <f t="shared" si="13"/>
        <v>0.31719077222996456</v>
      </c>
    </row>
    <row r="114" spans="1:12">
      <c r="A114" s="2" t="s">
        <v>112</v>
      </c>
      <c r="B114" s="1">
        <v>630131</v>
      </c>
      <c r="C114" s="1">
        <v>97650</v>
      </c>
      <c r="D114" s="1">
        <v>727781</v>
      </c>
      <c r="F114">
        <f t="shared" si="8"/>
        <v>0.630131</v>
      </c>
      <c r="G114">
        <f t="shared" si="9"/>
        <v>9.7650000000000001E-2</v>
      </c>
      <c r="H114">
        <f t="shared" si="10"/>
        <v>0.72778100000000001</v>
      </c>
      <c r="J114">
        <f t="shared" si="11"/>
        <v>9.7063849909974993E-4</v>
      </c>
      <c r="K114">
        <f t="shared" si="12"/>
        <v>1.5760020175835482E-4</v>
      </c>
      <c r="L114">
        <f t="shared" si="13"/>
        <v>5.7359876260101948E-4</v>
      </c>
    </row>
    <row r="115" spans="1:12">
      <c r="A115" s="2" t="s">
        <v>113</v>
      </c>
      <c r="B115" s="1">
        <v>410678849</v>
      </c>
      <c r="C115" s="1">
        <v>89076210</v>
      </c>
      <c r="D115" s="1">
        <v>499755059</v>
      </c>
      <c r="F115">
        <f t="shared" si="8"/>
        <v>410.67884900000001</v>
      </c>
      <c r="G115">
        <f t="shared" si="9"/>
        <v>89.076210000000003</v>
      </c>
      <c r="H115">
        <f t="shared" si="10"/>
        <v>499.75505900000002</v>
      </c>
      <c r="J115">
        <f t="shared" si="11"/>
        <v>0.63259973181032647</v>
      </c>
      <c r="K115">
        <f t="shared" si="12"/>
        <v>0.14376271037244837</v>
      </c>
      <c r="L115">
        <f t="shared" si="13"/>
        <v>0.39388069137006809</v>
      </c>
    </row>
    <row r="116" spans="1:12">
      <c r="A116" s="2" t="s">
        <v>116</v>
      </c>
      <c r="B116" s="1">
        <v>3952712</v>
      </c>
      <c r="C116" s="1">
        <v>134618</v>
      </c>
      <c r="D116" s="1">
        <v>4087330</v>
      </c>
      <c r="F116">
        <f t="shared" si="8"/>
        <v>3.952712</v>
      </c>
      <c r="G116">
        <f t="shared" si="9"/>
        <v>0.13461799999999999</v>
      </c>
      <c r="H116">
        <f t="shared" si="10"/>
        <v>4.0873299999999997</v>
      </c>
      <c r="J116">
        <f t="shared" si="11"/>
        <v>6.0886616323487831E-3</v>
      </c>
      <c r="K116">
        <f t="shared" si="12"/>
        <v>2.1726394224583928E-4</v>
      </c>
      <c r="L116">
        <f t="shared" si="13"/>
        <v>3.2214188476231516E-3</v>
      </c>
    </row>
    <row r="117" spans="1:12">
      <c r="A117" s="2" t="s">
        <v>114</v>
      </c>
      <c r="B117" s="1">
        <v>53318593</v>
      </c>
      <c r="C117" s="1">
        <v>724635</v>
      </c>
      <c r="D117" s="1">
        <v>54043228</v>
      </c>
      <c r="F117">
        <f t="shared" si="8"/>
        <v>53.318593</v>
      </c>
      <c r="G117">
        <f t="shared" si="9"/>
        <v>0.72463500000000003</v>
      </c>
      <c r="H117">
        <f t="shared" si="10"/>
        <v>54.043227999999999</v>
      </c>
      <c r="J117">
        <f t="shared" si="11"/>
        <v>8.2130666613181122E-2</v>
      </c>
      <c r="K117">
        <f t="shared" si="12"/>
        <v>1.1695096999607315E-3</v>
      </c>
      <c r="L117">
        <f t="shared" si="13"/>
        <v>4.2594034067617553E-2</v>
      </c>
    </row>
    <row r="118" spans="1:12">
      <c r="A118" s="2" t="s">
        <v>115</v>
      </c>
      <c r="B118" s="1">
        <v>42910</v>
      </c>
      <c r="C118" s="1">
        <v>99</v>
      </c>
      <c r="D118" s="1">
        <v>43009</v>
      </c>
      <c r="F118">
        <f t="shared" si="8"/>
        <v>4.2909999999999997E-2</v>
      </c>
      <c r="G118">
        <f t="shared" si="9"/>
        <v>9.8999999999999994E-5</v>
      </c>
      <c r="H118">
        <f t="shared" si="10"/>
        <v>4.3008999999999999E-2</v>
      </c>
      <c r="J118">
        <f t="shared" si="11"/>
        <v>6.6097522572878119E-5</v>
      </c>
      <c r="K118">
        <f t="shared" si="12"/>
        <v>1.5977900639095879E-7</v>
      </c>
      <c r="L118">
        <f t="shared" si="13"/>
        <v>3.3897435053549417E-5</v>
      </c>
    </row>
    <row r="119" spans="1:12">
      <c r="A119" s="2" t="s">
        <v>117</v>
      </c>
      <c r="B119" s="1">
        <v>2084915</v>
      </c>
      <c r="C119" s="1">
        <v>1295774</v>
      </c>
      <c r="D119" s="1">
        <v>3380689</v>
      </c>
      <c r="F119">
        <f t="shared" si="8"/>
        <v>2.0849150000000001</v>
      </c>
      <c r="G119">
        <f t="shared" si="9"/>
        <v>1.295774</v>
      </c>
      <c r="H119">
        <f t="shared" si="10"/>
        <v>3.3806889999999998</v>
      </c>
      <c r="J119">
        <f t="shared" si="11"/>
        <v>3.211552465043864E-3</v>
      </c>
      <c r="K119">
        <f t="shared" si="12"/>
        <v>2.0912876992650329E-3</v>
      </c>
      <c r="L119">
        <f t="shared" si="13"/>
        <v>2.664481522791716E-3</v>
      </c>
    </row>
    <row r="120" spans="1:12">
      <c r="A120" s="2" t="s">
        <v>118</v>
      </c>
      <c r="B120" s="1">
        <v>17283027</v>
      </c>
      <c r="C120" s="1">
        <v>4465961</v>
      </c>
      <c r="D120" s="1">
        <v>21748988</v>
      </c>
      <c r="F120">
        <f t="shared" si="8"/>
        <v>17.283027000000001</v>
      </c>
      <c r="G120">
        <f t="shared" si="9"/>
        <v>4.4659610000000001</v>
      </c>
      <c r="H120">
        <f t="shared" si="10"/>
        <v>21.748988000000001</v>
      </c>
      <c r="J120">
        <f t="shared" si="11"/>
        <v>2.6622355331162022E-2</v>
      </c>
      <c r="K120">
        <f t="shared" si="12"/>
        <v>7.2077455672805322E-3</v>
      </c>
      <c r="L120">
        <f t="shared" si="13"/>
        <v>1.7141410128355124E-2</v>
      </c>
    </row>
    <row r="121" spans="1:12">
      <c r="A121" s="2" t="s">
        <v>119</v>
      </c>
      <c r="B121" s="1">
        <v>2659325</v>
      </c>
      <c r="C121" s="1">
        <v>559810</v>
      </c>
      <c r="D121" s="1">
        <v>3219135</v>
      </c>
      <c r="F121">
        <f t="shared" si="8"/>
        <v>2.6593249999999999</v>
      </c>
      <c r="G121">
        <f t="shared" si="9"/>
        <v>0.55981000000000003</v>
      </c>
      <c r="H121">
        <f t="shared" si="10"/>
        <v>3.2191350000000001</v>
      </c>
      <c r="J121">
        <f t="shared" si="11"/>
        <v>4.0963596880941311E-3</v>
      </c>
      <c r="K121">
        <f t="shared" si="12"/>
        <v>9.0349379361336004E-4</v>
      </c>
      <c r="L121">
        <f t="shared" si="13"/>
        <v>2.5371531444838939E-3</v>
      </c>
    </row>
    <row r="122" spans="1:12">
      <c r="A122" s="2" t="s">
        <v>120</v>
      </c>
      <c r="B122" s="1">
        <v>7540342</v>
      </c>
      <c r="C122" s="1">
        <v>4934697</v>
      </c>
      <c r="D122" s="1">
        <v>12475039</v>
      </c>
      <c r="F122">
        <f t="shared" si="8"/>
        <v>7.5403419999999999</v>
      </c>
      <c r="G122">
        <f t="shared" si="9"/>
        <v>4.9346969999999999</v>
      </c>
      <c r="H122">
        <f t="shared" si="10"/>
        <v>12.475039000000001</v>
      </c>
      <c r="J122">
        <f t="shared" si="11"/>
        <v>1.1614959812449803E-2</v>
      </c>
      <c r="K122">
        <f t="shared" si="12"/>
        <v>7.9642523585903551E-3</v>
      </c>
      <c r="L122">
        <f t="shared" si="13"/>
        <v>9.8321705757631207E-3</v>
      </c>
    </row>
    <row r="123" spans="1:12">
      <c r="A123" s="2" t="s">
        <v>122</v>
      </c>
      <c r="B123" s="1">
        <v>4725903</v>
      </c>
      <c r="C123" s="1">
        <v>5247972</v>
      </c>
      <c r="D123" s="1">
        <v>9973875</v>
      </c>
      <c r="F123">
        <f t="shared" si="8"/>
        <v>4.7259029999999997</v>
      </c>
      <c r="G123">
        <f t="shared" si="9"/>
        <v>5.2479719999999999</v>
      </c>
      <c r="H123">
        <f t="shared" si="10"/>
        <v>9.9738749999999996</v>
      </c>
      <c r="J123">
        <f t="shared" si="11"/>
        <v>7.279666283377592E-3</v>
      </c>
      <c r="K123">
        <f t="shared" si="12"/>
        <v>8.4698560780562902E-3</v>
      </c>
      <c r="L123">
        <f t="shared" si="13"/>
        <v>7.860884467081778E-3</v>
      </c>
    </row>
    <row r="124" spans="1:12">
      <c r="A124" s="2" t="s">
        <v>123</v>
      </c>
      <c r="B124" s="1">
        <v>1417908</v>
      </c>
      <c r="C124" s="1">
        <v>251189</v>
      </c>
      <c r="D124" s="1">
        <v>1669097</v>
      </c>
      <c r="F124">
        <f t="shared" si="8"/>
        <v>1.4179079999999999</v>
      </c>
      <c r="G124">
        <f t="shared" si="9"/>
        <v>0.251189</v>
      </c>
      <c r="H124">
        <f t="shared" si="10"/>
        <v>1.6690970000000001</v>
      </c>
      <c r="J124">
        <f t="shared" si="11"/>
        <v>2.1841110705258563E-3</v>
      </c>
      <c r="K124">
        <f t="shared" si="12"/>
        <v>4.0540130137715701E-4</v>
      </c>
      <c r="L124">
        <f t="shared" si="13"/>
        <v>1.3154945977719586E-3</v>
      </c>
    </row>
    <row r="125" spans="1:12">
      <c r="A125" s="2" t="s">
        <v>124</v>
      </c>
      <c r="B125" s="1">
        <v>2722699123</v>
      </c>
      <c r="C125" s="1">
        <v>3077178532</v>
      </c>
      <c r="D125" s="1">
        <v>5799877655</v>
      </c>
      <c r="F125">
        <f t="shared" si="8"/>
        <v>2722.6991229999999</v>
      </c>
      <c r="G125">
        <f t="shared" si="9"/>
        <v>3077.1785319999999</v>
      </c>
      <c r="H125">
        <f t="shared" si="10"/>
        <v>5799.8776550000002</v>
      </c>
      <c r="J125">
        <f t="shared" si="11"/>
        <v>4.1939796490712649</v>
      </c>
      <c r="K125">
        <f t="shared" si="12"/>
        <v>4.9663487710156478</v>
      </c>
      <c r="L125">
        <f t="shared" si="13"/>
        <v>4.5711589697248245</v>
      </c>
    </row>
    <row r="126" spans="1:12">
      <c r="A126" s="2" t="s">
        <v>125</v>
      </c>
      <c r="B126" s="1">
        <v>12694127</v>
      </c>
      <c r="C126" s="1">
        <v>5600450</v>
      </c>
      <c r="D126" s="1">
        <v>18294577</v>
      </c>
      <c r="F126">
        <f t="shared" si="8"/>
        <v>12.694127</v>
      </c>
      <c r="G126">
        <f t="shared" si="9"/>
        <v>5.6004500000000004</v>
      </c>
      <c r="H126">
        <f t="shared" si="10"/>
        <v>18.294577</v>
      </c>
      <c r="J126">
        <f t="shared" si="11"/>
        <v>1.9553725143917077E-2</v>
      </c>
      <c r="K126">
        <f t="shared" si="12"/>
        <v>9.0387306701236892E-3</v>
      </c>
      <c r="L126">
        <f t="shared" si="13"/>
        <v>1.4418824796895041E-2</v>
      </c>
    </row>
    <row r="127" spans="1:12">
      <c r="A127" s="2" t="s">
        <v>126</v>
      </c>
      <c r="B127" s="1">
        <v>4532607</v>
      </c>
      <c r="C127" s="1">
        <v>32054038</v>
      </c>
      <c r="D127" s="1">
        <v>36586645</v>
      </c>
      <c r="F127">
        <f t="shared" si="8"/>
        <v>4.5326069999999996</v>
      </c>
      <c r="G127">
        <f t="shared" si="9"/>
        <v>32.054037999999998</v>
      </c>
      <c r="H127">
        <f t="shared" si="10"/>
        <v>36.586644999999997</v>
      </c>
      <c r="J127">
        <f t="shared" si="11"/>
        <v>6.9819178162779175E-3</v>
      </c>
      <c r="K127">
        <f t="shared" si="12"/>
        <v>5.1732952954121572E-2</v>
      </c>
      <c r="L127">
        <f t="shared" si="13"/>
        <v>2.8835672131757729E-2</v>
      </c>
    </row>
    <row r="128" spans="1:12">
      <c r="A128" s="2" t="s">
        <v>127</v>
      </c>
      <c r="B128" s="1">
        <v>11538599</v>
      </c>
      <c r="C128" s="1">
        <v>19132044</v>
      </c>
      <c r="D128" s="1">
        <v>30670643</v>
      </c>
      <c r="F128">
        <f t="shared" si="8"/>
        <v>11.538599</v>
      </c>
      <c r="G128">
        <f t="shared" si="9"/>
        <v>19.132044</v>
      </c>
      <c r="H128">
        <f t="shared" si="10"/>
        <v>30.670642999999998</v>
      </c>
      <c r="J128">
        <f t="shared" si="11"/>
        <v>1.7773777857419924E-2</v>
      </c>
      <c r="K128">
        <f t="shared" si="12"/>
        <v>3.0877767480283886E-2</v>
      </c>
      <c r="L128">
        <f t="shared" si="13"/>
        <v>2.4172990051921688E-2</v>
      </c>
    </row>
    <row r="129" spans="1:12">
      <c r="A129" s="2" t="s">
        <v>156</v>
      </c>
      <c r="B129" s="1">
        <v>437488</v>
      </c>
      <c r="C129" s="1">
        <v>37014409</v>
      </c>
      <c r="D129" s="1">
        <v>37451897</v>
      </c>
      <c r="F129">
        <f t="shared" si="8"/>
        <v>0.43748799999999999</v>
      </c>
      <c r="G129">
        <f t="shared" si="9"/>
        <v>37.014409000000001</v>
      </c>
      <c r="H129">
        <f t="shared" si="10"/>
        <v>37.451897000000002</v>
      </c>
      <c r="J129">
        <f t="shared" si="11"/>
        <v>6.7389589735174335E-4</v>
      </c>
      <c r="K129">
        <f t="shared" si="12"/>
        <v>5.9738641335035987E-2</v>
      </c>
      <c r="L129">
        <f t="shared" si="13"/>
        <v>2.9517618316857452E-2</v>
      </c>
    </row>
    <row r="130" spans="1:12">
      <c r="A130" s="2" t="s">
        <v>128</v>
      </c>
      <c r="B130" s="1">
        <v>2896962</v>
      </c>
      <c r="C130" s="1">
        <v>9244373</v>
      </c>
      <c r="D130" s="1">
        <v>12141335</v>
      </c>
      <c r="F130">
        <f t="shared" si="8"/>
        <v>2.8969619999999998</v>
      </c>
      <c r="G130">
        <f t="shared" si="9"/>
        <v>9.2443729999999995</v>
      </c>
      <c r="H130">
        <f t="shared" si="10"/>
        <v>12.141335</v>
      </c>
      <c r="J130">
        <f t="shared" si="11"/>
        <v>4.4624099554362653E-3</v>
      </c>
      <c r="K130">
        <f t="shared" si="12"/>
        <v>1.4919764976236432E-2</v>
      </c>
      <c r="L130">
        <f t="shared" si="13"/>
        <v>9.5691626084281525E-3</v>
      </c>
    </row>
    <row r="131" spans="1:12">
      <c r="A131" s="2" t="s">
        <v>129</v>
      </c>
      <c r="B131" s="1">
        <v>27368421</v>
      </c>
      <c r="C131" s="1">
        <v>2563377</v>
      </c>
      <c r="D131" s="1">
        <v>29931798</v>
      </c>
      <c r="F131">
        <f t="shared" si="8"/>
        <v>27.368421000000001</v>
      </c>
      <c r="G131">
        <f t="shared" si="9"/>
        <v>2.563377</v>
      </c>
      <c r="H131">
        <f t="shared" si="10"/>
        <v>29.931798000000001</v>
      </c>
      <c r="J131">
        <f t="shared" si="11"/>
        <v>4.215765147591545E-2</v>
      </c>
      <c r="K131">
        <f t="shared" si="12"/>
        <v>4.1371093946003714E-3</v>
      </c>
      <c r="L131">
        <f t="shared" si="13"/>
        <v>2.3590671225579771E-2</v>
      </c>
    </row>
    <row r="132" spans="1:12">
      <c r="A132" s="2" t="s">
        <v>130</v>
      </c>
      <c r="B132" s="1">
        <v>426809846</v>
      </c>
      <c r="C132" s="1">
        <v>126811497</v>
      </c>
      <c r="D132" s="1">
        <v>553621343</v>
      </c>
      <c r="F132">
        <f t="shared" ref="F132:F195" si="14">B132/10^6</f>
        <v>426.80984599999999</v>
      </c>
      <c r="G132">
        <f t="shared" ref="G132:G195" si="15">C132/10^6</f>
        <v>126.811497</v>
      </c>
      <c r="H132">
        <f t="shared" ref="H132:H195" si="16">D132/10^6</f>
        <v>553.62134300000002</v>
      </c>
      <c r="J132">
        <f t="shared" ref="J132:J195" si="17">F132/F$225*100</f>
        <v>0.65744752808929474</v>
      </c>
      <c r="K132">
        <f t="shared" ref="K132:K195" si="18">G132/G$225*100</f>
        <v>0.20466479787484901</v>
      </c>
      <c r="L132">
        <f t="shared" ref="L132:L195" si="19">H132/H$225*100</f>
        <v>0.4363352674696297</v>
      </c>
    </row>
    <row r="133" spans="1:12">
      <c r="A133" s="2" t="s">
        <v>132</v>
      </c>
      <c r="B133" s="1">
        <v>335820</v>
      </c>
      <c r="C133" s="1">
        <v>196070</v>
      </c>
      <c r="D133" s="1">
        <v>531890</v>
      </c>
      <c r="F133">
        <f t="shared" si="14"/>
        <v>0.33582000000000001</v>
      </c>
      <c r="G133">
        <f t="shared" si="15"/>
        <v>0.19606999999999999</v>
      </c>
      <c r="H133">
        <f t="shared" si="16"/>
        <v>0.53188999999999997</v>
      </c>
      <c r="J133">
        <f t="shared" si="17"/>
        <v>5.1728897763747225E-4</v>
      </c>
      <c r="K133">
        <f t="shared" si="18"/>
        <v>3.1644312912197263E-4</v>
      </c>
      <c r="L133">
        <f t="shared" si="19"/>
        <v>4.1920776420359456E-4</v>
      </c>
    </row>
    <row r="134" spans="1:12">
      <c r="A134" s="2" t="s">
        <v>134</v>
      </c>
      <c r="B134" s="1">
        <v>110761</v>
      </c>
      <c r="C134" s="1">
        <v>1437166</v>
      </c>
      <c r="D134" s="1">
        <v>1547927</v>
      </c>
      <c r="F134">
        <f t="shared" si="14"/>
        <v>0.110761</v>
      </c>
      <c r="G134">
        <f t="shared" si="15"/>
        <v>1.4371659999999999</v>
      </c>
      <c r="H134">
        <f t="shared" si="16"/>
        <v>1.5479270000000001</v>
      </c>
      <c r="J134">
        <f t="shared" si="17"/>
        <v>1.7061355622685981E-4</v>
      </c>
      <c r="K134">
        <f t="shared" si="18"/>
        <v>2.3194843989784715E-3</v>
      </c>
      <c r="L134">
        <f t="shared" si="19"/>
        <v>1.219994767377423E-3</v>
      </c>
    </row>
    <row r="135" spans="1:12">
      <c r="A135" s="2" t="s">
        <v>135</v>
      </c>
      <c r="B135" s="1">
        <v>16696874</v>
      </c>
      <c r="C135" s="1">
        <v>49743152</v>
      </c>
      <c r="D135" s="1">
        <v>66440026</v>
      </c>
      <c r="F135">
        <f t="shared" si="14"/>
        <v>16.696874000000001</v>
      </c>
      <c r="G135">
        <f t="shared" si="15"/>
        <v>49.743152000000002</v>
      </c>
      <c r="H135">
        <f t="shared" si="16"/>
        <v>66.440026000000003</v>
      </c>
      <c r="J135">
        <f t="shared" si="17"/>
        <v>2.5719459475914752E-2</v>
      </c>
      <c r="K135">
        <f t="shared" si="18"/>
        <v>8.0281933346610448E-2</v>
      </c>
      <c r="L135">
        <f t="shared" si="19"/>
        <v>5.2364539196241129E-2</v>
      </c>
    </row>
    <row r="136" spans="1:12">
      <c r="A136" s="2" t="s">
        <v>136</v>
      </c>
      <c r="B136" s="1">
        <v>10808223</v>
      </c>
      <c r="C136" s="1">
        <v>1247392</v>
      </c>
      <c r="D136" s="1">
        <v>12055615</v>
      </c>
      <c r="F136">
        <f t="shared" si="14"/>
        <v>10.808223</v>
      </c>
      <c r="G136">
        <f t="shared" si="15"/>
        <v>1.2473920000000001</v>
      </c>
      <c r="H136">
        <f t="shared" si="16"/>
        <v>12.055615</v>
      </c>
      <c r="J136">
        <f t="shared" si="17"/>
        <v>1.664872439326965E-2</v>
      </c>
      <c r="K136">
        <f t="shared" si="18"/>
        <v>2.0132025690912212E-3</v>
      </c>
      <c r="L136">
        <f t="shared" si="19"/>
        <v>9.5016026062706895E-3</v>
      </c>
    </row>
    <row r="137" spans="1:12">
      <c r="A137" s="2" t="s">
        <v>34</v>
      </c>
      <c r="B137" s="1">
        <v>354290279</v>
      </c>
      <c r="C137" s="1">
        <v>805650943</v>
      </c>
      <c r="D137" s="1">
        <v>1159941222</v>
      </c>
      <c r="F137">
        <f t="shared" si="14"/>
        <v>354.290279</v>
      </c>
      <c r="G137">
        <f t="shared" si="15"/>
        <v>805.65094299999998</v>
      </c>
      <c r="H137">
        <f t="shared" si="16"/>
        <v>1159.9412219999999</v>
      </c>
      <c r="J137">
        <f t="shared" si="17"/>
        <v>0.54574014713478891</v>
      </c>
      <c r="K137">
        <f t="shared" si="18"/>
        <v>1.3002637087927169</v>
      </c>
      <c r="L137">
        <f t="shared" si="19"/>
        <v>0.91420475339300478</v>
      </c>
    </row>
    <row r="138" spans="1:12">
      <c r="A138" s="2" t="s">
        <v>153</v>
      </c>
      <c r="B138" s="1">
        <v>377948</v>
      </c>
      <c r="C138" s="1">
        <v>21094</v>
      </c>
      <c r="D138" s="1">
        <v>399042</v>
      </c>
      <c r="F138">
        <f t="shared" si="14"/>
        <v>0.37794800000000001</v>
      </c>
      <c r="G138">
        <f t="shared" si="15"/>
        <v>2.1094000000000002E-2</v>
      </c>
      <c r="H138">
        <f t="shared" si="16"/>
        <v>0.39904200000000001</v>
      </c>
      <c r="J138">
        <f t="shared" si="17"/>
        <v>5.8218192638951629E-4</v>
      </c>
      <c r="K138">
        <f t="shared" si="18"/>
        <v>3.4044225866776611E-5</v>
      </c>
      <c r="L138">
        <f t="shared" si="19"/>
        <v>3.1450394751420549E-4</v>
      </c>
    </row>
    <row r="139" spans="1:12">
      <c r="A139" s="2" t="s">
        <v>138</v>
      </c>
      <c r="B139" s="1">
        <v>1422328</v>
      </c>
      <c r="C139" s="1">
        <v>310414</v>
      </c>
      <c r="D139" s="1">
        <v>1732742</v>
      </c>
      <c r="F139">
        <f t="shared" si="14"/>
        <v>1.422328</v>
      </c>
      <c r="G139">
        <f t="shared" si="15"/>
        <v>0.31041400000000002</v>
      </c>
      <c r="H139">
        <f t="shared" si="16"/>
        <v>1.732742</v>
      </c>
      <c r="J139">
        <f t="shared" si="17"/>
        <v>2.1909195312523099E-3</v>
      </c>
      <c r="K139">
        <f t="shared" si="18"/>
        <v>5.0098626757417259E-4</v>
      </c>
      <c r="L139">
        <f t="shared" si="19"/>
        <v>1.3656562442641614E-3</v>
      </c>
    </row>
    <row r="140" spans="1:12">
      <c r="A140" s="2" t="s">
        <v>139</v>
      </c>
      <c r="B140" s="1">
        <v>50101</v>
      </c>
      <c r="C140" s="1">
        <v>1535456</v>
      </c>
      <c r="D140" s="1">
        <v>1585557</v>
      </c>
      <c r="F140">
        <f t="shared" si="14"/>
        <v>5.0101E-2</v>
      </c>
      <c r="G140">
        <f t="shared" si="15"/>
        <v>1.5354559999999999</v>
      </c>
      <c r="H140">
        <f t="shared" si="16"/>
        <v>1.5855570000000001</v>
      </c>
      <c r="J140">
        <f t="shared" si="17"/>
        <v>7.7174364447069857E-5</v>
      </c>
      <c r="K140">
        <f t="shared" si="18"/>
        <v>2.4781175155256163E-3</v>
      </c>
      <c r="L140">
        <f t="shared" si="19"/>
        <v>1.249652757125268E-3</v>
      </c>
    </row>
    <row r="141" spans="1:12">
      <c r="A141" s="2" t="s">
        <v>140</v>
      </c>
      <c r="B141" s="1">
        <v>30125924</v>
      </c>
      <c r="C141" s="1">
        <v>753822</v>
      </c>
      <c r="D141" s="1">
        <v>30879746</v>
      </c>
      <c r="F141">
        <f t="shared" si="14"/>
        <v>30.125924000000001</v>
      </c>
      <c r="G141">
        <f t="shared" si="15"/>
        <v>0.75382199999999999</v>
      </c>
      <c r="H141">
        <f t="shared" si="16"/>
        <v>30.879746000000001</v>
      </c>
      <c r="J141">
        <f t="shared" si="17"/>
        <v>4.6405242172426267E-2</v>
      </c>
      <c r="K141">
        <f t="shared" si="18"/>
        <v>1.2166154561176297E-3</v>
      </c>
      <c r="L141">
        <f t="shared" si="19"/>
        <v>2.4337794054851362E-2</v>
      </c>
    </row>
    <row r="142" spans="1:12">
      <c r="A142" s="2" t="s">
        <v>142</v>
      </c>
      <c r="B142" s="1">
        <v>7422964</v>
      </c>
      <c r="C142" s="1">
        <v>593687</v>
      </c>
      <c r="D142" s="1">
        <v>8016651</v>
      </c>
      <c r="F142">
        <f t="shared" si="14"/>
        <v>7.4229640000000003</v>
      </c>
      <c r="G142">
        <f t="shared" si="15"/>
        <v>0.59368699999999996</v>
      </c>
      <c r="H142">
        <f t="shared" si="16"/>
        <v>8.0166509999999995</v>
      </c>
      <c r="J142">
        <f t="shared" si="17"/>
        <v>1.1434153590017752E-2</v>
      </c>
      <c r="K142">
        <f t="shared" si="18"/>
        <v>9.5816887845686001E-4</v>
      </c>
      <c r="L142">
        <f t="shared" si="19"/>
        <v>6.3183032997621881E-3</v>
      </c>
    </row>
    <row r="143" spans="1:12">
      <c r="A143" s="2" t="s">
        <v>141</v>
      </c>
      <c r="B143" s="1">
        <v>2024604360</v>
      </c>
      <c r="C143" s="1">
        <v>523595845</v>
      </c>
      <c r="D143" s="1">
        <v>2548200205</v>
      </c>
      <c r="F143">
        <f t="shared" si="14"/>
        <v>2024.60436</v>
      </c>
      <c r="G143">
        <f t="shared" si="15"/>
        <v>523.59584500000005</v>
      </c>
      <c r="H143">
        <f t="shared" si="16"/>
        <v>2548.2002050000001</v>
      </c>
      <c r="J143">
        <f t="shared" si="17"/>
        <v>3.1186514189290957</v>
      </c>
      <c r="K143">
        <f t="shared" si="18"/>
        <v>0.84504670570236839</v>
      </c>
      <c r="L143">
        <f t="shared" si="19"/>
        <v>2.0083575752151597</v>
      </c>
    </row>
    <row r="144" spans="1:12">
      <c r="A144" s="2" t="s">
        <v>144</v>
      </c>
      <c r="B144" s="1">
        <v>4814331</v>
      </c>
      <c r="C144" s="1">
        <v>460903</v>
      </c>
      <c r="D144" s="1">
        <v>5275234</v>
      </c>
      <c r="F144">
        <f t="shared" si="14"/>
        <v>4.8143310000000001</v>
      </c>
      <c r="G144">
        <f t="shared" si="15"/>
        <v>0.46090300000000001</v>
      </c>
      <c r="H144">
        <f t="shared" si="16"/>
        <v>5.2752340000000002</v>
      </c>
      <c r="J144">
        <f t="shared" si="17"/>
        <v>7.4158786284271028E-3</v>
      </c>
      <c r="K144">
        <f t="shared" si="18"/>
        <v>7.4386488265264727E-4</v>
      </c>
      <c r="L144">
        <f t="shared" si="19"/>
        <v>4.1576623940867193E-3</v>
      </c>
    </row>
    <row r="145" spans="1:12">
      <c r="A145" s="2" t="s">
        <v>146</v>
      </c>
      <c r="B145" s="1">
        <v>182601409</v>
      </c>
      <c r="C145" s="1">
        <v>210302770</v>
      </c>
      <c r="D145" s="1">
        <v>392904179</v>
      </c>
      <c r="F145">
        <f t="shared" si="14"/>
        <v>182.60140899999999</v>
      </c>
      <c r="G145">
        <f t="shared" si="15"/>
        <v>210.30277000000001</v>
      </c>
      <c r="H145">
        <f t="shared" si="16"/>
        <v>392.904179</v>
      </c>
      <c r="J145">
        <f t="shared" si="17"/>
        <v>0.28127477868135287</v>
      </c>
      <c r="K145">
        <f t="shared" si="18"/>
        <v>0.33941381446329633</v>
      </c>
      <c r="L145">
        <f t="shared" si="19"/>
        <v>0.30966643934805865</v>
      </c>
    </row>
    <row r="146" spans="1:12">
      <c r="A146" s="2" t="s">
        <v>147</v>
      </c>
      <c r="B146" s="1">
        <v>4727058</v>
      </c>
      <c r="C146" s="1">
        <v>18522</v>
      </c>
      <c r="D146" s="1">
        <v>4745580</v>
      </c>
      <c r="F146">
        <f t="shared" si="14"/>
        <v>4.7270580000000004</v>
      </c>
      <c r="G146">
        <f t="shared" si="15"/>
        <v>1.8522E-2</v>
      </c>
      <c r="H146">
        <f t="shared" si="16"/>
        <v>4.7455800000000004</v>
      </c>
      <c r="J146">
        <f t="shared" si="17"/>
        <v>7.281445417345705E-3</v>
      </c>
      <c r="K146">
        <f t="shared" si="18"/>
        <v>2.9893199559326651E-5</v>
      </c>
      <c r="L146">
        <f t="shared" si="19"/>
        <v>3.7402169276528874E-3</v>
      </c>
    </row>
    <row r="147" spans="1:12">
      <c r="A147" s="2" t="s">
        <v>148</v>
      </c>
      <c r="B147" s="1">
        <v>482988</v>
      </c>
      <c r="C147" s="1">
        <v>334650</v>
      </c>
      <c r="D147" s="1">
        <v>817638</v>
      </c>
      <c r="F147">
        <f t="shared" si="14"/>
        <v>0.48298799999999997</v>
      </c>
      <c r="G147">
        <f t="shared" si="15"/>
        <v>0.33465</v>
      </c>
      <c r="H147">
        <f t="shared" si="16"/>
        <v>0.81763799999999998</v>
      </c>
      <c r="J147">
        <f t="shared" si="17"/>
        <v>7.4398299306523564E-4</v>
      </c>
      <c r="K147">
        <f t="shared" si="18"/>
        <v>5.4010145948216518E-4</v>
      </c>
      <c r="L147">
        <f t="shared" si="19"/>
        <v>6.4441933089153512E-4</v>
      </c>
    </row>
    <row r="148" spans="1:12">
      <c r="A148" s="2" t="s">
        <v>149</v>
      </c>
      <c r="B148" s="1">
        <v>348764181</v>
      </c>
      <c r="C148" s="1">
        <v>30764927</v>
      </c>
      <c r="D148" s="1">
        <v>379529108</v>
      </c>
      <c r="F148">
        <f t="shared" si="14"/>
        <v>348.76418100000001</v>
      </c>
      <c r="G148">
        <f t="shared" si="15"/>
        <v>30.764927</v>
      </c>
      <c r="H148">
        <f t="shared" si="16"/>
        <v>379.52910800000001</v>
      </c>
      <c r="J148">
        <f t="shared" si="17"/>
        <v>0.53722787989417042</v>
      </c>
      <c r="K148">
        <f t="shared" si="18"/>
        <v>4.9652418866165456E-2</v>
      </c>
      <c r="L148">
        <f t="shared" si="19"/>
        <v>0.29912491081777171</v>
      </c>
    </row>
    <row r="149" spans="1:12">
      <c r="A149" s="2" t="s">
        <v>150</v>
      </c>
      <c r="B149" s="1">
        <v>3341</v>
      </c>
      <c r="C149" s="1">
        <v>6240</v>
      </c>
      <c r="D149" s="1">
        <v>9581</v>
      </c>
      <c r="F149">
        <f t="shared" si="14"/>
        <v>3.3409999999999998E-3</v>
      </c>
      <c r="G149">
        <f t="shared" si="15"/>
        <v>6.2399999999999999E-3</v>
      </c>
      <c r="H149">
        <f t="shared" si="16"/>
        <v>9.5809999999999992E-3</v>
      </c>
      <c r="J149">
        <f t="shared" si="17"/>
        <v>5.1463953138192924E-6</v>
      </c>
      <c r="K149">
        <f t="shared" si="18"/>
        <v>1.0070919190702857E-5</v>
      </c>
      <c r="L149">
        <f t="shared" si="19"/>
        <v>7.5512410250890959E-6</v>
      </c>
    </row>
    <row r="150" spans="1:12">
      <c r="A150" s="2" t="s">
        <v>151</v>
      </c>
      <c r="B150" s="1">
        <v>21409</v>
      </c>
      <c r="C150" s="1"/>
      <c r="D150" s="1">
        <v>21409</v>
      </c>
      <c r="F150">
        <f t="shared" si="14"/>
        <v>2.1409000000000001E-2</v>
      </c>
      <c r="G150">
        <f t="shared" si="15"/>
        <v>0</v>
      </c>
      <c r="H150">
        <f t="shared" si="16"/>
        <v>2.1409000000000001E-2</v>
      </c>
      <c r="J150">
        <f t="shared" si="17"/>
        <v>3.2977904002860592E-5</v>
      </c>
      <c r="K150">
        <f t="shared" si="18"/>
        <v>0</v>
      </c>
      <c r="L150">
        <f t="shared" si="19"/>
        <v>1.6873449442243238E-5</v>
      </c>
    </row>
    <row r="151" spans="1:12">
      <c r="A151" s="2" t="s">
        <v>152</v>
      </c>
      <c r="B151" s="1">
        <v>48942510</v>
      </c>
      <c r="C151" s="1">
        <v>100172324</v>
      </c>
      <c r="D151" s="1">
        <v>149114834</v>
      </c>
      <c r="F151">
        <f t="shared" si="14"/>
        <v>48.942509999999999</v>
      </c>
      <c r="G151">
        <f t="shared" si="15"/>
        <v>100.172324</v>
      </c>
      <c r="H151">
        <f t="shared" si="16"/>
        <v>149.114834</v>
      </c>
      <c r="J151">
        <f t="shared" si="17"/>
        <v>7.5389854567660536E-2</v>
      </c>
      <c r="K151">
        <f t="shared" si="18"/>
        <v>0.16167105451104238</v>
      </c>
      <c r="L151">
        <f t="shared" si="19"/>
        <v>0.11752448094668097</v>
      </c>
    </row>
    <row r="152" spans="1:12">
      <c r="A152" s="2" t="s">
        <v>137</v>
      </c>
      <c r="B152" s="1">
        <v>40199449</v>
      </c>
      <c r="C152" s="1">
        <v>1270061651</v>
      </c>
      <c r="D152" s="1">
        <v>1310261100</v>
      </c>
      <c r="F152">
        <f t="shared" si="14"/>
        <v>40.199449000000001</v>
      </c>
      <c r="G152">
        <f t="shared" si="15"/>
        <v>1270.061651</v>
      </c>
      <c r="H152">
        <f t="shared" si="16"/>
        <v>1310.2610999999999</v>
      </c>
      <c r="J152">
        <f t="shared" si="17"/>
        <v>6.1922255597640717E-2</v>
      </c>
      <c r="K152">
        <f t="shared" si="18"/>
        <v>2.0497897843640471</v>
      </c>
      <c r="L152">
        <f t="shared" si="19"/>
        <v>1.0326789867339909</v>
      </c>
    </row>
    <row r="153" spans="1:12">
      <c r="A153" s="2" t="s">
        <v>131</v>
      </c>
      <c r="B153" s="1">
        <v>1915833215</v>
      </c>
      <c r="C153" s="1">
        <v>2601461903</v>
      </c>
      <c r="D153" s="1">
        <v>4517295118</v>
      </c>
      <c r="F153">
        <f t="shared" si="14"/>
        <v>1915.8332150000001</v>
      </c>
      <c r="G153">
        <f t="shared" si="15"/>
        <v>2601.4619029999999</v>
      </c>
      <c r="H153">
        <f t="shared" si="16"/>
        <v>4517.295118</v>
      </c>
      <c r="J153">
        <f t="shared" si="17"/>
        <v>2.9511029870503891</v>
      </c>
      <c r="K153">
        <f t="shared" si="18"/>
        <v>4.1985757376290174</v>
      </c>
      <c r="L153">
        <f t="shared" si="19"/>
        <v>3.5602947727247978</v>
      </c>
    </row>
    <row r="154" spans="1:12">
      <c r="A154" s="2" t="s">
        <v>158</v>
      </c>
      <c r="B154" s="1">
        <v>178215048</v>
      </c>
      <c r="C154" s="1">
        <v>53923097</v>
      </c>
      <c r="D154" s="1">
        <v>232138145</v>
      </c>
      <c r="F154">
        <f t="shared" si="14"/>
        <v>178.215048</v>
      </c>
      <c r="G154">
        <f t="shared" si="15"/>
        <v>53.923096999999999</v>
      </c>
      <c r="H154">
        <f t="shared" si="16"/>
        <v>232.13814500000001</v>
      </c>
      <c r="J154">
        <f t="shared" si="17"/>
        <v>0.2745181346540797</v>
      </c>
      <c r="K154">
        <f t="shared" si="18"/>
        <v>8.7028069294780713E-2</v>
      </c>
      <c r="L154">
        <f t="shared" si="19"/>
        <v>0.18295909445904199</v>
      </c>
    </row>
    <row r="155" spans="1:12">
      <c r="A155" s="2" t="s">
        <v>157</v>
      </c>
      <c r="B155" s="1">
        <v>73229</v>
      </c>
      <c r="C155" s="1"/>
      <c r="D155" s="1">
        <v>73229</v>
      </c>
      <c r="F155">
        <f t="shared" si="14"/>
        <v>7.3229000000000002E-2</v>
      </c>
      <c r="G155">
        <f t="shared" si="15"/>
        <v>0</v>
      </c>
      <c r="H155">
        <f t="shared" si="16"/>
        <v>7.3229000000000002E-2</v>
      </c>
      <c r="J155">
        <f t="shared" si="17"/>
        <v>1.1280017432974349E-4</v>
      </c>
      <c r="K155">
        <f t="shared" si="18"/>
        <v>0</v>
      </c>
      <c r="L155">
        <f t="shared" si="19"/>
        <v>5.7715251959737957E-5</v>
      </c>
    </row>
    <row r="156" spans="1:12">
      <c r="A156" s="2" t="s">
        <v>159</v>
      </c>
      <c r="B156" s="1">
        <v>73300416</v>
      </c>
      <c r="C156" s="1">
        <v>2223614</v>
      </c>
      <c r="D156" s="1">
        <v>75524030</v>
      </c>
      <c r="F156">
        <f t="shared" si="14"/>
        <v>73.300415999999998</v>
      </c>
      <c r="G156">
        <f t="shared" si="15"/>
        <v>2.223614</v>
      </c>
      <c r="H156">
        <f t="shared" si="16"/>
        <v>75.524029999999996</v>
      </c>
      <c r="J156">
        <f t="shared" si="17"/>
        <v>0.11291018180287481</v>
      </c>
      <c r="K156">
        <f t="shared" si="18"/>
        <v>3.5887559143133884E-3</v>
      </c>
      <c r="L156">
        <f t="shared" si="19"/>
        <v>5.9524074075363705E-2</v>
      </c>
    </row>
    <row r="157" spans="1:12">
      <c r="A157" s="2" t="s">
        <v>160</v>
      </c>
      <c r="B157" s="1">
        <v>15316129</v>
      </c>
      <c r="C157" s="1">
        <v>70567494</v>
      </c>
      <c r="D157" s="1">
        <v>85883623</v>
      </c>
      <c r="F157">
        <f t="shared" si="14"/>
        <v>15.316129</v>
      </c>
      <c r="G157">
        <f t="shared" si="15"/>
        <v>70.567493999999996</v>
      </c>
      <c r="H157">
        <f t="shared" si="16"/>
        <v>85.883623</v>
      </c>
      <c r="J157">
        <f t="shared" si="17"/>
        <v>2.3592593388641656E-2</v>
      </c>
      <c r="K157">
        <f t="shared" si="18"/>
        <v>0.11389095025070653</v>
      </c>
      <c r="L157">
        <f t="shared" si="19"/>
        <v>6.768896121290946E-2</v>
      </c>
    </row>
    <row r="158" spans="1:12">
      <c r="A158" s="2" t="s">
        <v>161</v>
      </c>
      <c r="B158" s="1">
        <v>5931177</v>
      </c>
      <c r="C158" s="1">
        <v>5675463</v>
      </c>
      <c r="D158" s="1">
        <v>11606640</v>
      </c>
      <c r="F158">
        <f t="shared" si="14"/>
        <v>5.9311769999999999</v>
      </c>
      <c r="G158">
        <f t="shared" si="15"/>
        <v>5.6754629999999997</v>
      </c>
      <c r="H158">
        <f t="shared" si="16"/>
        <v>11.606640000000001</v>
      </c>
      <c r="J158">
        <f t="shared" si="17"/>
        <v>9.1362411009376747E-3</v>
      </c>
      <c r="K158">
        <f t="shared" si="18"/>
        <v>9.1597963530166675E-3</v>
      </c>
      <c r="L158">
        <f t="shared" si="19"/>
        <v>9.1477440905375334E-3</v>
      </c>
    </row>
    <row r="159" spans="1:12">
      <c r="A159" s="2" t="s">
        <v>162</v>
      </c>
      <c r="B159" s="1">
        <v>13557110</v>
      </c>
      <c r="C159" s="1">
        <v>91748887</v>
      </c>
      <c r="D159" s="1">
        <v>105305997</v>
      </c>
      <c r="F159">
        <f t="shared" si="14"/>
        <v>13.55711</v>
      </c>
      <c r="G159">
        <f t="shared" si="15"/>
        <v>91.748886999999996</v>
      </c>
      <c r="H159">
        <f t="shared" si="16"/>
        <v>105.305997</v>
      </c>
      <c r="J159">
        <f t="shared" si="17"/>
        <v>2.088304321249107E-2</v>
      </c>
      <c r="K159">
        <f t="shared" si="18"/>
        <v>0.14807622224582176</v>
      </c>
      <c r="L159">
        <f t="shared" si="19"/>
        <v>8.299665637556719E-2</v>
      </c>
    </row>
    <row r="160" spans="1:12">
      <c r="A160" s="2" t="s">
        <v>163</v>
      </c>
      <c r="B160" s="1">
        <v>1155752616</v>
      </c>
      <c r="C160" s="1">
        <v>1127509410</v>
      </c>
      <c r="D160" s="1">
        <v>2283262026</v>
      </c>
      <c r="F160">
        <f t="shared" si="14"/>
        <v>1155.752616</v>
      </c>
      <c r="G160">
        <f t="shared" si="15"/>
        <v>1127.5094099999999</v>
      </c>
      <c r="H160">
        <f t="shared" si="16"/>
        <v>2283.2620259999999</v>
      </c>
      <c r="J160">
        <f t="shared" si="17"/>
        <v>1.7802932795321125</v>
      </c>
      <c r="K160">
        <f t="shared" si="18"/>
        <v>1.8197205376389511</v>
      </c>
      <c r="L160">
        <f t="shared" si="19"/>
        <v>1.799547216549342</v>
      </c>
    </row>
    <row r="161" spans="1:12">
      <c r="A161" s="2" t="s">
        <v>164</v>
      </c>
      <c r="B161" s="1">
        <v>3615</v>
      </c>
      <c r="C161" s="1">
        <v>27066</v>
      </c>
      <c r="D161" s="1">
        <v>30681</v>
      </c>
      <c r="F161">
        <f t="shared" si="14"/>
        <v>3.6150000000000002E-3</v>
      </c>
      <c r="G161">
        <f t="shared" si="15"/>
        <v>2.7066E-2</v>
      </c>
      <c r="H161">
        <f t="shared" si="16"/>
        <v>3.0681E-2</v>
      </c>
      <c r="J161">
        <f t="shared" si="17"/>
        <v>5.5684582638302134E-6</v>
      </c>
      <c r="K161">
        <f t="shared" si="18"/>
        <v>4.3682611989673639E-5</v>
      </c>
      <c r="L161">
        <f t="shared" si="19"/>
        <v>2.4181152895392813E-5</v>
      </c>
    </row>
    <row r="162" spans="1:12">
      <c r="A162" s="2" t="s">
        <v>165</v>
      </c>
      <c r="B162" s="1">
        <v>73399184</v>
      </c>
      <c r="C162" s="1">
        <v>61971520</v>
      </c>
      <c r="D162" s="1">
        <v>135370704</v>
      </c>
      <c r="F162">
        <f t="shared" si="14"/>
        <v>73.399184000000005</v>
      </c>
      <c r="G162">
        <f t="shared" si="15"/>
        <v>61.971519999999998</v>
      </c>
      <c r="H162">
        <f t="shared" si="16"/>
        <v>135.37070399999999</v>
      </c>
      <c r="J162">
        <f t="shared" si="17"/>
        <v>0.11306232163297218</v>
      </c>
      <c r="K162">
        <f t="shared" si="18"/>
        <v>0.10001765545593364</v>
      </c>
      <c r="L162">
        <f t="shared" si="19"/>
        <v>0.10669207949483275</v>
      </c>
    </row>
    <row r="163" spans="1:12">
      <c r="A163" s="2" t="s">
        <v>166</v>
      </c>
      <c r="B163" s="1">
        <v>111144891</v>
      </c>
      <c r="C163" s="1">
        <v>22146436</v>
      </c>
      <c r="D163" s="1">
        <v>133291327</v>
      </c>
      <c r="F163">
        <f t="shared" si="14"/>
        <v>111.144891</v>
      </c>
      <c r="G163">
        <f t="shared" si="15"/>
        <v>22.146436000000001</v>
      </c>
      <c r="H163">
        <f t="shared" si="16"/>
        <v>133.291327</v>
      </c>
      <c r="J163">
        <f t="shared" si="17"/>
        <v>0.17120489260621252</v>
      </c>
      <c r="K163">
        <f t="shared" si="18"/>
        <v>3.5742783224050105E-2</v>
      </c>
      <c r="L163">
        <f t="shared" si="19"/>
        <v>0.10505322374814383</v>
      </c>
    </row>
    <row r="164" spans="1:12">
      <c r="A164" s="2" t="s">
        <v>169</v>
      </c>
      <c r="B164" s="1">
        <v>19450958</v>
      </c>
      <c r="C164" s="1">
        <v>256291594</v>
      </c>
      <c r="D164" s="1">
        <v>275742552</v>
      </c>
      <c r="F164">
        <f t="shared" si="14"/>
        <v>19.450958</v>
      </c>
      <c r="G164">
        <f t="shared" si="15"/>
        <v>256.29159399999998</v>
      </c>
      <c r="H164">
        <f t="shared" si="16"/>
        <v>275.74255199999999</v>
      </c>
      <c r="J164">
        <f t="shared" si="17"/>
        <v>2.9961783627804814E-2</v>
      </c>
      <c r="K164">
        <f t="shared" si="18"/>
        <v>0.41363652763308095</v>
      </c>
      <c r="L164">
        <f t="shared" si="19"/>
        <v>0.21732579804040947</v>
      </c>
    </row>
    <row r="165" spans="1:12">
      <c r="A165" s="2" t="s">
        <v>110</v>
      </c>
      <c r="B165" s="1">
        <v>1228788019</v>
      </c>
      <c r="C165" s="1">
        <v>2121588656</v>
      </c>
      <c r="D165" s="1">
        <v>3350376675</v>
      </c>
      <c r="F165">
        <f t="shared" si="14"/>
        <v>1228.7880190000001</v>
      </c>
      <c r="G165">
        <f t="shared" si="15"/>
        <v>2121.5886559999999</v>
      </c>
      <c r="H165">
        <f t="shared" si="16"/>
        <v>3350.376675</v>
      </c>
      <c r="J165">
        <f t="shared" si="17"/>
        <v>1.8927952417416616</v>
      </c>
      <c r="K165">
        <f t="shared" si="18"/>
        <v>3.42409421642434</v>
      </c>
      <c r="L165">
        <f t="shared" si="19"/>
        <v>2.6405909401692513</v>
      </c>
    </row>
    <row r="166" spans="1:12">
      <c r="A166" s="2" t="s">
        <v>133</v>
      </c>
      <c r="B166" s="1">
        <v>121059</v>
      </c>
      <c r="C166" s="1">
        <v>345906</v>
      </c>
      <c r="D166" s="1">
        <v>466965</v>
      </c>
      <c r="F166">
        <f t="shared" si="14"/>
        <v>0.121059</v>
      </c>
      <c r="G166">
        <f t="shared" si="15"/>
        <v>0.34590599999999999</v>
      </c>
      <c r="H166">
        <f t="shared" si="16"/>
        <v>0.46696500000000002</v>
      </c>
      <c r="J166">
        <f t="shared" si="17"/>
        <v>1.8647634549405858E-4</v>
      </c>
      <c r="K166">
        <f t="shared" si="18"/>
        <v>5.5826784833001007E-4</v>
      </c>
      <c r="L166">
        <f t="shared" si="19"/>
        <v>3.6803728893442542E-4</v>
      </c>
    </row>
    <row r="167" spans="1:12">
      <c r="A167" s="2" t="s">
        <v>170</v>
      </c>
      <c r="B167" s="1">
        <v>23273364</v>
      </c>
      <c r="C167" s="1">
        <v>26653527</v>
      </c>
      <c r="D167" s="1">
        <v>49926891</v>
      </c>
      <c r="F167">
        <f t="shared" si="14"/>
        <v>23.273364000000001</v>
      </c>
      <c r="G167">
        <f t="shared" si="15"/>
        <v>26.653527</v>
      </c>
      <c r="H167">
        <f t="shared" si="16"/>
        <v>49.926890999999998</v>
      </c>
      <c r="J167">
        <f t="shared" si="17"/>
        <v>3.5849725060284533E-2</v>
      </c>
      <c r="K167">
        <f t="shared" si="18"/>
        <v>4.3016909705803963E-2</v>
      </c>
      <c r="L167">
        <f t="shared" si="19"/>
        <v>3.9349753425983881E-2</v>
      </c>
    </row>
    <row r="168" spans="1:12">
      <c r="A168" s="2" t="s">
        <v>171</v>
      </c>
      <c r="B168" s="1">
        <v>80721859</v>
      </c>
      <c r="C168" s="1">
        <v>316733977</v>
      </c>
      <c r="D168" s="1">
        <v>397455836</v>
      </c>
      <c r="F168">
        <f t="shared" si="14"/>
        <v>80.721858999999995</v>
      </c>
      <c r="G168">
        <f t="shared" si="15"/>
        <v>316.73397699999998</v>
      </c>
      <c r="H168">
        <f t="shared" si="16"/>
        <v>397.45583599999998</v>
      </c>
      <c r="J168">
        <f t="shared" si="17"/>
        <v>0.12434199248140725</v>
      </c>
      <c r="K168">
        <f t="shared" si="18"/>
        <v>0.51118626399309897</v>
      </c>
      <c r="L168">
        <f t="shared" si="19"/>
        <v>0.31325381635155869</v>
      </c>
    </row>
    <row r="169" spans="1:12">
      <c r="A169" s="2" t="s">
        <v>172</v>
      </c>
      <c r="B169" s="1">
        <v>501159</v>
      </c>
      <c r="C169" s="1">
        <v>1881217</v>
      </c>
      <c r="D169" s="1">
        <v>2382376</v>
      </c>
      <c r="F169">
        <f t="shared" si="14"/>
        <v>0.50115900000000002</v>
      </c>
      <c r="G169">
        <f t="shared" si="15"/>
        <v>1.8812169999999999</v>
      </c>
      <c r="H169">
        <f t="shared" si="16"/>
        <v>2.3823759999999998</v>
      </c>
      <c r="J169">
        <f t="shared" si="17"/>
        <v>7.7197316045446364E-4</v>
      </c>
      <c r="K169">
        <f t="shared" si="18"/>
        <v>3.0361513440987911E-3</v>
      </c>
      <c r="L169">
        <f t="shared" si="19"/>
        <v>1.8776636455889427E-3</v>
      </c>
    </row>
    <row r="170" spans="1:12">
      <c r="A170" s="2" t="s">
        <v>173</v>
      </c>
      <c r="B170" s="1">
        <v>387811</v>
      </c>
      <c r="C170" s="1">
        <v>56757</v>
      </c>
      <c r="D170" s="1">
        <v>444568</v>
      </c>
      <c r="F170">
        <f t="shared" si="14"/>
        <v>0.38781100000000002</v>
      </c>
      <c r="G170">
        <f t="shared" si="15"/>
        <v>5.6757000000000002E-2</v>
      </c>
      <c r="H170">
        <f t="shared" si="16"/>
        <v>0.44456800000000002</v>
      </c>
      <c r="J170">
        <f t="shared" si="17"/>
        <v>5.9737465221417949E-4</v>
      </c>
      <c r="K170">
        <f t="shared" si="18"/>
        <v>9.1601788542743911E-5</v>
      </c>
      <c r="L170">
        <f t="shared" si="19"/>
        <v>3.5038514977996132E-4</v>
      </c>
    </row>
    <row r="171" spans="1:12">
      <c r="A171" s="2" t="s">
        <v>174</v>
      </c>
      <c r="B171" s="1">
        <v>95948</v>
      </c>
      <c r="C171" s="1">
        <v>1437010</v>
      </c>
      <c r="D171" s="1">
        <v>1532958</v>
      </c>
      <c r="F171">
        <f t="shared" si="14"/>
        <v>9.5948000000000006E-2</v>
      </c>
      <c r="G171">
        <f t="shared" si="15"/>
        <v>1.4370099999999999</v>
      </c>
      <c r="H171">
        <f t="shared" si="16"/>
        <v>1.532958</v>
      </c>
      <c r="J171">
        <f t="shared" si="17"/>
        <v>1.4779597053886067E-4</v>
      </c>
      <c r="K171">
        <f t="shared" si="18"/>
        <v>2.3192326259987039E-3</v>
      </c>
      <c r="L171">
        <f t="shared" si="19"/>
        <v>1.2081969877192915E-3</v>
      </c>
    </row>
    <row r="172" spans="1:12">
      <c r="A172" s="2" t="s">
        <v>175</v>
      </c>
      <c r="B172" s="1">
        <v>1124120</v>
      </c>
      <c r="C172" s="1"/>
      <c r="D172" s="1">
        <v>1124120</v>
      </c>
      <c r="F172">
        <f t="shared" si="14"/>
        <v>1.12412</v>
      </c>
      <c r="G172">
        <f t="shared" si="15"/>
        <v>0</v>
      </c>
      <c r="H172">
        <f t="shared" si="16"/>
        <v>1.12412</v>
      </c>
      <c r="J172">
        <f t="shared" si="17"/>
        <v>1.7315671655703511E-3</v>
      </c>
      <c r="K172">
        <f t="shared" si="18"/>
        <v>0</v>
      </c>
      <c r="L172">
        <f t="shared" si="19"/>
        <v>8.8597234747136576E-4</v>
      </c>
    </row>
    <row r="173" spans="1:12">
      <c r="A173" s="2" t="s">
        <v>176</v>
      </c>
      <c r="B173" s="1">
        <v>17808</v>
      </c>
      <c r="C173" s="1">
        <v>2826</v>
      </c>
      <c r="D173" s="1">
        <v>20634</v>
      </c>
      <c r="F173">
        <f t="shared" si="14"/>
        <v>1.7808000000000001E-2</v>
      </c>
      <c r="G173">
        <f t="shared" si="15"/>
        <v>2.826E-3</v>
      </c>
      <c r="H173">
        <f t="shared" si="16"/>
        <v>2.0634E-2</v>
      </c>
      <c r="J173">
        <f t="shared" si="17"/>
        <v>2.7431010999249914E-5</v>
      </c>
      <c r="K173">
        <f t="shared" si="18"/>
        <v>4.5609643642510054E-6</v>
      </c>
      <c r="L173">
        <f t="shared" si="19"/>
        <v>1.6262635143689427E-5</v>
      </c>
    </row>
    <row r="174" spans="1:12">
      <c r="A174" s="2" t="s">
        <v>177</v>
      </c>
      <c r="B174" s="1">
        <v>86289</v>
      </c>
      <c r="C174" s="1">
        <v>351561</v>
      </c>
      <c r="D174" s="1">
        <v>437850</v>
      </c>
      <c r="F174">
        <f t="shared" si="14"/>
        <v>8.6289000000000005E-2</v>
      </c>
      <c r="G174">
        <f t="shared" si="15"/>
        <v>0.35156100000000001</v>
      </c>
      <c r="H174">
        <f t="shared" si="16"/>
        <v>0.43785000000000002</v>
      </c>
      <c r="J174">
        <f t="shared" si="17"/>
        <v>1.3291748136311072E-4</v>
      </c>
      <c r="K174">
        <f t="shared" si="18"/>
        <v>5.6739461884658447E-4</v>
      </c>
      <c r="L174">
        <f t="shared" si="19"/>
        <v>3.4509037499585229E-4</v>
      </c>
    </row>
    <row r="175" spans="1:12">
      <c r="A175" s="2" t="s">
        <v>221</v>
      </c>
      <c r="B175" s="1">
        <v>1159718</v>
      </c>
      <c r="C175" s="1">
        <v>111840</v>
      </c>
      <c r="D175" s="1">
        <v>1271558</v>
      </c>
      <c r="F175">
        <f t="shared" si="14"/>
        <v>1.159718</v>
      </c>
      <c r="G175">
        <f t="shared" si="15"/>
        <v>0.11183999999999999</v>
      </c>
      <c r="H175">
        <f t="shared" si="16"/>
        <v>1.271558</v>
      </c>
      <c r="J175">
        <f t="shared" si="17"/>
        <v>1.7864014608057115E-3</v>
      </c>
      <c r="K175">
        <f t="shared" si="18"/>
        <v>1.8050185934105888E-4</v>
      </c>
      <c r="L175">
        <f t="shared" si="19"/>
        <v>1.0021752359232064E-3</v>
      </c>
    </row>
    <row r="176" spans="1:12">
      <c r="A176" s="2" t="s">
        <v>178</v>
      </c>
      <c r="B176" s="1">
        <v>48535</v>
      </c>
      <c r="C176" s="1">
        <v>46646</v>
      </c>
      <c r="D176" s="1">
        <v>95181</v>
      </c>
      <c r="F176">
        <f t="shared" si="14"/>
        <v>4.8535000000000002E-2</v>
      </c>
      <c r="G176">
        <f t="shared" si="15"/>
        <v>4.6646E-2</v>
      </c>
      <c r="H176">
        <f t="shared" si="16"/>
        <v>9.5181000000000002E-2</v>
      </c>
      <c r="J176">
        <f t="shared" si="17"/>
        <v>7.4762136053941754E-5</v>
      </c>
      <c r="K176">
        <f t="shared" si="18"/>
        <v>7.5283348809218831E-5</v>
      </c>
      <c r="L176">
        <f t="shared" si="19"/>
        <v>7.5016665484709875E-5</v>
      </c>
    </row>
    <row r="177" spans="1:12">
      <c r="A177" s="2" t="s">
        <v>179</v>
      </c>
      <c r="B177" s="1">
        <v>348495207</v>
      </c>
      <c r="C177" s="1">
        <v>1352523764</v>
      </c>
      <c r="D177" s="1">
        <v>1701018971</v>
      </c>
      <c r="F177">
        <f t="shared" si="14"/>
        <v>348.49520699999999</v>
      </c>
      <c r="G177">
        <f t="shared" si="15"/>
        <v>1352.523764</v>
      </c>
      <c r="H177">
        <f t="shared" si="16"/>
        <v>1701.018971</v>
      </c>
      <c r="J177">
        <f t="shared" si="17"/>
        <v>0.53681355887257842</v>
      </c>
      <c r="K177">
        <f t="shared" si="18"/>
        <v>2.1828778094149461</v>
      </c>
      <c r="L177">
        <f t="shared" si="19"/>
        <v>1.3406538188362425</v>
      </c>
    </row>
    <row r="178" spans="1:12">
      <c r="A178" s="2" t="s">
        <v>180</v>
      </c>
      <c r="B178" s="1">
        <v>137010778</v>
      </c>
      <c r="C178" s="1">
        <v>1912696</v>
      </c>
      <c r="D178" s="1">
        <v>138923474</v>
      </c>
      <c r="F178">
        <f t="shared" si="14"/>
        <v>137.01077799999999</v>
      </c>
      <c r="G178">
        <f t="shared" si="15"/>
        <v>1.912696</v>
      </c>
      <c r="H178">
        <f t="shared" si="16"/>
        <v>138.923474</v>
      </c>
      <c r="J178">
        <f t="shared" si="17"/>
        <v>0.21104807717507792</v>
      </c>
      <c r="K178">
        <f t="shared" si="18"/>
        <v>3.0869562263430433E-3</v>
      </c>
      <c r="L178">
        <f t="shared" si="19"/>
        <v>0.10949218622447537</v>
      </c>
    </row>
    <row r="179" spans="1:12">
      <c r="A179" s="2" t="s">
        <v>223</v>
      </c>
      <c r="B179" s="1">
        <v>2267053</v>
      </c>
      <c r="C179" s="1">
        <v>515121</v>
      </c>
      <c r="D179" s="1">
        <v>2782174</v>
      </c>
      <c r="F179">
        <f t="shared" si="14"/>
        <v>2.2670530000000002</v>
      </c>
      <c r="G179">
        <f t="shared" si="15"/>
        <v>0.51512100000000005</v>
      </c>
      <c r="H179">
        <f t="shared" si="16"/>
        <v>2.7821739999999999</v>
      </c>
      <c r="J179">
        <f t="shared" si="17"/>
        <v>3.4921134197485691E-3</v>
      </c>
      <c r="K179">
        <f t="shared" si="18"/>
        <v>8.3136890455673819E-4</v>
      </c>
      <c r="L179">
        <f t="shared" si="19"/>
        <v>2.1927634325995438E-3</v>
      </c>
    </row>
    <row r="180" spans="1:12">
      <c r="A180" s="2" t="s">
        <v>181</v>
      </c>
      <c r="B180" s="1">
        <v>2127465</v>
      </c>
      <c r="C180" s="1">
        <v>12969030</v>
      </c>
      <c r="D180" s="1">
        <v>15096495</v>
      </c>
      <c r="F180">
        <f t="shared" si="14"/>
        <v>2.1274649999999999</v>
      </c>
      <c r="G180">
        <f t="shared" si="15"/>
        <v>12.96903</v>
      </c>
      <c r="H180">
        <f t="shared" si="16"/>
        <v>15.096495000000001</v>
      </c>
      <c r="J180">
        <f t="shared" si="17"/>
        <v>3.277095452353954E-3</v>
      </c>
      <c r="K180">
        <f t="shared" si="18"/>
        <v>2.0931098255096328E-2</v>
      </c>
      <c r="L180">
        <f t="shared" si="19"/>
        <v>1.1898264521349799E-2</v>
      </c>
    </row>
    <row r="181" spans="1:12">
      <c r="A181" s="2" t="s">
        <v>182</v>
      </c>
      <c r="B181" s="1">
        <v>4400384</v>
      </c>
      <c r="C181" s="1">
        <v>406015</v>
      </c>
      <c r="D181" s="1">
        <v>4806399</v>
      </c>
      <c r="F181">
        <f t="shared" si="14"/>
        <v>4.4003839999999999</v>
      </c>
      <c r="G181">
        <f t="shared" si="15"/>
        <v>0.40601500000000001</v>
      </c>
      <c r="H181">
        <f t="shared" si="16"/>
        <v>4.8063989999999999</v>
      </c>
      <c r="J181">
        <f t="shared" si="17"/>
        <v>6.7782447161345086E-3</v>
      </c>
      <c r="K181">
        <f t="shared" si="18"/>
        <v>6.5527952807904169E-4</v>
      </c>
      <c r="L181">
        <f t="shared" si="19"/>
        <v>3.7881512693609442E-3</v>
      </c>
    </row>
    <row r="182" spans="1:12">
      <c r="A182" s="2" t="s">
        <v>184</v>
      </c>
      <c r="B182" s="1">
        <v>5245139290</v>
      </c>
      <c r="C182" s="1">
        <v>2850520111</v>
      </c>
      <c r="D182" s="1">
        <v>8095659401</v>
      </c>
      <c r="F182">
        <f t="shared" si="14"/>
        <v>5245.1392900000001</v>
      </c>
      <c r="G182">
        <f t="shared" si="15"/>
        <v>2850.5201109999998</v>
      </c>
      <c r="H182">
        <f t="shared" si="16"/>
        <v>8095.6594009999999</v>
      </c>
      <c r="J182">
        <f t="shared" si="17"/>
        <v>8.0794852626116285</v>
      </c>
      <c r="K182">
        <f t="shared" si="18"/>
        <v>4.6005380912426821</v>
      </c>
      <c r="L182">
        <f t="shared" si="19"/>
        <v>6.3805735720675729</v>
      </c>
    </row>
    <row r="183" spans="1:12">
      <c r="A183" s="2" t="s">
        <v>185</v>
      </c>
      <c r="B183" s="1">
        <v>3026571</v>
      </c>
      <c r="C183" s="1">
        <v>9162175</v>
      </c>
      <c r="D183" s="1">
        <v>12188746</v>
      </c>
      <c r="F183">
        <f t="shared" si="14"/>
        <v>3.0265710000000001</v>
      </c>
      <c r="G183">
        <f t="shared" si="15"/>
        <v>9.1621749999999995</v>
      </c>
      <c r="H183">
        <f t="shared" si="16"/>
        <v>12.188746</v>
      </c>
      <c r="J183">
        <f t="shared" si="17"/>
        <v>4.6620565134215418E-3</v>
      </c>
      <c r="K183">
        <f t="shared" si="18"/>
        <v>1.4787103210909926E-2</v>
      </c>
      <c r="L183">
        <f t="shared" si="19"/>
        <v>9.6065294686974861E-3</v>
      </c>
    </row>
    <row r="184" spans="1:12">
      <c r="A184" s="2" t="s">
        <v>187</v>
      </c>
      <c r="B184" s="1">
        <v>6885378</v>
      </c>
      <c r="C184" s="1">
        <v>6487722</v>
      </c>
      <c r="D184" s="1">
        <v>13373100</v>
      </c>
      <c r="F184">
        <f t="shared" si="14"/>
        <v>6.8853780000000002</v>
      </c>
      <c r="G184">
        <f t="shared" si="15"/>
        <v>6.4877219999999998</v>
      </c>
      <c r="H184">
        <f t="shared" si="16"/>
        <v>13.373100000000001</v>
      </c>
      <c r="J184">
        <f t="shared" si="17"/>
        <v>1.0606069162847787E-2</v>
      </c>
      <c r="K184">
        <f t="shared" si="18"/>
        <v>1.0470724998997614E-2</v>
      </c>
      <c r="L184">
        <f t="shared" si="19"/>
        <v>1.0539975091599938E-2</v>
      </c>
    </row>
    <row r="185" spans="1:12">
      <c r="A185" s="2" t="s">
        <v>30</v>
      </c>
      <c r="B185" s="1">
        <v>2816325</v>
      </c>
      <c r="C185" s="1">
        <v>8231003</v>
      </c>
      <c r="D185" s="1">
        <v>11047328</v>
      </c>
      <c r="F185">
        <f t="shared" si="14"/>
        <v>2.816325</v>
      </c>
      <c r="G185">
        <f t="shared" si="15"/>
        <v>8.2310029999999994</v>
      </c>
      <c r="H185">
        <f t="shared" si="16"/>
        <v>11.047328</v>
      </c>
      <c r="J185">
        <f t="shared" si="17"/>
        <v>4.3381986776989279E-3</v>
      </c>
      <c r="K185">
        <f t="shared" si="18"/>
        <v>1.3284257383242433E-2</v>
      </c>
      <c r="L185">
        <f t="shared" si="19"/>
        <v>8.7069237460823991E-3</v>
      </c>
    </row>
    <row r="186" spans="1:12">
      <c r="A186" s="2" t="s">
        <v>188</v>
      </c>
      <c r="B186" s="1">
        <v>17086990</v>
      </c>
      <c r="C186" s="1">
        <v>2708775</v>
      </c>
      <c r="D186" s="1">
        <v>19795765</v>
      </c>
      <c r="F186">
        <f t="shared" si="14"/>
        <v>17.08699</v>
      </c>
      <c r="G186">
        <f t="shared" si="15"/>
        <v>2.7087750000000002</v>
      </c>
      <c r="H186">
        <f t="shared" si="16"/>
        <v>19.795764999999999</v>
      </c>
      <c r="J186">
        <f t="shared" si="17"/>
        <v>2.6320384694186506E-2</v>
      </c>
      <c r="K186">
        <f t="shared" si="18"/>
        <v>4.3717714953198936E-3</v>
      </c>
      <c r="L186">
        <f t="shared" si="19"/>
        <v>1.5601982339111036E-2</v>
      </c>
    </row>
    <row r="187" spans="1:12">
      <c r="A187" s="2" t="s">
        <v>189</v>
      </c>
      <c r="B187" s="1">
        <v>315437046</v>
      </c>
      <c r="C187" s="1">
        <v>242416464</v>
      </c>
      <c r="D187" s="1">
        <v>557853510</v>
      </c>
      <c r="F187">
        <f t="shared" si="14"/>
        <v>315.43704600000001</v>
      </c>
      <c r="G187">
        <f t="shared" si="15"/>
        <v>242.41646399999999</v>
      </c>
      <c r="H187">
        <f t="shared" si="16"/>
        <v>557.85351000000003</v>
      </c>
      <c r="J187">
        <f t="shared" si="17"/>
        <v>0.48589156999084127</v>
      </c>
      <c r="K187">
        <f t="shared" si="18"/>
        <v>0.39124304798716797</v>
      </c>
      <c r="L187">
        <f t="shared" si="19"/>
        <v>0.43967083923410399</v>
      </c>
    </row>
    <row r="188" spans="1:12">
      <c r="A188" s="2" t="s">
        <v>191</v>
      </c>
      <c r="B188" s="1">
        <v>525456268</v>
      </c>
      <c r="C188" s="1">
        <v>218028131</v>
      </c>
      <c r="D188" s="1">
        <v>743484399</v>
      </c>
      <c r="F188">
        <f t="shared" si="14"/>
        <v>525.45626800000002</v>
      </c>
      <c r="G188">
        <f t="shared" si="15"/>
        <v>218.028131</v>
      </c>
      <c r="H188">
        <f t="shared" si="16"/>
        <v>743.48439900000005</v>
      </c>
      <c r="J188">
        <f t="shared" si="17"/>
        <v>0.80940008238616412</v>
      </c>
      <c r="K188">
        <f t="shared" si="18"/>
        <v>0.35188200137836162</v>
      </c>
      <c r="L188">
        <f t="shared" si="19"/>
        <v>0.58597535698178804</v>
      </c>
    </row>
    <row r="189" spans="1:12">
      <c r="A189" s="2" t="s">
        <v>43</v>
      </c>
      <c r="B189" s="1">
        <v>140548416</v>
      </c>
      <c r="C189" s="1">
        <v>38926503</v>
      </c>
      <c r="D189" s="1">
        <v>179474919</v>
      </c>
      <c r="F189">
        <f t="shared" si="14"/>
        <v>140.548416</v>
      </c>
      <c r="G189">
        <f t="shared" si="15"/>
        <v>38.926502999999997</v>
      </c>
      <c r="H189">
        <f t="shared" si="16"/>
        <v>179.474919</v>
      </c>
      <c r="J189">
        <f t="shared" si="17"/>
        <v>0.21649736889168647</v>
      </c>
      <c r="K189">
        <f t="shared" si="18"/>
        <v>6.2824625975905823E-2</v>
      </c>
      <c r="L189">
        <f t="shared" si="19"/>
        <v>0.14145270549288619</v>
      </c>
    </row>
    <row r="190" spans="1:12">
      <c r="A190" s="2" t="s">
        <v>192</v>
      </c>
      <c r="B190" s="1">
        <v>18244614</v>
      </c>
      <c r="C190" s="1">
        <v>6963648</v>
      </c>
      <c r="D190" s="1">
        <v>25208262</v>
      </c>
      <c r="F190">
        <f t="shared" si="14"/>
        <v>18.244613999999999</v>
      </c>
      <c r="G190">
        <f t="shared" si="15"/>
        <v>6.9636480000000001</v>
      </c>
      <c r="H190">
        <f t="shared" si="16"/>
        <v>25.208262000000001</v>
      </c>
      <c r="J190">
        <f t="shared" si="17"/>
        <v>2.8103560608213663E-2</v>
      </c>
      <c r="K190">
        <f t="shared" si="18"/>
        <v>1.123883594238775E-2</v>
      </c>
      <c r="L190">
        <f t="shared" si="19"/>
        <v>1.9867828221020199E-2</v>
      </c>
    </row>
    <row r="191" spans="1:12">
      <c r="A191" s="2" t="s">
        <v>193</v>
      </c>
      <c r="B191" s="1">
        <v>3004581</v>
      </c>
      <c r="C191" s="1">
        <v>117117</v>
      </c>
      <c r="D191" s="1">
        <v>3121698</v>
      </c>
      <c r="F191">
        <f t="shared" si="14"/>
        <v>3.0045809999999999</v>
      </c>
      <c r="G191">
        <f t="shared" si="15"/>
        <v>0.117117</v>
      </c>
      <c r="H191">
        <f t="shared" si="16"/>
        <v>3.1216979999999999</v>
      </c>
      <c r="J191">
        <f t="shared" si="17"/>
        <v>4.6281836511195698E-3</v>
      </c>
      <c r="K191">
        <f t="shared" si="18"/>
        <v>1.8901856456050425E-4</v>
      </c>
      <c r="L191">
        <f t="shared" si="19"/>
        <v>2.4603584182797812E-3</v>
      </c>
    </row>
    <row r="192" spans="1:12">
      <c r="A192" s="2" t="s">
        <v>194</v>
      </c>
      <c r="B192" s="1">
        <v>3417810</v>
      </c>
      <c r="C192" s="1">
        <v>7071127</v>
      </c>
      <c r="D192" s="1">
        <v>10488937</v>
      </c>
      <c r="F192">
        <f t="shared" si="14"/>
        <v>3.4178099999999998</v>
      </c>
      <c r="G192">
        <f t="shared" si="15"/>
        <v>7.0711269999999997</v>
      </c>
      <c r="H192">
        <f t="shared" si="16"/>
        <v>10.488937</v>
      </c>
      <c r="J192">
        <f t="shared" si="17"/>
        <v>5.2647115736380468E-3</v>
      </c>
      <c r="K192">
        <f t="shared" si="18"/>
        <v>1.141229945580082E-2</v>
      </c>
      <c r="L192">
        <f t="shared" si="19"/>
        <v>8.2668292854581934E-3</v>
      </c>
    </row>
    <row r="193" spans="1:12">
      <c r="A193" s="2" t="s">
        <v>195</v>
      </c>
      <c r="B193" s="1">
        <v>240196789</v>
      </c>
      <c r="C193" s="1">
        <v>345324050</v>
      </c>
      <c r="D193" s="1">
        <v>585520839</v>
      </c>
      <c r="F193">
        <f t="shared" si="14"/>
        <v>240.196789</v>
      </c>
      <c r="G193">
        <f t="shared" si="15"/>
        <v>345.32405</v>
      </c>
      <c r="H193">
        <f t="shared" si="16"/>
        <v>585.52083900000002</v>
      </c>
      <c r="J193">
        <f t="shared" si="17"/>
        <v>0.36999330419157178</v>
      </c>
      <c r="K193">
        <f t="shared" si="18"/>
        <v>0.55732862214042189</v>
      </c>
      <c r="L193">
        <f t="shared" si="19"/>
        <v>0.46147677491925559</v>
      </c>
    </row>
    <row r="194" spans="1:12">
      <c r="A194" s="2" t="s">
        <v>196</v>
      </c>
      <c r="B194" s="1">
        <v>670595184</v>
      </c>
      <c r="C194" s="1">
        <v>835346141</v>
      </c>
      <c r="D194" s="1">
        <v>1505941325</v>
      </c>
      <c r="F194">
        <f t="shared" si="14"/>
        <v>670.59518400000002</v>
      </c>
      <c r="G194">
        <f t="shared" si="15"/>
        <v>835.34614099999999</v>
      </c>
      <c r="H194">
        <f t="shared" si="16"/>
        <v>1505.941325</v>
      </c>
      <c r="J194">
        <f t="shared" si="17"/>
        <v>1.0329685460662634</v>
      </c>
      <c r="K194">
        <f t="shared" si="18"/>
        <v>1.34818966062123</v>
      </c>
      <c r="L194">
        <f t="shared" si="19"/>
        <v>1.1869038633458961</v>
      </c>
    </row>
    <row r="195" spans="1:12">
      <c r="A195" s="2" t="s">
        <v>197</v>
      </c>
      <c r="B195" s="1">
        <v>44458220</v>
      </c>
      <c r="C195" s="1">
        <v>11448829</v>
      </c>
      <c r="D195" s="1">
        <v>55907049</v>
      </c>
      <c r="F195">
        <f t="shared" si="14"/>
        <v>44.458219999999997</v>
      </c>
      <c r="G195">
        <f t="shared" si="15"/>
        <v>11.448829</v>
      </c>
      <c r="H195">
        <f t="shared" si="16"/>
        <v>55.907049000000001</v>
      </c>
      <c r="J195">
        <f t="shared" si="17"/>
        <v>6.8482363085527423E-2</v>
      </c>
      <c r="K195">
        <f t="shared" si="18"/>
        <v>1.8477601231919133E-2</v>
      </c>
      <c r="L195">
        <f t="shared" si="19"/>
        <v>4.4062999895675435E-2</v>
      </c>
    </row>
    <row r="196" spans="1:12">
      <c r="A196" s="2" t="s">
        <v>198</v>
      </c>
      <c r="B196" s="1">
        <v>9308</v>
      </c>
      <c r="C196" s="1">
        <v>1415488</v>
      </c>
      <c r="D196" s="1">
        <v>1424796</v>
      </c>
      <c r="F196">
        <f t="shared" ref="F196:F225" si="20">B196/10^6</f>
        <v>9.3080000000000003E-3</v>
      </c>
      <c r="G196">
        <f t="shared" ref="G196:G225" si="21">C196/10^6</f>
        <v>1.4154880000000001</v>
      </c>
      <c r="H196">
        <f t="shared" ref="H196:H225" si="22">D196/10^6</f>
        <v>1.424796</v>
      </c>
      <c r="J196">
        <f t="shared" ref="J196:J225" si="23">F196/F$225*100</f>
        <v>1.433781729453157E-5</v>
      </c>
      <c r="K196">
        <f t="shared" ref="K196:K225" si="24">G196/G$225*100</f>
        <v>2.2844976383669243E-3</v>
      </c>
      <c r="L196">
        <f t="shared" ref="L196:L225" si="25">H196/H$225*100</f>
        <v>1.1229493797706757E-3</v>
      </c>
    </row>
    <row r="197" spans="1:12">
      <c r="A197" s="2" t="s">
        <v>211</v>
      </c>
      <c r="B197" s="1">
        <v>494147</v>
      </c>
      <c r="C197" s="1">
        <v>14948</v>
      </c>
      <c r="D197" s="1">
        <v>509095</v>
      </c>
      <c r="F197">
        <f t="shared" si="20"/>
        <v>0.494147</v>
      </c>
      <c r="G197">
        <f t="shared" si="21"/>
        <v>1.4947999999999999E-2</v>
      </c>
      <c r="H197">
        <f t="shared" si="22"/>
        <v>0.50909499999999996</v>
      </c>
      <c r="J197">
        <f t="shared" si="23"/>
        <v>7.6117204583593591E-4</v>
      </c>
      <c r="K197">
        <f t="shared" si="24"/>
        <v>2.4125016035677293E-5</v>
      </c>
      <c r="L197">
        <f t="shared" si="25"/>
        <v>4.0124194235129247E-4</v>
      </c>
    </row>
    <row r="198" spans="1:12">
      <c r="A198" s="2" t="s">
        <v>3</v>
      </c>
      <c r="B198" s="1"/>
      <c r="C198" s="1">
        <v>1017005254</v>
      </c>
      <c r="D198" s="1">
        <v>1017005254</v>
      </c>
      <c r="F198">
        <f t="shared" si="20"/>
        <v>0</v>
      </c>
      <c r="G198">
        <f t="shared" si="21"/>
        <v>1017.005254</v>
      </c>
      <c r="H198">
        <f t="shared" si="22"/>
        <v>1017.005254</v>
      </c>
      <c r="J198">
        <f t="shared" si="23"/>
        <v>0</v>
      </c>
      <c r="K198">
        <f t="shared" si="24"/>
        <v>1.6413746361465118</v>
      </c>
      <c r="L198">
        <f t="shared" si="25"/>
        <v>0.80155013012586962</v>
      </c>
    </row>
    <row r="199" spans="1:12">
      <c r="A199" s="2" t="s">
        <v>168</v>
      </c>
      <c r="B199" s="1">
        <v>1738857</v>
      </c>
      <c r="C199" s="1">
        <v>54611</v>
      </c>
      <c r="D199" s="1">
        <v>1793468</v>
      </c>
      <c r="F199">
        <f t="shared" si="20"/>
        <v>1.7388570000000001</v>
      </c>
      <c r="G199">
        <f t="shared" si="21"/>
        <v>5.4611E-2</v>
      </c>
      <c r="H199">
        <f t="shared" si="22"/>
        <v>1.7934680000000001</v>
      </c>
      <c r="J199">
        <f t="shared" si="23"/>
        <v>2.6784931206829915E-3</v>
      </c>
      <c r="K199">
        <f t="shared" si="24"/>
        <v>8.8138296141582328E-5</v>
      </c>
      <c r="L199">
        <f t="shared" si="25"/>
        <v>1.4135172882563918E-3</v>
      </c>
    </row>
    <row r="200" spans="1:12">
      <c r="A200" s="2" t="s">
        <v>199</v>
      </c>
      <c r="B200" s="1">
        <v>25140538</v>
      </c>
      <c r="C200" s="1">
        <v>5422891</v>
      </c>
      <c r="D200" s="1">
        <v>30563429</v>
      </c>
      <c r="F200">
        <f t="shared" si="20"/>
        <v>25.140537999999999</v>
      </c>
      <c r="G200">
        <f t="shared" si="21"/>
        <v>5.4228909999999999</v>
      </c>
      <c r="H200">
        <f t="shared" si="22"/>
        <v>30.563428999999999</v>
      </c>
      <c r="J200">
        <f t="shared" si="23"/>
        <v>3.8725874573509678E-2</v>
      </c>
      <c r="K200">
        <f t="shared" si="24"/>
        <v>8.7521629873381097E-3</v>
      </c>
      <c r="L200">
        <f t="shared" si="25"/>
        <v>2.4088489607786014E-2</v>
      </c>
    </row>
    <row r="201" spans="1:12">
      <c r="A201" s="2" t="s">
        <v>200</v>
      </c>
      <c r="B201" s="1">
        <v>79797</v>
      </c>
      <c r="C201" s="1">
        <v>964257</v>
      </c>
      <c r="D201" s="1">
        <v>1044054</v>
      </c>
      <c r="F201">
        <f t="shared" si="20"/>
        <v>7.9797000000000007E-2</v>
      </c>
      <c r="G201">
        <f t="shared" si="21"/>
        <v>0.96425700000000003</v>
      </c>
      <c r="H201">
        <f t="shared" si="22"/>
        <v>1.044054</v>
      </c>
      <c r="J201">
        <f t="shared" si="23"/>
        <v>1.2291736212416583E-4</v>
      </c>
      <c r="K201">
        <f t="shared" si="24"/>
        <v>1.5562426804598664E-3</v>
      </c>
      <c r="L201">
        <f t="shared" si="25"/>
        <v>8.2286853117716013E-4</v>
      </c>
    </row>
    <row r="202" spans="1:12">
      <c r="A202" s="2" t="s">
        <v>201</v>
      </c>
      <c r="B202" s="1">
        <v>5394432</v>
      </c>
      <c r="C202" s="1">
        <v>143429</v>
      </c>
      <c r="D202" s="1">
        <v>5537861</v>
      </c>
      <c r="F202">
        <f t="shared" si="20"/>
        <v>5.3944320000000001</v>
      </c>
      <c r="G202">
        <f t="shared" si="21"/>
        <v>0.143429</v>
      </c>
      <c r="H202">
        <f t="shared" si="22"/>
        <v>5.5378610000000004</v>
      </c>
      <c r="J202">
        <f t="shared" si="23"/>
        <v>8.3094521297566101E-3</v>
      </c>
      <c r="K202">
        <f t="shared" si="24"/>
        <v>2.3148427381463463E-4</v>
      </c>
      <c r="L202">
        <f t="shared" si="25"/>
        <v>4.3646512028432246E-3</v>
      </c>
    </row>
    <row r="203" spans="1:12">
      <c r="A203" s="2" t="s">
        <v>202</v>
      </c>
      <c r="B203" s="1">
        <v>12703487</v>
      </c>
      <c r="C203" s="1">
        <v>30955</v>
      </c>
      <c r="D203" s="1">
        <v>12734442</v>
      </c>
      <c r="F203">
        <f t="shared" si="20"/>
        <v>12.703487000000001</v>
      </c>
      <c r="G203">
        <f t="shared" si="21"/>
        <v>3.0955E-2</v>
      </c>
      <c r="H203">
        <f t="shared" si="22"/>
        <v>12.734442</v>
      </c>
      <c r="J203">
        <f t="shared" si="23"/>
        <v>1.9568143060749568E-2</v>
      </c>
      <c r="K203">
        <f t="shared" si="24"/>
        <v>4.9959183260930601E-5</v>
      </c>
      <c r="L203">
        <f t="shared" si="25"/>
        <v>1.0036618397037639E-2</v>
      </c>
    </row>
    <row r="204" spans="1:12">
      <c r="A204" s="2" t="s">
        <v>204</v>
      </c>
      <c r="B204" s="1">
        <v>15252309</v>
      </c>
      <c r="C204" s="1">
        <v>260897</v>
      </c>
      <c r="D204" s="1">
        <v>15513206</v>
      </c>
      <c r="F204">
        <f t="shared" si="20"/>
        <v>15.252309</v>
      </c>
      <c r="G204">
        <f t="shared" si="21"/>
        <v>0.26089699999999999</v>
      </c>
      <c r="H204">
        <f t="shared" si="22"/>
        <v>15.513206</v>
      </c>
      <c r="J204">
        <f t="shared" si="23"/>
        <v>2.349428660955517E-2</v>
      </c>
      <c r="K204">
        <f t="shared" si="24"/>
        <v>4.2106932757961588E-4</v>
      </c>
      <c r="L204">
        <f t="shared" si="25"/>
        <v>1.2226694246723549E-2</v>
      </c>
    </row>
    <row r="205" spans="1:12">
      <c r="A205" s="2" t="s">
        <v>205</v>
      </c>
      <c r="B205" s="1">
        <v>97247590</v>
      </c>
      <c r="C205" s="1">
        <v>44380779</v>
      </c>
      <c r="D205" s="1">
        <v>141628369</v>
      </c>
      <c r="F205">
        <f t="shared" si="20"/>
        <v>97.247590000000002</v>
      </c>
      <c r="G205">
        <f t="shared" si="21"/>
        <v>44.380778999999997</v>
      </c>
      <c r="H205">
        <f t="shared" si="22"/>
        <v>141.62836899999999</v>
      </c>
      <c r="J205">
        <f t="shared" si="23"/>
        <v>0.14979782743376829</v>
      </c>
      <c r="K205">
        <f t="shared" si="24"/>
        <v>7.162744213612858E-2</v>
      </c>
      <c r="L205">
        <f t="shared" si="25"/>
        <v>0.11162404240781304</v>
      </c>
    </row>
    <row r="206" spans="1:12">
      <c r="A206" s="2" t="s">
        <v>206</v>
      </c>
      <c r="B206" s="1">
        <v>353705</v>
      </c>
      <c r="C206" s="1">
        <v>426104</v>
      </c>
      <c r="D206" s="1">
        <v>779809</v>
      </c>
      <c r="F206">
        <f t="shared" si="20"/>
        <v>0.35370499999999999</v>
      </c>
      <c r="G206">
        <f t="shared" si="21"/>
        <v>0.42610399999999998</v>
      </c>
      <c r="H206">
        <f t="shared" si="22"/>
        <v>0.77980899999999997</v>
      </c>
      <c r="J206">
        <f t="shared" si="23"/>
        <v>5.4483859756792956E-4</v>
      </c>
      <c r="K206">
        <f t="shared" si="24"/>
        <v>6.8770175494154654E-4</v>
      </c>
      <c r="L206">
        <f t="shared" si="25"/>
        <v>6.1460449979477115E-4</v>
      </c>
    </row>
    <row r="207" spans="1:12">
      <c r="A207" s="2" t="s">
        <v>207</v>
      </c>
      <c r="B207" s="1">
        <v>237088</v>
      </c>
      <c r="C207" s="1">
        <v>152591</v>
      </c>
      <c r="D207" s="1">
        <v>389679</v>
      </c>
      <c r="F207">
        <f t="shared" si="20"/>
        <v>0.23708799999999999</v>
      </c>
      <c r="G207">
        <f t="shared" si="21"/>
        <v>0.152591</v>
      </c>
      <c r="H207">
        <f t="shared" si="22"/>
        <v>0.389679</v>
      </c>
      <c r="J207">
        <f t="shared" si="23"/>
        <v>3.6520460106638383E-4</v>
      </c>
      <c r="K207">
        <f t="shared" si="24"/>
        <v>2.4627109458790701E-4</v>
      </c>
      <c r="L207">
        <f t="shared" si="25"/>
        <v>3.0712452264019348E-4</v>
      </c>
    </row>
    <row r="208" spans="1:12">
      <c r="A208" s="2" t="s">
        <v>208</v>
      </c>
      <c r="B208" s="1">
        <v>11</v>
      </c>
      <c r="C208" s="1">
        <v>546</v>
      </c>
      <c r="D208" s="1">
        <v>557</v>
      </c>
      <c r="F208">
        <f t="shared" si="20"/>
        <v>1.1E-5</v>
      </c>
      <c r="G208">
        <f t="shared" si="21"/>
        <v>5.4600000000000004E-4</v>
      </c>
      <c r="H208">
        <f t="shared" si="22"/>
        <v>5.5699999999999999E-4</v>
      </c>
      <c r="J208">
        <f t="shared" si="23"/>
        <v>1.6944133029635501E-8</v>
      </c>
      <c r="K208">
        <f t="shared" si="24"/>
        <v>8.8120542918650006E-7</v>
      </c>
      <c r="L208">
        <f t="shared" si="25"/>
        <v>4.3899814747673799E-7</v>
      </c>
    </row>
    <row r="209" spans="1:12">
      <c r="A209" s="2" t="s">
        <v>209</v>
      </c>
      <c r="B209" s="1">
        <v>11073117</v>
      </c>
      <c r="C209" s="1">
        <v>138720</v>
      </c>
      <c r="D209" s="1">
        <v>11211837</v>
      </c>
      <c r="F209">
        <f t="shared" si="20"/>
        <v>11.073117</v>
      </c>
      <c r="G209">
        <f t="shared" si="21"/>
        <v>0.13872000000000001</v>
      </c>
      <c r="H209">
        <f t="shared" si="22"/>
        <v>11.211836999999999</v>
      </c>
      <c r="J209">
        <f t="shared" si="23"/>
        <v>1.7056760681883488E-2</v>
      </c>
      <c r="K209">
        <f t="shared" si="24"/>
        <v>2.2388428047024044E-4</v>
      </c>
      <c r="L209">
        <f t="shared" si="25"/>
        <v>8.8365811001995462E-3</v>
      </c>
    </row>
    <row r="210" spans="1:12">
      <c r="A210" s="2" t="s">
        <v>210</v>
      </c>
      <c r="B210" s="1">
        <v>14655730</v>
      </c>
      <c r="C210" s="1">
        <v>195088147</v>
      </c>
      <c r="D210" s="1">
        <v>209743877</v>
      </c>
      <c r="F210">
        <f t="shared" si="20"/>
        <v>14.65573</v>
      </c>
      <c r="G210">
        <f t="shared" si="21"/>
        <v>195.08814699999999</v>
      </c>
      <c r="H210">
        <f t="shared" si="22"/>
        <v>209.743877</v>
      </c>
      <c r="J210">
        <f t="shared" si="23"/>
        <v>2.257533079694727E-2</v>
      </c>
      <c r="K210">
        <f t="shared" si="24"/>
        <v>0.31485848774053843</v>
      </c>
      <c r="L210">
        <f t="shared" si="25"/>
        <v>0.16530910852349873</v>
      </c>
    </row>
    <row r="211" spans="1:12">
      <c r="A211" s="2" t="s">
        <v>203</v>
      </c>
      <c r="B211" s="1">
        <v>636613489</v>
      </c>
      <c r="C211" s="1">
        <v>1529597705</v>
      </c>
      <c r="D211" s="1">
        <v>2166211194</v>
      </c>
      <c r="F211">
        <f t="shared" si="20"/>
        <v>636.61348899999996</v>
      </c>
      <c r="G211">
        <f t="shared" si="21"/>
        <v>1529.5977049999999</v>
      </c>
      <c r="H211">
        <f t="shared" si="22"/>
        <v>2166.211194</v>
      </c>
      <c r="J211">
        <f t="shared" si="23"/>
        <v>0.98062396782512706</v>
      </c>
      <c r="K211">
        <f t="shared" si="24"/>
        <v>2.4686626412403117</v>
      </c>
      <c r="L211">
        <f t="shared" si="25"/>
        <v>1.7072938980419616</v>
      </c>
    </row>
    <row r="212" spans="1:12">
      <c r="A212" s="2" t="s">
        <v>213</v>
      </c>
      <c r="B212" s="1">
        <v>2327304090</v>
      </c>
      <c r="C212" s="1">
        <v>982821920</v>
      </c>
      <c r="D212" s="1">
        <v>3310126010</v>
      </c>
      <c r="F212">
        <f t="shared" si="20"/>
        <v>2327.3040900000001</v>
      </c>
      <c r="G212">
        <f t="shared" si="21"/>
        <v>982.82191999999998</v>
      </c>
      <c r="H212">
        <f t="shared" si="22"/>
        <v>3310.12601</v>
      </c>
      <c r="J212">
        <f t="shared" si="23"/>
        <v>3.5849227364886183</v>
      </c>
      <c r="K212">
        <f t="shared" si="24"/>
        <v>1.5862051498672161</v>
      </c>
      <c r="L212">
        <f t="shared" si="25"/>
        <v>2.6088674799004776</v>
      </c>
    </row>
    <row r="213" spans="1:12">
      <c r="A213" s="2" t="s">
        <v>214</v>
      </c>
      <c r="B213" s="1">
        <v>34002878</v>
      </c>
      <c r="C213" s="1">
        <v>7539072</v>
      </c>
      <c r="D213" s="1">
        <v>41541950</v>
      </c>
      <c r="F213">
        <f t="shared" si="20"/>
        <v>34.002878000000003</v>
      </c>
      <c r="G213">
        <f t="shared" si="21"/>
        <v>7.539072</v>
      </c>
      <c r="H213">
        <f t="shared" si="22"/>
        <v>41.54195</v>
      </c>
      <c r="J213">
        <f t="shared" si="23"/>
        <v>5.2377208020224227E-2</v>
      </c>
      <c r="K213">
        <f t="shared" si="24"/>
        <v>1.2167529628988873E-2</v>
      </c>
      <c r="L213">
        <f t="shared" si="25"/>
        <v>3.2741183290074104E-2</v>
      </c>
    </row>
    <row r="214" spans="1:12">
      <c r="A214" s="2" t="s">
        <v>154</v>
      </c>
      <c r="B214" s="1">
        <v>38038</v>
      </c>
      <c r="C214" s="1"/>
      <c r="D214" s="1">
        <v>38038</v>
      </c>
      <c r="F214">
        <f t="shared" si="20"/>
        <v>3.8038000000000002E-2</v>
      </c>
      <c r="G214">
        <f t="shared" si="21"/>
        <v>0</v>
      </c>
      <c r="H214">
        <f t="shared" si="22"/>
        <v>3.8038000000000002E-2</v>
      </c>
      <c r="J214">
        <f t="shared" si="23"/>
        <v>5.859281201647958E-5</v>
      </c>
      <c r="K214">
        <f t="shared" si="24"/>
        <v>0</v>
      </c>
      <c r="L214">
        <f t="shared" si="25"/>
        <v>2.9979553920502981E-5</v>
      </c>
    </row>
    <row r="215" spans="1:12">
      <c r="A215" s="2" t="s">
        <v>217</v>
      </c>
      <c r="B215" s="1">
        <v>17635414</v>
      </c>
      <c r="C215" s="1">
        <v>12920190</v>
      </c>
      <c r="D215" s="1">
        <v>30555604</v>
      </c>
      <c r="F215">
        <f t="shared" si="20"/>
        <v>17.635414000000001</v>
      </c>
      <c r="G215">
        <f t="shared" si="21"/>
        <v>12.92019</v>
      </c>
      <c r="H215">
        <f t="shared" si="22"/>
        <v>30.555603999999999</v>
      </c>
      <c r="J215">
        <f t="shared" si="23"/>
        <v>2.7165163713517852E-2</v>
      </c>
      <c r="K215">
        <f t="shared" si="24"/>
        <v>2.0852273945276785E-2</v>
      </c>
      <c r="L215">
        <f t="shared" si="25"/>
        <v>2.4082322353739326E-2</v>
      </c>
    </row>
    <row r="216" spans="1:12">
      <c r="A216" s="2" t="s">
        <v>215</v>
      </c>
      <c r="B216" s="1">
        <v>13169935674</v>
      </c>
      <c r="C216" s="1">
        <v>7183992178</v>
      </c>
      <c r="D216" s="1">
        <v>20353927852</v>
      </c>
      <c r="F216">
        <f t="shared" si="20"/>
        <v>13169.935674</v>
      </c>
      <c r="G216">
        <f t="shared" si="21"/>
        <v>7183.9921780000004</v>
      </c>
      <c r="H216">
        <f t="shared" si="22"/>
        <v>20353.927852000001</v>
      </c>
      <c r="J216">
        <f t="shared" si="23"/>
        <v>20.286649277454394</v>
      </c>
      <c r="K216">
        <f t="shared" si="24"/>
        <v>11.594455880012728</v>
      </c>
      <c r="L216">
        <f t="shared" si="25"/>
        <v>16.041896985463524</v>
      </c>
    </row>
    <row r="217" spans="1:12">
      <c r="A217" s="2" t="s">
        <v>218</v>
      </c>
      <c r="B217" s="1">
        <v>2281379</v>
      </c>
      <c r="C217" s="1">
        <v>6812281</v>
      </c>
      <c r="D217" s="1">
        <v>9093660</v>
      </c>
      <c r="F217">
        <f t="shared" si="20"/>
        <v>2.2813789999999998</v>
      </c>
      <c r="G217">
        <f t="shared" si="21"/>
        <v>6.8122809999999996</v>
      </c>
      <c r="H217">
        <f t="shared" si="22"/>
        <v>9.0936599999999999</v>
      </c>
      <c r="J217">
        <f t="shared" si="23"/>
        <v>3.5141808424560741E-3</v>
      </c>
      <c r="K217">
        <f t="shared" si="24"/>
        <v>1.0994540297333405E-2</v>
      </c>
      <c r="L217">
        <f t="shared" si="25"/>
        <v>7.1671452312088201E-3</v>
      </c>
    </row>
    <row r="218" spans="1:12">
      <c r="A218" s="2" t="s">
        <v>145</v>
      </c>
      <c r="B218" s="1">
        <v>682748</v>
      </c>
      <c r="C218" s="1">
        <v>6457416</v>
      </c>
      <c r="D218" s="1">
        <v>7140164</v>
      </c>
      <c r="F218">
        <f t="shared" si="20"/>
        <v>0.68274800000000002</v>
      </c>
      <c r="G218">
        <f t="shared" si="21"/>
        <v>6.4574160000000003</v>
      </c>
      <c r="H218">
        <f t="shared" si="22"/>
        <v>7.1401640000000004</v>
      </c>
      <c r="J218">
        <f t="shared" si="23"/>
        <v>1.0516884488834164E-3</v>
      </c>
      <c r="K218">
        <f t="shared" si="24"/>
        <v>1.0421813255889692E-2</v>
      </c>
      <c r="L218">
        <f t="shared" si="25"/>
        <v>5.6275022777021464E-3</v>
      </c>
    </row>
    <row r="219" spans="1:12">
      <c r="A219" s="2" t="s">
        <v>219</v>
      </c>
      <c r="B219" s="1">
        <v>26061613</v>
      </c>
      <c r="C219" s="1">
        <v>11528373</v>
      </c>
      <c r="D219" s="1">
        <v>37589986</v>
      </c>
      <c r="F219">
        <f t="shared" si="20"/>
        <v>26.061613000000001</v>
      </c>
      <c r="G219">
        <f t="shared" si="21"/>
        <v>11.528373</v>
      </c>
      <c r="H219">
        <f t="shared" si="22"/>
        <v>37.589986000000003</v>
      </c>
      <c r="J219">
        <f t="shared" si="23"/>
        <v>4.0144676148988909E-2</v>
      </c>
      <c r="K219">
        <f t="shared" si="24"/>
        <v>1.8605979628730878E-2</v>
      </c>
      <c r="L219">
        <f t="shared" si="25"/>
        <v>2.9626452814500031E-2</v>
      </c>
    </row>
    <row r="220" spans="1:12">
      <c r="A220" s="2" t="s">
        <v>186</v>
      </c>
      <c r="B220" s="1">
        <v>797549841</v>
      </c>
      <c r="C220" s="1">
        <v>326888609</v>
      </c>
      <c r="D220" s="1">
        <v>1124438450</v>
      </c>
      <c r="F220">
        <f t="shared" si="20"/>
        <v>797.54984100000001</v>
      </c>
      <c r="G220">
        <f t="shared" si="21"/>
        <v>326.88860899999997</v>
      </c>
      <c r="H220">
        <f t="shared" si="22"/>
        <v>1124.4384500000001</v>
      </c>
      <c r="J220">
        <f t="shared" si="23"/>
        <v>1.2285264185153313</v>
      </c>
      <c r="K220">
        <f t="shared" si="24"/>
        <v>0.52757512269234974</v>
      </c>
      <c r="L220">
        <f t="shared" si="25"/>
        <v>0.8862233330370104</v>
      </c>
    </row>
    <row r="221" spans="1:12">
      <c r="A221" s="2" t="s">
        <v>220</v>
      </c>
      <c r="B221" s="1">
        <v>476246</v>
      </c>
      <c r="C221" s="1">
        <v>43074</v>
      </c>
      <c r="D221" s="1">
        <v>519320</v>
      </c>
      <c r="F221">
        <f t="shared" si="20"/>
        <v>0.476246</v>
      </c>
      <c r="G221">
        <f t="shared" si="21"/>
        <v>4.3074000000000001E-2</v>
      </c>
      <c r="H221">
        <f t="shared" si="22"/>
        <v>0.51932</v>
      </c>
      <c r="J221">
        <f t="shared" si="23"/>
        <v>7.3359777989379907E-4</v>
      </c>
      <c r="K221">
        <f t="shared" si="24"/>
        <v>6.9518393144284442E-5</v>
      </c>
      <c r="L221">
        <f t="shared" si="25"/>
        <v>4.0930075035479281E-4</v>
      </c>
    </row>
    <row r="222" spans="1:12">
      <c r="A222" s="2" t="s">
        <v>222</v>
      </c>
      <c r="B222" s="1">
        <v>57774718</v>
      </c>
      <c r="C222" s="1">
        <v>673820354</v>
      </c>
      <c r="D222" s="1">
        <v>731595072</v>
      </c>
      <c r="F222">
        <f t="shared" si="20"/>
        <v>57.774718</v>
      </c>
      <c r="G222">
        <f t="shared" si="21"/>
        <v>673.82035399999995</v>
      </c>
      <c r="H222">
        <f t="shared" si="22"/>
        <v>731.59507199999996</v>
      </c>
      <c r="J222">
        <f t="shared" si="23"/>
        <v>8.8994773412879716E-2</v>
      </c>
      <c r="K222">
        <f t="shared" si="24"/>
        <v>1.0874984509911525</v>
      </c>
      <c r="L222">
        <f t="shared" si="25"/>
        <v>0.57660481384400486</v>
      </c>
    </row>
    <row r="223" spans="1:12">
      <c r="A223" s="2" t="s">
        <v>224</v>
      </c>
      <c r="B223" s="1">
        <v>1361288</v>
      </c>
      <c r="C223" s="1">
        <v>67934293</v>
      </c>
      <c r="D223" s="1">
        <v>69295581</v>
      </c>
      <c r="F223">
        <f t="shared" si="20"/>
        <v>1.3612880000000001</v>
      </c>
      <c r="G223">
        <f t="shared" si="21"/>
        <v>67.934292999999997</v>
      </c>
      <c r="H223">
        <f t="shared" si="22"/>
        <v>69.295580999999999</v>
      </c>
      <c r="J223">
        <f t="shared" si="23"/>
        <v>2.0968949966951324E-3</v>
      </c>
      <c r="K223">
        <f t="shared" si="24"/>
        <v>0.10964114985264917</v>
      </c>
      <c r="L223">
        <f t="shared" si="25"/>
        <v>5.4615137679217669E-2</v>
      </c>
    </row>
    <row r="224" spans="1:12">
      <c r="A224" s="2" t="s">
        <v>190</v>
      </c>
      <c r="B224" s="1">
        <v>3659293</v>
      </c>
      <c r="C224" s="1">
        <v>49481161</v>
      </c>
      <c r="D224" s="1">
        <v>53140454</v>
      </c>
      <c r="F224">
        <f t="shared" si="20"/>
        <v>3.6592929999999999</v>
      </c>
      <c r="G224">
        <f t="shared" si="21"/>
        <v>49.481161</v>
      </c>
      <c r="H224">
        <f t="shared" si="22"/>
        <v>53.140453999999998</v>
      </c>
      <c r="J224">
        <f t="shared" si="23"/>
        <v>5.6366861260376353E-3</v>
      </c>
      <c r="K224">
        <f t="shared" si="24"/>
        <v>7.9859098380313742E-2</v>
      </c>
      <c r="L224">
        <f t="shared" si="25"/>
        <v>4.1882515012698046E-2</v>
      </c>
    </row>
    <row r="225" spans="1:12">
      <c r="A225" s="2" t="s">
        <v>2</v>
      </c>
      <c r="B225" s="1">
        <v>64919225910</v>
      </c>
      <c r="C225" s="1">
        <v>61960580577</v>
      </c>
      <c r="D225" s="1">
        <v>126879806487</v>
      </c>
      <c r="F225">
        <f t="shared" si="20"/>
        <v>64919.225910000001</v>
      </c>
      <c r="G225">
        <f t="shared" si="21"/>
        <v>61960.580577000001</v>
      </c>
      <c r="H225">
        <f t="shared" si="22"/>
        <v>126879.80648699999</v>
      </c>
      <c r="J225">
        <f t="shared" si="23"/>
        <v>100</v>
      </c>
      <c r="K225">
        <f t="shared" si="24"/>
        <v>100</v>
      </c>
      <c r="L225">
        <f t="shared" si="25"/>
        <v>100</v>
      </c>
    </row>
  </sheetData>
  <mergeCells count="3">
    <mergeCell ref="B1:D1"/>
    <mergeCell ref="F1:H1"/>
    <mergeCell ref="J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30"/>
  <sheetViews>
    <sheetView topLeftCell="A13" workbookViewId="0">
      <selection sqref="A1:XFD1048576"/>
    </sheetView>
  </sheetViews>
  <sheetFormatPr defaultRowHeight="14.25"/>
  <cols>
    <col min="1" max="1" width="31.125" customWidth="1"/>
    <col min="2" max="2" width="10.625" customWidth="1"/>
  </cols>
  <sheetData>
    <row r="1" spans="1:16">
      <c r="B1" s="41" t="s">
        <v>235</v>
      </c>
      <c r="C1" s="41"/>
      <c r="D1" s="41"/>
      <c r="F1" s="41" t="s">
        <v>240</v>
      </c>
      <c r="G1" s="41"/>
      <c r="H1" s="41"/>
      <c r="J1" s="41" t="s">
        <v>236</v>
      </c>
      <c r="K1" s="41"/>
      <c r="L1" s="41"/>
      <c r="O1" t="s">
        <v>238</v>
      </c>
    </row>
    <row r="2" spans="1:16">
      <c r="A2" s="3" t="s">
        <v>239</v>
      </c>
      <c r="B2" s="3" t="s">
        <v>4</v>
      </c>
      <c r="C2" s="3" t="s">
        <v>1</v>
      </c>
      <c r="D2" s="3" t="s">
        <v>234</v>
      </c>
      <c r="F2" s="3" t="s">
        <v>4</v>
      </c>
      <c r="G2" s="3" t="s">
        <v>1</v>
      </c>
      <c r="H2" s="3" t="s">
        <v>234</v>
      </c>
      <c r="J2" s="4" t="s">
        <v>4</v>
      </c>
      <c r="K2" s="4" t="s">
        <v>1</v>
      </c>
      <c r="L2" s="4" t="s">
        <v>237</v>
      </c>
    </row>
    <row r="3" spans="1:16">
      <c r="A3" s="2" t="s">
        <v>5</v>
      </c>
      <c r="B3" s="1">
        <v>145999422</v>
      </c>
      <c r="C3" s="1">
        <v>58633</v>
      </c>
      <c r="D3" s="1">
        <f>SUM(B3:C3)</f>
        <v>146058055</v>
      </c>
      <c r="F3">
        <f>B3/10^6</f>
        <v>145.99942200000001</v>
      </c>
      <c r="G3">
        <f t="shared" ref="G3:H3" si="0">C3/10^6</f>
        <v>5.8632999999999998E-2</v>
      </c>
      <c r="H3">
        <f t="shared" si="0"/>
        <v>146.058055</v>
      </c>
      <c r="J3">
        <f>B3/B$230*100</f>
        <v>7.4752079042052749E-2</v>
      </c>
      <c r="K3">
        <f t="shared" ref="K3:L3" si="1">C3/C$230*100</f>
        <v>3.2146451829794106E-5</v>
      </c>
      <c r="L3">
        <f t="shared" si="1"/>
        <v>3.8669886186821864E-2</v>
      </c>
      <c r="N3">
        <v>1</v>
      </c>
      <c r="O3" s="2" t="s">
        <v>215</v>
      </c>
      <c r="P3">
        <v>20.286649277454394</v>
      </c>
    </row>
    <row r="4" spans="1:16">
      <c r="A4" s="2" t="s">
        <v>6</v>
      </c>
      <c r="B4" s="1">
        <v>3724262</v>
      </c>
      <c r="C4" s="1">
        <v>172909</v>
      </c>
      <c r="D4" s="1">
        <f t="shared" ref="D4:D67" si="2">SUM(B4:C4)</f>
        <v>3897171</v>
      </c>
      <c r="F4">
        <f t="shared" ref="F4:F67" si="3">B4/10^6</f>
        <v>3.724262</v>
      </c>
      <c r="G4">
        <f t="shared" ref="G4:G67" si="4">C4/10^6</f>
        <v>0.17290900000000001</v>
      </c>
      <c r="H4">
        <f t="shared" ref="H4:H67" si="5">D4/10^6</f>
        <v>3.8971710000000002</v>
      </c>
      <c r="J4">
        <f t="shared" ref="J4:J67" si="6">B4/B$230*100</f>
        <v>1.9068317092194619E-3</v>
      </c>
      <c r="K4">
        <f t="shared" ref="K4:K67" si="7">C4/C$230*100</f>
        <v>9.4800041605203021E-5</v>
      </c>
      <c r="L4">
        <f t="shared" ref="L4:L67" si="8">D4/D$230*100</f>
        <v>1.0318031348601948E-3</v>
      </c>
      <c r="N4">
        <v>2</v>
      </c>
      <c r="O4" s="2" t="s">
        <v>105</v>
      </c>
      <c r="P4">
        <v>15.247032818478656</v>
      </c>
    </row>
    <row r="5" spans="1:16">
      <c r="A5" s="2" t="s">
        <v>7</v>
      </c>
      <c r="B5" s="1">
        <v>217772780</v>
      </c>
      <c r="C5" s="1">
        <v>366896190</v>
      </c>
      <c r="D5" s="1">
        <f t="shared" si="2"/>
        <v>584668970</v>
      </c>
      <c r="F5">
        <f t="shared" si="3"/>
        <v>217.77278000000001</v>
      </c>
      <c r="G5">
        <f t="shared" si="4"/>
        <v>366.89618999999999</v>
      </c>
      <c r="H5">
        <f t="shared" si="5"/>
        <v>584.66896999999994</v>
      </c>
      <c r="J5">
        <f t="shared" si="6"/>
        <v>0.11150022267737174</v>
      </c>
      <c r="K5">
        <f t="shared" si="7"/>
        <v>0.20115652786604787</v>
      </c>
      <c r="L5">
        <f t="shared" si="8"/>
        <v>0.15479517734825626</v>
      </c>
      <c r="N5">
        <v>3</v>
      </c>
      <c r="O5" s="2" t="s">
        <v>184</v>
      </c>
      <c r="P5">
        <v>8.0794852626116285</v>
      </c>
    </row>
    <row r="6" spans="1:16">
      <c r="A6" s="2" t="s">
        <v>8</v>
      </c>
      <c r="B6" s="1">
        <v>1198356</v>
      </c>
      <c r="C6" s="1">
        <v>1010340</v>
      </c>
      <c r="D6" s="1">
        <f t="shared" si="2"/>
        <v>2208696</v>
      </c>
      <c r="F6">
        <f t="shared" si="3"/>
        <v>1.198356</v>
      </c>
      <c r="G6">
        <f t="shared" si="4"/>
        <v>1.01034</v>
      </c>
      <c r="H6">
        <f t="shared" si="5"/>
        <v>2.2086960000000002</v>
      </c>
      <c r="J6">
        <f t="shared" si="6"/>
        <v>6.1356134980122161E-4</v>
      </c>
      <c r="K6">
        <f t="shared" si="7"/>
        <v>5.5393457850893147E-4</v>
      </c>
      <c r="L6">
        <f t="shared" si="8"/>
        <v>5.8476763189328177E-4</v>
      </c>
      <c r="N6">
        <v>4</v>
      </c>
      <c r="O6" s="2" t="s">
        <v>94</v>
      </c>
      <c r="P6">
        <v>5.0747899621713159</v>
      </c>
    </row>
    <row r="7" spans="1:16">
      <c r="A7" s="2" t="s">
        <v>9</v>
      </c>
      <c r="B7" s="1">
        <v>1347867</v>
      </c>
      <c r="C7" s="1">
        <v>303932</v>
      </c>
      <c r="D7" s="1">
        <f t="shared" si="2"/>
        <v>1651799</v>
      </c>
      <c r="F7">
        <f t="shared" si="3"/>
        <v>1.3478669999999999</v>
      </c>
      <c r="G7">
        <f t="shared" si="4"/>
        <v>0.30393199999999998</v>
      </c>
      <c r="H7">
        <f t="shared" si="5"/>
        <v>1.651799</v>
      </c>
      <c r="J7">
        <f t="shared" si="6"/>
        <v>6.9011136579824627E-4</v>
      </c>
      <c r="K7">
        <f t="shared" si="7"/>
        <v>1.666354339285553E-4</v>
      </c>
      <c r="L7">
        <f t="shared" si="8"/>
        <v>4.3732527681206054E-4</v>
      </c>
      <c r="N7">
        <v>5</v>
      </c>
      <c r="O7" s="2" t="s">
        <v>46</v>
      </c>
      <c r="P7">
        <v>4.4096615014613629</v>
      </c>
    </row>
    <row r="8" spans="1:16">
      <c r="A8" s="2" t="s">
        <v>10</v>
      </c>
      <c r="B8" s="1">
        <v>142922768</v>
      </c>
      <c r="C8" s="1">
        <v>83217295</v>
      </c>
      <c r="D8" s="1">
        <f t="shared" si="2"/>
        <v>226140063</v>
      </c>
      <c r="F8">
        <f t="shared" si="3"/>
        <v>142.92276799999999</v>
      </c>
      <c r="G8">
        <f t="shared" si="4"/>
        <v>83.217294999999993</v>
      </c>
      <c r="H8">
        <f t="shared" si="5"/>
        <v>226.140063</v>
      </c>
      <c r="J8">
        <f t="shared" si="6"/>
        <v>7.3176824292119247E-2</v>
      </c>
      <c r="K8">
        <f t="shared" si="7"/>
        <v>4.5625172942255487E-2</v>
      </c>
      <c r="L8">
        <f t="shared" si="8"/>
        <v>5.9872154935177849E-2</v>
      </c>
      <c r="N8">
        <v>6</v>
      </c>
      <c r="O8" s="2" t="s">
        <v>124</v>
      </c>
      <c r="P8">
        <v>4.1939796490712649</v>
      </c>
    </row>
    <row r="9" spans="1:16">
      <c r="A9" s="2" t="s">
        <v>230</v>
      </c>
      <c r="B9" s="1"/>
      <c r="C9" s="1">
        <v>12026</v>
      </c>
      <c r="D9" s="1">
        <f t="shared" si="2"/>
        <v>12026</v>
      </c>
      <c r="F9">
        <f t="shared" si="3"/>
        <v>0</v>
      </c>
      <c r="G9">
        <f t="shared" si="4"/>
        <v>1.2026E-2</v>
      </c>
      <c r="H9">
        <f t="shared" si="5"/>
        <v>1.2026E-2</v>
      </c>
      <c r="J9">
        <f t="shared" si="6"/>
        <v>0</v>
      </c>
      <c r="K9">
        <f t="shared" si="7"/>
        <v>6.593441060581991E-6</v>
      </c>
      <c r="L9">
        <f t="shared" si="8"/>
        <v>3.1839671648559181E-6</v>
      </c>
      <c r="N9">
        <v>7</v>
      </c>
      <c r="O9" s="2" t="s">
        <v>213</v>
      </c>
      <c r="P9">
        <v>3.5849227364886183</v>
      </c>
    </row>
    <row r="10" spans="1:16">
      <c r="A10" s="2" t="s">
        <v>11</v>
      </c>
      <c r="B10" s="1">
        <v>995495</v>
      </c>
      <c r="C10" s="1">
        <v>26643</v>
      </c>
      <c r="D10" s="1">
        <f t="shared" si="2"/>
        <v>1022138</v>
      </c>
      <c r="F10">
        <f t="shared" si="3"/>
        <v>0.99549500000000002</v>
      </c>
      <c r="G10">
        <f t="shared" si="4"/>
        <v>2.6643E-2</v>
      </c>
      <c r="H10">
        <f t="shared" si="5"/>
        <v>1.022138</v>
      </c>
      <c r="J10">
        <f t="shared" si="6"/>
        <v>5.096959967825647E-4</v>
      </c>
      <c r="K10">
        <f t="shared" si="7"/>
        <v>1.4607438065615001E-5</v>
      </c>
      <c r="L10">
        <f t="shared" si="8"/>
        <v>2.7061814651184918E-4</v>
      </c>
      <c r="N10">
        <v>8</v>
      </c>
      <c r="O10" s="2" t="s">
        <v>141</v>
      </c>
      <c r="P10">
        <v>3.1186514189290957</v>
      </c>
    </row>
    <row r="11" spans="1:16">
      <c r="A11" s="2" t="s">
        <v>225</v>
      </c>
      <c r="B11" s="1">
        <v>587931345</v>
      </c>
      <c r="C11" s="1">
        <v>24335910</v>
      </c>
      <c r="D11" s="1">
        <f t="shared" si="2"/>
        <v>612267255</v>
      </c>
      <c r="F11">
        <f t="shared" si="3"/>
        <v>587.93134499999996</v>
      </c>
      <c r="G11">
        <f t="shared" si="4"/>
        <v>24.335909999999998</v>
      </c>
      <c r="H11">
        <f t="shared" si="5"/>
        <v>612.26725499999998</v>
      </c>
      <c r="J11">
        <f t="shared" si="6"/>
        <v>0.3010223586552308</v>
      </c>
      <c r="K11">
        <f t="shared" si="7"/>
        <v>1.3342540182989183E-2</v>
      </c>
      <c r="L11">
        <f t="shared" si="8"/>
        <v>0.16210201530321516</v>
      </c>
      <c r="N11">
        <v>9</v>
      </c>
      <c r="O11" s="2" t="s">
        <v>131</v>
      </c>
      <c r="P11">
        <v>2.9511029870503891</v>
      </c>
    </row>
    <row r="12" spans="1:16">
      <c r="A12" s="2" t="s">
        <v>13</v>
      </c>
      <c r="B12" s="1">
        <v>594461398</v>
      </c>
      <c r="C12" s="1">
        <v>525259574</v>
      </c>
      <c r="D12" s="1">
        <f t="shared" si="2"/>
        <v>1119720972</v>
      </c>
      <c r="F12">
        <f t="shared" si="3"/>
        <v>594.46139800000003</v>
      </c>
      <c r="G12">
        <f t="shared" si="4"/>
        <v>525.25957400000004</v>
      </c>
      <c r="H12">
        <f t="shared" si="5"/>
        <v>1119.7209720000001</v>
      </c>
      <c r="J12">
        <f t="shared" si="6"/>
        <v>0.30436576256271197</v>
      </c>
      <c r="K12">
        <f t="shared" si="7"/>
        <v>0.28798170985160526</v>
      </c>
      <c r="L12">
        <f t="shared" si="8"/>
        <v>0.29645391723337378</v>
      </c>
      <c r="N12">
        <v>10</v>
      </c>
      <c r="O12" s="2" t="s">
        <v>80</v>
      </c>
      <c r="P12">
        <v>2.4117589004689965</v>
      </c>
    </row>
    <row r="13" spans="1:16">
      <c r="A13" s="2" t="s">
        <v>19</v>
      </c>
      <c r="B13" s="1">
        <v>16077481</v>
      </c>
      <c r="C13" s="1">
        <v>1668964</v>
      </c>
      <c r="D13" s="1">
        <f t="shared" si="2"/>
        <v>17746445</v>
      </c>
      <c r="F13">
        <f t="shared" si="3"/>
        <v>16.077480999999999</v>
      </c>
      <c r="G13">
        <f t="shared" si="4"/>
        <v>1.6689639999999999</v>
      </c>
      <c r="H13">
        <f t="shared" si="5"/>
        <v>17.746445000000001</v>
      </c>
      <c r="J13">
        <f t="shared" si="6"/>
        <v>8.2317115646464781E-3</v>
      </c>
      <c r="K13">
        <f t="shared" si="7"/>
        <v>9.1503540381117278E-4</v>
      </c>
      <c r="L13">
        <f t="shared" si="8"/>
        <v>4.6984947757293767E-3</v>
      </c>
      <c r="N13">
        <v>11</v>
      </c>
      <c r="O13" s="2" t="s">
        <v>21</v>
      </c>
      <c r="P13">
        <v>2.1836762224572865</v>
      </c>
    </row>
    <row r="14" spans="1:16">
      <c r="A14" s="2" t="s">
        <v>143</v>
      </c>
      <c r="B14" s="1">
        <v>3066537</v>
      </c>
      <c r="C14" s="1">
        <v>118601</v>
      </c>
      <c r="D14" s="1">
        <f t="shared" si="2"/>
        <v>3185138</v>
      </c>
      <c r="F14">
        <f t="shared" si="3"/>
        <v>3.0665369999999998</v>
      </c>
      <c r="G14">
        <f t="shared" si="4"/>
        <v>0.118601</v>
      </c>
      <c r="H14">
        <f t="shared" si="5"/>
        <v>3.1851379999999998</v>
      </c>
      <c r="J14">
        <f t="shared" si="6"/>
        <v>1.5700748199494882E-3</v>
      </c>
      <c r="K14">
        <f t="shared" si="7"/>
        <v>6.5024838119581311E-5</v>
      </c>
      <c r="L14">
        <f t="shared" si="8"/>
        <v>8.4328744449815819E-4</v>
      </c>
      <c r="N14">
        <v>12</v>
      </c>
      <c r="O14" s="2" t="s">
        <v>97</v>
      </c>
      <c r="P14">
        <v>2.0982957820360739</v>
      </c>
    </row>
    <row r="15" spans="1:16">
      <c r="A15" s="2" t="s">
        <v>14</v>
      </c>
      <c r="B15" s="1">
        <v>9369584237</v>
      </c>
      <c r="C15" s="1">
        <v>5895853150</v>
      </c>
      <c r="D15" s="1">
        <f t="shared" si="2"/>
        <v>15265437387</v>
      </c>
      <c r="F15">
        <f t="shared" si="3"/>
        <v>9369.5842369999991</v>
      </c>
      <c r="G15">
        <f t="shared" si="4"/>
        <v>5895.8531499999999</v>
      </c>
      <c r="H15">
        <f t="shared" si="5"/>
        <v>15265.437387</v>
      </c>
      <c r="J15">
        <f t="shared" si="6"/>
        <v>4.7972511937437368</v>
      </c>
      <c r="K15">
        <f t="shared" si="7"/>
        <v>3.2324929524672941</v>
      </c>
      <c r="L15">
        <f t="shared" si="8"/>
        <v>4.0416307498230442</v>
      </c>
      <c r="N15">
        <v>13</v>
      </c>
      <c r="O15" s="2" t="s">
        <v>14</v>
      </c>
      <c r="P15">
        <v>2.0927517572120724</v>
      </c>
    </row>
    <row r="16" spans="1:16">
      <c r="A16" s="2" t="s">
        <v>15</v>
      </c>
      <c r="B16" s="1">
        <v>204092910</v>
      </c>
      <c r="C16" s="1">
        <v>259464952</v>
      </c>
      <c r="D16" s="1">
        <f t="shared" si="2"/>
        <v>463557862</v>
      </c>
      <c r="F16">
        <f t="shared" si="3"/>
        <v>204.09290999999999</v>
      </c>
      <c r="G16">
        <f t="shared" si="4"/>
        <v>259.46495199999998</v>
      </c>
      <c r="H16">
        <f t="shared" si="5"/>
        <v>463.557862</v>
      </c>
      <c r="J16">
        <f t="shared" si="6"/>
        <v>0.10449609410263666</v>
      </c>
      <c r="K16">
        <f t="shared" si="7"/>
        <v>0.1422556850406399</v>
      </c>
      <c r="L16">
        <f t="shared" si="8"/>
        <v>0.12273016893554058</v>
      </c>
      <c r="N16">
        <v>14</v>
      </c>
      <c r="O16" s="2" t="s">
        <v>110</v>
      </c>
      <c r="P16">
        <v>1.8927952417416616</v>
      </c>
    </row>
    <row r="17" spans="1:16">
      <c r="A17" s="2" t="s">
        <v>12</v>
      </c>
      <c r="B17" s="1">
        <v>5813085</v>
      </c>
      <c r="C17" s="1">
        <v>775943069</v>
      </c>
      <c r="D17" s="1">
        <f t="shared" si="2"/>
        <v>781756154</v>
      </c>
      <c r="F17">
        <f t="shared" si="3"/>
        <v>5.8130850000000001</v>
      </c>
      <c r="G17">
        <f t="shared" si="4"/>
        <v>775.94306900000004</v>
      </c>
      <c r="H17">
        <f t="shared" si="5"/>
        <v>781.75615400000004</v>
      </c>
      <c r="J17">
        <f t="shared" si="6"/>
        <v>2.9763144500542698E-3</v>
      </c>
      <c r="K17">
        <f t="shared" si="7"/>
        <v>0.42542282486434441</v>
      </c>
      <c r="L17">
        <f t="shared" si="8"/>
        <v>0.20697538044736791</v>
      </c>
      <c r="N17">
        <v>15</v>
      </c>
      <c r="O17" s="2" t="s">
        <v>163</v>
      </c>
      <c r="P17">
        <v>1.7802932795321125</v>
      </c>
    </row>
    <row r="18" spans="1:16">
      <c r="A18" s="2" t="s">
        <v>16</v>
      </c>
      <c r="B18" s="1">
        <v>1988717</v>
      </c>
      <c r="C18" s="1">
        <v>6461643</v>
      </c>
      <c r="D18" s="1">
        <f t="shared" si="2"/>
        <v>8450360</v>
      </c>
      <c r="F18">
        <f t="shared" si="3"/>
        <v>1.9887170000000001</v>
      </c>
      <c r="G18">
        <f t="shared" si="4"/>
        <v>6.4616429999999996</v>
      </c>
      <c r="H18">
        <f t="shared" si="5"/>
        <v>8.4503599999999999</v>
      </c>
      <c r="J18">
        <f t="shared" si="6"/>
        <v>1.018228211727263E-3</v>
      </c>
      <c r="K18">
        <f t="shared" si="7"/>
        <v>3.5426960148862634E-3</v>
      </c>
      <c r="L18">
        <f t="shared" si="8"/>
        <v>2.2372915991361927E-3</v>
      </c>
      <c r="N18">
        <v>16</v>
      </c>
      <c r="O18" s="2" t="s">
        <v>73</v>
      </c>
      <c r="P18">
        <v>1.313846711885416</v>
      </c>
    </row>
    <row r="19" spans="1:16">
      <c r="A19" s="2" t="s">
        <v>17</v>
      </c>
      <c r="B19" s="1">
        <v>131048997</v>
      </c>
      <c r="C19" s="1">
        <v>199533870</v>
      </c>
      <c r="D19" s="1">
        <f t="shared" si="2"/>
        <v>330582867</v>
      </c>
      <c r="F19">
        <f t="shared" si="3"/>
        <v>131.04899700000001</v>
      </c>
      <c r="G19">
        <f t="shared" si="4"/>
        <v>199.53387000000001</v>
      </c>
      <c r="H19">
        <f t="shared" si="5"/>
        <v>330.58286700000002</v>
      </c>
      <c r="J19">
        <f t="shared" si="6"/>
        <v>6.7097423044083934E-2</v>
      </c>
      <c r="K19">
        <f t="shared" si="7"/>
        <v>0.10939753961706546</v>
      </c>
      <c r="L19">
        <f t="shared" si="8"/>
        <v>8.7524113902538753E-2</v>
      </c>
      <c r="N19">
        <v>17</v>
      </c>
      <c r="O19" s="2" t="s">
        <v>186</v>
      </c>
      <c r="P19">
        <v>1.2285264185153313</v>
      </c>
    </row>
    <row r="20" spans="1:16">
      <c r="A20" s="2" t="s">
        <v>18</v>
      </c>
      <c r="B20" s="1">
        <v>885600966</v>
      </c>
      <c r="C20" s="1">
        <v>24349528</v>
      </c>
      <c r="D20" s="1">
        <f t="shared" si="2"/>
        <v>909950494</v>
      </c>
      <c r="F20">
        <f t="shared" si="3"/>
        <v>885.60096599999997</v>
      </c>
      <c r="G20">
        <f t="shared" si="4"/>
        <v>24.349527999999999</v>
      </c>
      <c r="H20">
        <f t="shared" si="5"/>
        <v>909.95049400000005</v>
      </c>
      <c r="J20">
        <f t="shared" si="6"/>
        <v>0.45342996912789335</v>
      </c>
      <c r="K20">
        <f t="shared" si="7"/>
        <v>1.3350006462746623E-2</v>
      </c>
      <c r="L20">
        <f t="shared" si="8"/>
        <v>0.24091572381011328</v>
      </c>
      <c r="N20">
        <v>18</v>
      </c>
      <c r="O20" s="2" t="s">
        <v>39</v>
      </c>
      <c r="P20">
        <v>1.214185227797951</v>
      </c>
    </row>
    <row r="21" spans="1:16">
      <c r="A21" s="2" t="s">
        <v>20</v>
      </c>
      <c r="B21" s="1">
        <v>8991227</v>
      </c>
      <c r="C21" s="1">
        <v>1465287</v>
      </c>
      <c r="D21" s="1">
        <f t="shared" si="2"/>
        <v>10456514</v>
      </c>
      <c r="F21">
        <f t="shared" si="3"/>
        <v>8.9912270000000003</v>
      </c>
      <c r="G21">
        <f t="shared" si="4"/>
        <v>1.465287</v>
      </c>
      <c r="H21">
        <f t="shared" si="5"/>
        <v>10.456514</v>
      </c>
      <c r="J21">
        <f t="shared" si="6"/>
        <v>4.6035313166447938E-3</v>
      </c>
      <c r="K21">
        <f t="shared" si="7"/>
        <v>8.0336632889880307E-4</v>
      </c>
      <c r="L21">
        <f t="shared" si="8"/>
        <v>2.7684348274452202E-3</v>
      </c>
      <c r="N21">
        <v>19</v>
      </c>
      <c r="O21" s="2" t="s">
        <v>102</v>
      </c>
      <c r="P21">
        <v>1.0371621481338147</v>
      </c>
    </row>
    <row r="22" spans="1:16">
      <c r="A22" s="2" t="s">
        <v>36</v>
      </c>
      <c r="B22" s="1">
        <v>8618274</v>
      </c>
      <c r="C22" s="1">
        <v>56048314</v>
      </c>
      <c r="D22" s="1">
        <f t="shared" si="2"/>
        <v>64666588</v>
      </c>
      <c r="F22">
        <f t="shared" si="3"/>
        <v>8.6182739999999995</v>
      </c>
      <c r="G22">
        <f t="shared" si="4"/>
        <v>56.048313999999998</v>
      </c>
      <c r="H22">
        <f t="shared" si="5"/>
        <v>64.666588000000004</v>
      </c>
      <c r="J22">
        <f t="shared" si="6"/>
        <v>4.4125784227698394E-3</v>
      </c>
      <c r="K22">
        <f t="shared" si="7"/>
        <v>3.0729357633792823E-2</v>
      </c>
      <c r="L22">
        <f t="shared" si="8"/>
        <v>1.7120929058312466E-2</v>
      </c>
      <c r="N22">
        <v>20</v>
      </c>
      <c r="O22" s="2" t="s">
        <v>196</v>
      </c>
      <c r="P22">
        <v>1.0329685460662634</v>
      </c>
    </row>
    <row r="23" spans="1:16">
      <c r="A23" s="2" t="s">
        <v>21</v>
      </c>
      <c r="B23" s="1">
        <v>1510760119</v>
      </c>
      <c r="C23" s="1">
        <v>663418735</v>
      </c>
      <c r="D23" s="1">
        <f t="shared" si="2"/>
        <v>2174178854</v>
      </c>
      <c r="F23">
        <f t="shared" si="3"/>
        <v>1510.760119</v>
      </c>
      <c r="G23">
        <f t="shared" si="4"/>
        <v>663.41873499999997</v>
      </c>
      <c r="H23">
        <f t="shared" si="5"/>
        <v>2174.1788539999998</v>
      </c>
      <c r="J23">
        <f t="shared" si="6"/>
        <v>0.77351306109327633</v>
      </c>
      <c r="K23">
        <f t="shared" si="7"/>
        <v>0.36372961314721131</v>
      </c>
      <c r="L23">
        <f t="shared" si="8"/>
        <v>0.57562897735407192</v>
      </c>
      <c r="N23">
        <v>21</v>
      </c>
      <c r="O23" s="2" t="s">
        <v>203</v>
      </c>
      <c r="P23">
        <v>0.98062396782512706</v>
      </c>
    </row>
    <row r="24" spans="1:16">
      <c r="A24" s="2" t="s">
        <v>28</v>
      </c>
      <c r="B24" s="1">
        <v>1894836</v>
      </c>
      <c r="C24" s="1">
        <v>2348971</v>
      </c>
      <c r="D24" s="1">
        <f t="shared" si="2"/>
        <v>4243807</v>
      </c>
      <c r="F24">
        <f t="shared" si="3"/>
        <v>1.894836</v>
      </c>
      <c r="G24">
        <f t="shared" si="4"/>
        <v>2.3489710000000001</v>
      </c>
      <c r="H24">
        <f t="shared" si="5"/>
        <v>4.2438070000000003</v>
      </c>
      <c r="J24">
        <f t="shared" si="6"/>
        <v>9.7016089860771555E-4</v>
      </c>
      <c r="K24">
        <f t="shared" si="7"/>
        <v>1.287859790580105E-3</v>
      </c>
      <c r="L24">
        <f t="shared" si="8"/>
        <v>1.1235774274060951E-3</v>
      </c>
      <c r="N24">
        <v>22</v>
      </c>
      <c r="O24" s="2" t="s">
        <v>191</v>
      </c>
      <c r="P24">
        <v>0.80940008238616412</v>
      </c>
    </row>
    <row r="25" spans="1:16">
      <c r="A25" s="2" t="s">
        <v>59</v>
      </c>
      <c r="B25" s="1">
        <v>257387359</v>
      </c>
      <c r="C25" s="1">
        <v>10976917</v>
      </c>
      <c r="D25" s="1">
        <f t="shared" si="2"/>
        <v>268364276</v>
      </c>
      <c r="F25">
        <f t="shared" si="3"/>
        <v>257.387359</v>
      </c>
      <c r="G25">
        <f t="shared" si="4"/>
        <v>10.976917</v>
      </c>
      <c r="H25">
        <f t="shared" si="5"/>
        <v>268.36427600000002</v>
      </c>
      <c r="J25">
        <f t="shared" si="6"/>
        <v>0.13178298886959436</v>
      </c>
      <c r="K25">
        <f t="shared" si="7"/>
        <v>6.0182650312988932E-3</v>
      </c>
      <c r="L25">
        <f t="shared" si="8"/>
        <v>7.1051309080686104E-2</v>
      </c>
      <c r="N25">
        <v>23</v>
      </c>
      <c r="O25" s="2" t="s">
        <v>183</v>
      </c>
      <c r="P25">
        <v>0.74255575023075626</v>
      </c>
    </row>
    <row r="26" spans="1:16">
      <c r="A26" s="2" t="s">
        <v>22</v>
      </c>
      <c r="B26" s="1">
        <v>2347448</v>
      </c>
      <c r="C26" s="1">
        <v>3371</v>
      </c>
      <c r="D26" s="1">
        <f t="shared" si="2"/>
        <v>2350819</v>
      </c>
      <c r="F26">
        <f t="shared" si="3"/>
        <v>2.347448</v>
      </c>
      <c r="G26">
        <f t="shared" si="4"/>
        <v>3.3709999999999999E-3</v>
      </c>
      <c r="H26">
        <f t="shared" si="5"/>
        <v>2.350819</v>
      </c>
      <c r="J26">
        <f t="shared" si="6"/>
        <v>1.2018994050751015E-3</v>
      </c>
      <c r="K26">
        <f t="shared" si="7"/>
        <v>1.8482030446717024E-6</v>
      </c>
      <c r="L26">
        <f t="shared" si="8"/>
        <v>6.2239568489268454E-4</v>
      </c>
      <c r="N26">
        <v>24</v>
      </c>
      <c r="O26" s="2" t="s">
        <v>37</v>
      </c>
      <c r="P26">
        <v>0.72004067123048665</v>
      </c>
    </row>
    <row r="27" spans="1:16">
      <c r="A27" s="2" t="s">
        <v>23</v>
      </c>
      <c r="B27" s="1">
        <v>13103926</v>
      </c>
      <c r="C27" s="1">
        <v>125425</v>
      </c>
      <c r="D27" s="1">
        <f t="shared" si="2"/>
        <v>13229351</v>
      </c>
      <c r="F27">
        <f t="shared" si="3"/>
        <v>13.103926</v>
      </c>
      <c r="G27">
        <f t="shared" si="4"/>
        <v>0.12542500000000001</v>
      </c>
      <c r="H27">
        <f t="shared" si="5"/>
        <v>13.229350999999999</v>
      </c>
      <c r="J27">
        <f t="shared" si="6"/>
        <v>6.709243767507588E-3</v>
      </c>
      <c r="K27">
        <f t="shared" si="7"/>
        <v>6.8766201980999199E-5</v>
      </c>
      <c r="L27">
        <f t="shared" si="8"/>
        <v>3.5025627138162152E-3</v>
      </c>
      <c r="N27">
        <v>25</v>
      </c>
      <c r="O27" s="2" t="s">
        <v>101</v>
      </c>
      <c r="P27">
        <v>0.70172347654229761</v>
      </c>
    </row>
    <row r="28" spans="1:16">
      <c r="A28" s="2" t="s">
        <v>24</v>
      </c>
      <c r="B28" s="1">
        <v>14661327</v>
      </c>
      <c r="C28" s="1">
        <v>809458</v>
      </c>
      <c r="D28" s="1">
        <f t="shared" si="2"/>
        <v>15470785</v>
      </c>
      <c r="F28">
        <f t="shared" si="3"/>
        <v>14.661327</v>
      </c>
      <c r="G28">
        <f t="shared" si="4"/>
        <v>0.80945800000000001</v>
      </c>
      <c r="H28">
        <f t="shared" si="5"/>
        <v>15.470784999999999</v>
      </c>
      <c r="J28">
        <f t="shared" si="6"/>
        <v>7.5066370794631097E-3</v>
      </c>
      <c r="K28">
        <f t="shared" si="7"/>
        <v>4.437979057056858E-4</v>
      </c>
      <c r="L28">
        <f t="shared" si="8"/>
        <v>4.0959979589676914E-3</v>
      </c>
      <c r="N28">
        <v>26</v>
      </c>
      <c r="O28" s="2" t="s">
        <v>130</v>
      </c>
      <c r="P28">
        <v>0.65744752808929485</v>
      </c>
    </row>
    <row r="29" spans="1:16">
      <c r="A29" s="2" t="s">
        <v>226</v>
      </c>
      <c r="B29" s="1">
        <v>6877539</v>
      </c>
      <c r="C29" s="1">
        <v>228683</v>
      </c>
      <c r="D29" s="1">
        <f t="shared" si="2"/>
        <v>7106222</v>
      </c>
      <c r="F29">
        <f t="shared" si="3"/>
        <v>6.8775389999999996</v>
      </c>
      <c r="G29">
        <f t="shared" si="4"/>
        <v>0.228683</v>
      </c>
      <c r="H29">
        <f t="shared" si="5"/>
        <v>7.1062219999999998</v>
      </c>
      <c r="J29">
        <f t="shared" si="6"/>
        <v>3.5213176319478885E-3</v>
      </c>
      <c r="K29">
        <f t="shared" si="7"/>
        <v>1.2537900233303441E-4</v>
      </c>
      <c r="L29">
        <f t="shared" si="8"/>
        <v>1.8814217124710419E-3</v>
      </c>
      <c r="N29">
        <v>27</v>
      </c>
      <c r="O29" s="2" t="s">
        <v>113</v>
      </c>
      <c r="P29">
        <v>0.63259973181032647</v>
      </c>
    </row>
    <row r="30" spans="1:16">
      <c r="A30" s="2" t="s">
        <v>25</v>
      </c>
      <c r="B30" s="1">
        <v>13471473</v>
      </c>
      <c r="C30" s="1">
        <v>41844291</v>
      </c>
      <c r="D30" s="1">
        <f t="shared" si="2"/>
        <v>55315764</v>
      </c>
      <c r="F30">
        <f t="shared" si="3"/>
        <v>13.471473</v>
      </c>
      <c r="G30">
        <f t="shared" si="4"/>
        <v>41.844290999999998</v>
      </c>
      <c r="H30">
        <f t="shared" si="5"/>
        <v>55.315764000000001</v>
      </c>
      <c r="J30">
        <f t="shared" si="6"/>
        <v>6.8974287754980266E-3</v>
      </c>
      <c r="K30">
        <f t="shared" si="7"/>
        <v>2.2941781675564734E-2</v>
      </c>
      <c r="L30">
        <f t="shared" si="8"/>
        <v>1.4645233350650181E-2</v>
      </c>
      <c r="N30">
        <v>28</v>
      </c>
      <c r="O30" s="2" t="s">
        <v>34</v>
      </c>
      <c r="P30">
        <v>0.54574014713478891</v>
      </c>
    </row>
    <row r="31" spans="1:16">
      <c r="A31" s="2" t="s">
        <v>29</v>
      </c>
      <c r="B31" s="1">
        <v>7602</v>
      </c>
      <c r="C31" s="1">
        <v>36081</v>
      </c>
      <c r="D31" s="1">
        <f t="shared" si="2"/>
        <v>43683</v>
      </c>
      <c r="F31">
        <f t="shared" si="3"/>
        <v>7.6020000000000003E-3</v>
      </c>
      <c r="G31">
        <f t="shared" si="4"/>
        <v>3.6081000000000002E-2</v>
      </c>
      <c r="H31">
        <f t="shared" si="5"/>
        <v>4.3683E-2</v>
      </c>
      <c r="J31">
        <f t="shared" si="6"/>
        <v>3.8922435246194679E-6</v>
      </c>
      <c r="K31">
        <f t="shared" si="7"/>
        <v>1.9781967978285284E-5</v>
      </c>
      <c r="L31">
        <f t="shared" si="8"/>
        <v>1.1565378152536261E-5</v>
      </c>
      <c r="N31">
        <v>29</v>
      </c>
      <c r="O31" s="2" t="s">
        <v>149</v>
      </c>
      <c r="P31">
        <v>0.53722787989417042</v>
      </c>
    </row>
    <row r="32" spans="1:16">
      <c r="A32" s="2" t="s">
        <v>31</v>
      </c>
      <c r="B32" s="1">
        <v>997152</v>
      </c>
      <c r="C32" s="1">
        <v>158422</v>
      </c>
      <c r="D32" s="1">
        <f t="shared" si="2"/>
        <v>1155574</v>
      </c>
      <c r="F32">
        <f t="shared" si="3"/>
        <v>0.99715200000000004</v>
      </c>
      <c r="G32">
        <f t="shared" si="4"/>
        <v>0.15842200000000001</v>
      </c>
      <c r="H32">
        <f t="shared" si="5"/>
        <v>1.1555740000000001</v>
      </c>
      <c r="J32">
        <f t="shared" si="6"/>
        <v>5.1054438503832559E-4</v>
      </c>
      <c r="K32">
        <f t="shared" si="7"/>
        <v>8.6857319116873468E-5</v>
      </c>
      <c r="L32">
        <f t="shared" si="8"/>
        <v>3.0594625582581179E-4</v>
      </c>
      <c r="N32">
        <v>30</v>
      </c>
      <c r="O32" s="2" t="s">
        <v>179</v>
      </c>
      <c r="P32">
        <v>0.53681355887257842</v>
      </c>
    </row>
    <row r="33" spans="1:16">
      <c r="A33" s="2" t="s">
        <v>27</v>
      </c>
      <c r="B33" s="1">
        <v>1612069058</v>
      </c>
      <c r="C33" s="1">
        <v>1805593280</v>
      </c>
      <c r="D33" s="1">
        <f t="shared" si="2"/>
        <v>3417662338</v>
      </c>
      <c r="F33">
        <f t="shared" si="3"/>
        <v>1612.069058</v>
      </c>
      <c r="G33">
        <f t="shared" si="4"/>
        <v>1805.59328</v>
      </c>
      <c r="H33">
        <f t="shared" si="5"/>
        <v>3417.6623380000001</v>
      </c>
      <c r="J33">
        <f t="shared" si="6"/>
        <v>0.82538349805839317</v>
      </c>
      <c r="K33">
        <f t="shared" si="7"/>
        <v>0.98994452611532657</v>
      </c>
      <c r="L33">
        <f t="shared" si="8"/>
        <v>0.9048498806549734</v>
      </c>
      <c r="N33">
        <v>31</v>
      </c>
      <c r="O33" s="2" t="s">
        <v>189</v>
      </c>
      <c r="P33">
        <v>0.48589156999084127</v>
      </c>
    </row>
    <row r="34" spans="1:16">
      <c r="A34" s="2" t="s">
        <v>32</v>
      </c>
      <c r="B34" s="1">
        <v>128648325</v>
      </c>
      <c r="C34" s="1">
        <v>98501058</v>
      </c>
      <c r="D34" s="1">
        <f t="shared" si="2"/>
        <v>227149383</v>
      </c>
      <c r="F34">
        <f t="shared" si="3"/>
        <v>128.648325</v>
      </c>
      <c r="G34">
        <f t="shared" si="4"/>
        <v>98.501058</v>
      </c>
      <c r="H34">
        <f t="shared" si="5"/>
        <v>227.149383</v>
      </c>
      <c r="J34">
        <f t="shared" si="6"/>
        <v>6.5868272814310819E-2</v>
      </c>
      <c r="K34">
        <f t="shared" si="7"/>
        <v>5.4004733105601888E-2</v>
      </c>
      <c r="L34">
        <f t="shared" si="8"/>
        <v>6.0139379427014888E-2</v>
      </c>
      <c r="N34">
        <v>32</v>
      </c>
      <c r="O34" s="2" t="s">
        <v>100</v>
      </c>
      <c r="P34">
        <v>0.37227396909360344</v>
      </c>
    </row>
    <row r="35" spans="1:16">
      <c r="A35" s="2" t="s">
        <v>33</v>
      </c>
      <c r="B35" s="1">
        <v>21857956</v>
      </c>
      <c r="C35" s="1">
        <v>27497485</v>
      </c>
      <c r="D35" s="1">
        <f t="shared" si="2"/>
        <v>49355441</v>
      </c>
      <c r="F35">
        <f t="shared" si="3"/>
        <v>21.857956000000001</v>
      </c>
      <c r="G35">
        <f t="shared" si="4"/>
        <v>27.497485000000001</v>
      </c>
      <c r="H35">
        <f t="shared" si="5"/>
        <v>49.355440999999999</v>
      </c>
      <c r="J35">
        <f t="shared" si="6"/>
        <v>1.1191329610946757E-2</v>
      </c>
      <c r="K35">
        <f t="shared" si="7"/>
        <v>1.5075922722579196E-2</v>
      </c>
      <c r="L35">
        <f t="shared" si="8"/>
        <v>1.3067196370445996E-2</v>
      </c>
      <c r="N35">
        <v>33</v>
      </c>
      <c r="O35" s="2" t="s">
        <v>195</v>
      </c>
      <c r="P35">
        <v>0.36999330419157184</v>
      </c>
    </row>
    <row r="36" spans="1:16">
      <c r="A36" s="2" t="s">
        <v>216</v>
      </c>
      <c r="B36" s="1">
        <v>8903945</v>
      </c>
      <c r="C36" s="1">
        <v>33180014</v>
      </c>
      <c r="D36" s="1">
        <f t="shared" si="2"/>
        <v>42083959</v>
      </c>
      <c r="F36">
        <f t="shared" si="3"/>
        <v>8.9039450000000002</v>
      </c>
      <c r="G36">
        <f t="shared" si="4"/>
        <v>33.180014</v>
      </c>
      <c r="H36">
        <f t="shared" si="5"/>
        <v>42.083959</v>
      </c>
      <c r="J36">
        <f t="shared" si="6"/>
        <v>4.5588427084738078E-3</v>
      </c>
      <c r="K36">
        <f t="shared" si="7"/>
        <v>1.8191457400489382E-2</v>
      </c>
      <c r="L36">
        <f t="shared" si="8"/>
        <v>1.1142020923261492E-2</v>
      </c>
      <c r="N36">
        <v>34</v>
      </c>
      <c r="O36" s="2" t="s">
        <v>18</v>
      </c>
      <c r="P36">
        <v>0.35571053068337488</v>
      </c>
    </row>
    <row r="37" spans="1:16">
      <c r="A37" s="2" t="s">
        <v>35</v>
      </c>
      <c r="B37" s="1">
        <v>3345457</v>
      </c>
      <c r="C37" s="1">
        <v>1542</v>
      </c>
      <c r="D37" s="1">
        <f t="shared" si="2"/>
        <v>3346999</v>
      </c>
      <c r="F37">
        <f t="shared" si="3"/>
        <v>3.3454570000000001</v>
      </c>
      <c r="G37">
        <f t="shared" si="4"/>
        <v>1.542E-3</v>
      </c>
      <c r="H37">
        <f t="shared" si="5"/>
        <v>3.3469989999999998</v>
      </c>
      <c r="J37">
        <f t="shared" si="6"/>
        <v>1.7128825763145054E-3</v>
      </c>
      <c r="K37">
        <f t="shared" si="7"/>
        <v>8.4542542120550733E-7</v>
      </c>
      <c r="L37">
        <f t="shared" si="8"/>
        <v>8.8614127031478402E-4</v>
      </c>
      <c r="N37">
        <v>35</v>
      </c>
      <c r="O37" s="2" t="s">
        <v>146</v>
      </c>
      <c r="P37">
        <v>0.28127477868135287</v>
      </c>
    </row>
    <row r="38" spans="1:16">
      <c r="A38" s="2" t="s">
        <v>37</v>
      </c>
      <c r="B38" s="1">
        <v>2342094334</v>
      </c>
      <c r="C38" s="1">
        <v>214727532</v>
      </c>
      <c r="D38" s="1">
        <f t="shared" si="2"/>
        <v>2556821866</v>
      </c>
      <c r="F38">
        <f t="shared" si="3"/>
        <v>2342.0943339999999</v>
      </c>
      <c r="G38">
        <f t="shared" si="4"/>
        <v>214.727532</v>
      </c>
      <c r="H38">
        <f t="shared" si="5"/>
        <v>2556.8218660000002</v>
      </c>
      <c r="J38">
        <f t="shared" si="6"/>
        <v>1.1991583143329971</v>
      </c>
      <c r="K38">
        <f t="shared" si="7"/>
        <v>0.11772770050941574</v>
      </c>
      <c r="L38">
        <f t="shared" si="8"/>
        <v>0.6769363768276766</v>
      </c>
      <c r="N38">
        <v>36</v>
      </c>
      <c r="O38" s="2" t="s">
        <v>158</v>
      </c>
      <c r="P38">
        <v>0.2745181346540797</v>
      </c>
    </row>
    <row r="39" spans="1:16">
      <c r="A39" s="2" t="s">
        <v>38</v>
      </c>
      <c r="B39" s="1">
        <v>119445887</v>
      </c>
      <c r="C39" s="1">
        <v>12977956</v>
      </c>
      <c r="D39" s="1">
        <f t="shared" si="2"/>
        <v>132423843</v>
      </c>
      <c r="F39">
        <f t="shared" si="3"/>
        <v>119.445887</v>
      </c>
      <c r="G39">
        <f t="shared" si="4"/>
        <v>12.977956000000001</v>
      </c>
      <c r="H39">
        <f t="shared" si="5"/>
        <v>132.42384300000001</v>
      </c>
      <c r="J39">
        <f t="shared" si="6"/>
        <v>6.1156600923201611E-2</v>
      </c>
      <c r="K39">
        <f t="shared" si="7"/>
        <v>7.1153657053738923E-3</v>
      </c>
      <c r="L39">
        <f t="shared" si="8"/>
        <v>3.5060133706638553E-2</v>
      </c>
      <c r="N39">
        <v>37</v>
      </c>
      <c r="O39" s="2" t="s">
        <v>60</v>
      </c>
      <c r="P39">
        <v>0.26336423240324491</v>
      </c>
    </row>
    <row r="40" spans="1:16">
      <c r="A40" s="2" t="s">
        <v>39</v>
      </c>
      <c r="B40" s="1">
        <v>1428125578</v>
      </c>
      <c r="C40" s="1">
        <v>912574736</v>
      </c>
      <c r="D40" s="1">
        <f t="shared" si="2"/>
        <v>2340700314</v>
      </c>
      <c r="F40">
        <f t="shared" si="3"/>
        <v>1428.1255779999999</v>
      </c>
      <c r="G40">
        <f t="shared" si="4"/>
        <v>912.57473600000003</v>
      </c>
      <c r="H40">
        <f t="shared" si="5"/>
        <v>2340.7003140000002</v>
      </c>
      <c r="J40">
        <f t="shared" si="6"/>
        <v>0.73120396386660547</v>
      </c>
      <c r="K40">
        <f t="shared" si="7"/>
        <v>0.50033325587827793</v>
      </c>
      <c r="L40">
        <f t="shared" si="8"/>
        <v>0.61971669237850802</v>
      </c>
      <c r="N40">
        <v>38</v>
      </c>
      <c r="O40" s="2" t="s">
        <v>27</v>
      </c>
      <c r="P40">
        <v>0.24745096348299944</v>
      </c>
    </row>
    <row r="41" spans="1:16">
      <c r="A41" s="2" t="s">
        <v>40</v>
      </c>
      <c r="B41" s="1">
        <v>7365245</v>
      </c>
      <c r="C41" s="1">
        <v>98389</v>
      </c>
      <c r="D41" s="1">
        <f t="shared" si="2"/>
        <v>7463634</v>
      </c>
      <c r="F41">
        <f t="shared" si="3"/>
        <v>7.3652449999999998</v>
      </c>
      <c r="G41">
        <f t="shared" si="4"/>
        <v>9.8389000000000004E-2</v>
      </c>
      <c r="H41">
        <f t="shared" si="5"/>
        <v>7.4636339999999999</v>
      </c>
      <c r="J41">
        <f t="shared" si="6"/>
        <v>3.7710243565490546E-3</v>
      </c>
      <c r="K41">
        <f t="shared" si="7"/>
        <v>5.3943295568734542E-5</v>
      </c>
      <c r="L41">
        <f t="shared" si="8"/>
        <v>1.9760490259855511E-3</v>
      </c>
      <c r="N41">
        <v>39</v>
      </c>
      <c r="O41" s="2" t="s">
        <v>84</v>
      </c>
      <c r="P41">
        <v>0.22010613034433824</v>
      </c>
    </row>
    <row r="42" spans="1:16">
      <c r="A42" s="2" t="s">
        <v>41</v>
      </c>
      <c r="B42" s="1">
        <v>450050</v>
      </c>
      <c r="C42" s="1">
        <v>166531</v>
      </c>
      <c r="D42" s="1">
        <f t="shared" si="2"/>
        <v>616581</v>
      </c>
      <c r="F42">
        <f t="shared" si="3"/>
        <v>0.45005000000000001</v>
      </c>
      <c r="G42">
        <f t="shared" si="4"/>
        <v>0.16653100000000001</v>
      </c>
      <c r="H42">
        <f t="shared" si="5"/>
        <v>0.61658100000000005</v>
      </c>
      <c r="J42">
        <f t="shared" si="6"/>
        <v>2.304267558872654E-4</v>
      </c>
      <c r="K42">
        <f t="shared" si="7"/>
        <v>9.130320416262927E-5</v>
      </c>
      <c r="L42">
        <f t="shared" si="8"/>
        <v>1.6324410930267978E-4</v>
      </c>
      <c r="N42">
        <v>40</v>
      </c>
      <c r="O42" s="2" t="s">
        <v>212</v>
      </c>
      <c r="P42">
        <v>0.21911236156327732</v>
      </c>
    </row>
    <row r="43" spans="1:16">
      <c r="A43" s="2" t="s">
        <v>42</v>
      </c>
      <c r="B43" s="1">
        <v>187418</v>
      </c>
      <c r="C43" s="1">
        <v>1795745</v>
      </c>
      <c r="D43" s="1">
        <f t="shared" si="2"/>
        <v>1983163</v>
      </c>
      <c r="F43">
        <f t="shared" si="3"/>
        <v>0.187418</v>
      </c>
      <c r="G43">
        <f t="shared" si="4"/>
        <v>1.7957449999999999</v>
      </c>
      <c r="H43">
        <f t="shared" si="5"/>
        <v>1.983163</v>
      </c>
      <c r="J43">
        <f t="shared" si="6"/>
        <v>9.595849735558161E-5</v>
      </c>
      <c r="K43">
        <f t="shared" si="7"/>
        <v>9.8454505382794023E-4</v>
      </c>
      <c r="L43">
        <f t="shared" si="8"/>
        <v>5.2505620111068993E-4</v>
      </c>
      <c r="N43">
        <v>41</v>
      </c>
      <c r="O43" s="2" t="s">
        <v>43</v>
      </c>
      <c r="P43">
        <v>0.21649736889168647</v>
      </c>
    </row>
    <row r="44" spans="1:16">
      <c r="A44" s="2" t="s">
        <v>44</v>
      </c>
      <c r="B44" s="1">
        <v>2725059</v>
      </c>
      <c r="C44" s="1">
        <v>3961290</v>
      </c>
      <c r="D44" s="1">
        <f t="shared" si="2"/>
        <v>6686349</v>
      </c>
      <c r="F44">
        <f t="shared" si="3"/>
        <v>2.7250589999999999</v>
      </c>
      <c r="G44">
        <f t="shared" si="4"/>
        <v>3.96129</v>
      </c>
      <c r="H44">
        <f t="shared" si="5"/>
        <v>6.6863489999999999</v>
      </c>
      <c r="J44">
        <f t="shared" si="6"/>
        <v>1.3952372069134442E-3</v>
      </c>
      <c r="K44">
        <f t="shared" si="7"/>
        <v>2.171838694401533E-3</v>
      </c>
      <c r="L44">
        <f t="shared" si="8"/>
        <v>1.7702574146654915E-3</v>
      </c>
      <c r="N44">
        <v>42</v>
      </c>
      <c r="O44" s="2" t="s">
        <v>95</v>
      </c>
      <c r="P44">
        <v>0.21157178335800647</v>
      </c>
    </row>
    <row r="45" spans="1:16">
      <c r="A45" s="2" t="s">
        <v>45</v>
      </c>
      <c r="B45" s="1">
        <v>514171288</v>
      </c>
      <c r="C45" s="1">
        <v>304764393</v>
      </c>
      <c r="D45" s="1">
        <f t="shared" si="2"/>
        <v>818935681</v>
      </c>
      <c r="F45">
        <f t="shared" si="3"/>
        <v>514.171288</v>
      </c>
      <c r="G45">
        <f t="shared" si="4"/>
        <v>304.76439299999998</v>
      </c>
      <c r="H45">
        <f t="shared" si="5"/>
        <v>818.93568100000005</v>
      </c>
      <c r="J45">
        <f t="shared" si="6"/>
        <v>0.26325702002936746</v>
      </c>
      <c r="K45">
        <f t="shared" si="7"/>
        <v>0.16709180630380399</v>
      </c>
      <c r="L45">
        <f t="shared" si="8"/>
        <v>0.21681891887850663</v>
      </c>
      <c r="N45">
        <v>43</v>
      </c>
      <c r="O45" s="2" t="s">
        <v>180</v>
      </c>
      <c r="P45">
        <v>0.21104807717507798</v>
      </c>
    </row>
    <row r="46" spans="1:16">
      <c r="A46" s="2" t="s">
        <v>46</v>
      </c>
      <c r="B46" s="1">
        <v>21473195343</v>
      </c>
      <c r="C46" s="1">
        <v>24239367066</v>
      </c>
      <c r="D46" s="1">
        <f t="shared" si="2"/>
        <v>45712562409</v>
      </c>
      <c r="F46">
        <f t="shared" si="3"/>
        <v>21473.195342999999</v>
      </c>
      <c r="G46">
        <f t="shared" si="4"/>
        <v>24239.367065999999</v>
      </c>
      <c r="H46">
        <f t="shared" si="5"/>
        <v>45712.562408999998</v>
      </c>
      <c r="J46">
        <f t="shared" si="6"/>
        <v>10.994331166361571</v>
      </c>
      <c r="K46">
        <f t="shared" si="7"/>
        <v>13.289609021743159</v>
      </c>
      <c r="L46">
        <f t="shared" si="8"/>
        <v>12.102718919980289</v>
      </c>
      <c r="N46">
        <v>44</v>
      </c>
      <c r="O46" s="2" t="s">
        <v>98</v>
      </c>
      <c r="P46">
        <v>0.20321001082620579</v>
      </c>
    </row>
    <row r="47" spans="1:16">
      <c r="A47" s="2" t="s">
        <v>94</v>
      </c>
      <c r="B47" s="1">
        <v>13131797252</v>
      </c>
      <c r="C47" s="1">
        <v>1817530635</v>
      </c>
      <c r="D47" s="1">
        <f t="shared" si="2"/>
        <v>14949327887</v>
      </c>
      <c r="F47">
        <f t="shared" si="3"/>
        <v>13131.797252</v>
      </c>
      <c r="G47">
        <f t="shared" si="4"/>
        <v>1817.5306350000001</v>
      </c>
      <c r="H47">
        <f t="shared" si="5"/>
        <v>14949.327886999999</v>
      </c>
      <c r="J47">
        <f t="shared" si="6"/>
        <v>6.7235139201148018</v>
      </c>
      <c r="K47">
        <f t="shared" si="7"/>
        <v>0.99648936617949946</v>
      </c>
      <c r="L47">
        <f t="shared" si="8"/>
        <v>3.957938560524938</v>
      </c>
      <c r="N47">
        <v>45</v>
      </c>
      <c r="O47" s="2" t="s">
        <v>72</v>
      </c>
      <c r="P47">
        <v>0.18035806243642255</v>
      </c>
    </row>
    <row r="48" spans="1:16">
      <c r="A48" s="2" t="s">
        <v>121</v>
      </c>
      <c r="B48" s="1">
        <v>22045227</v>
      </c>
      <c r="C48" s="1">
        <v>8940354</v>
      </c>
      <c r="D48" s="1">
        <f t="shared" si="2"/>
        <v>30985581</v>
      </c>
      <c r="F48">
        <f t="shared" si="3"/>
        <v>22.045227000000001</v>
      </c>
      <c r="G48">
        <f t="shared" si="4"/>
        <v>8.9403539999999992</v>
      </c>
      <c r="H48">
        <f t="shared" si="5"/>
        <v>30.985581</v>
      </c>
      <c r="J48">
        <f t="shared" si="6"/>
        <v>1.1287212843924789E-2</v>
      </c>
      <c r="K48">
        <f t="shared" si="7"/>
        <v>4.9016877731364083E-3</v>
      </c>
      <c r="L48">
        <f t="shared" si="8"/>
        <v>8.2036481363698156E-3</v>
      </c>
      <c r="N48">
        <v>46</v>
      </c>
      <c r="O48" s="2" t="s">
        <v>166</v>
      </c>
      <c r="P48">
        <v>0.17120489260621252</v>
      </c>
    </row>
    <row r="49" spans="1:16">
      <c r="A49" s="2" t="s">
        <v>47</v>
      </c>
      <c r="B49" s="1">
        <v>2955</v>
      </c>
      <c r="C49" s="1">
        <v>716</v>
      </c>
      <c r="D49" s="1">
        <f t="shared" si="2"/>
        <v>3671</v>
      </c>
      <c r="F49">
        <f t="shared" si="3"/>
        <v>2.9550000000000002E-3</v>
      </c>
      <c r="G49">
        <f t="shared" si="4"/>
        <v>7.1599999999999995E-4</v>
      </c>
      <c r="H49">
        <f t="shared" si="5"/>
        <v>3.6709999999999998E-3</v>
      </c>
      <c r="J49">
        <f t="shared" si="6"/>
        <v>1.5129675894831002E-6</v>
      </c>
      <c r="K49">
        <f t="shared" si="7"/>
        <v>3.9255810738206441E-7</v>
      </c>
      <c r="L49">
        <f t="shared" si="8"/>
        <v>9.7192278913903849E-7</v>
      </c>
      <c r="N49">
        <v>47</v>
      </c>
      <c r="O49" s="2" t="s">
        <v>109</v>
      </c>
      <c r="P49">
        <v>0.16335242066351374</v>
      </c>
    </row>
    <row r="50" spans="1:16">
      <c r="A50" s="2" t="s">
        <v>48</v>
      </c>
      <c r="B50" s="1"/>
      <c r="C50" s="1">
        <v>313</v>
      </c>
      <c r="D50" s="1">
        <f t="shared" si="2"/>
        <v>313</v>
      </c>
      <c r="F50">
        <f t="shared" si="3"/>
        <v>0</v>
      </c>
      <c r="G50">
        <f t="shared" si="4"/>
        <v>3.1300000000000002E-4</v>
      </c>
      <c r="H50">
        <f t="shared" si="5"/>
        <v>3.1300000000000002E-4</v>
      </c>
      <c r="J50">
        <f t="shared" si="6"/>
        <v>0</v>
      </c>
      <c r="K50">
        <f t="shared" si="7"/>
        <v>1.7160710560137729E-7</v>
      </c>
      <c r="L50">
        <f t="shared" si="8"/>
        <v>8.2868927540321165E-8</v>
      </c>
      <c r="N50">
        <v>48</v>
      </c>
      <c r="O50" s="2" t="s">
        <v>15</v>
      </c>
      <c r="P50">
        <v>0.15294817152880621</v>
      </c>
    </row>
    <row r="51" spans="1:16">
      <c r="A51" s="2" t="s">
        <v>49</v>
      </c>
      <c r="B51" s="1">
        <v>380972771</v>
      </c>
      <c r="C51" s="1">
        <v>44663249</v>
      </c>
      <c r="D51" s="1">
        <f t="shared" si="2"/>
        <v>425636020</v>
      </c>
      <c r="F51">
        <f t="shared" si="3"/>
        <v>380.97277100000002</v>
      </c>
      <c r="G51">
        <f t="shared" si="4"/>
        <v>44.663249</v>
      </c>
      <c r="H51">
        <f t="shared" si="5"/>
        <v>425.63601999999997</v>
      </c>
      <c r="J51">
        <f t="shared" si="6"/>
        <v>0.19505903722455739</v>
      </c>
      <c r="K51">
        <f t="shared" si="7"/>
        <v>2.4487319129851789E-2</v>
      </c>
      <c r="L51">
        <f t="shared" si="8"/>
        <v>0.11269009744386803</v>
      </c>
      <c r="N51">
        <v>49</v>
      </c>
      <c r="O51" s="2" t="s">
        <v>205</v>
      </c>
      <c r="P51">
        <v>0.14979782743376829</v>
      </c>
    </row>
    <row r="52" spans="1:16">
      <c r="A52" s="2" t="s">
        <v>50</v>
      </c>
      <c r="B52" s="1">
        <v>3958782</v>
      </c>
      <c r="C52" s="1">
        <v>19896</v>
      </c>
      <c r="D52" s="1">
        <f t="shared" si="2"/>
        <v>3978678</v>
      </c>
      <c r="F52">
        <f t="shared" si="3"/>
        <v>3.9587819999999998</v>
      </c>
      <c r="G52">
        <f t="shared" si="4"/>
        <v>1.9896E-2</v>
      </c>
      <c r="H52">
        <f t="shared" si="5"/>
        <v>3.9786779999999999</v>
      </c>
      <c r="J52">
        <f t="shared" si="6"/>
        <v>2.0269065515496061E-3</v>
      </c>
      <c r="K52">
        <f t="shared" si="7"/>
        <v>1.0908290648706079E-5</v>
      </c>
      <c r="L52">
        <f t="shared" si="8"/>
        <v>1.0533826801542171E-3</v>
      </c>
      <c r="N52">
        <v>50</v>
      </c>
      <c r="O52" s="2" t="s">
        <v>171</v>
      </c>
      <c r="P52">
        <v>0.12434199248140727</v>
      </c>
    </row>
    <row r="53" spans="1:16">
      <c r="A53" s="2" t="s">
        <v>51</v>
      </c>
      <c r="B53" s="1">
        <v>89175314</v>
      </c>
      <c r="C53" s="1">
        <v>34539421</v>
      </c>
      <c r="D53" s="1">
        <f t="shared" si="2"/>
        <v>123714735</v>
      </c>
      <c r="F53">
        <f t="shared" si="3"/>
        <v>89.175314</v>
      </c>
      <c r="G53">
        <f t="shared" si="4"/>
        <v>34.539420999999997</v>
      </c>
      <c r="H53">
        <f t="shared" si="5"/>
        <v>123.714735</v>
      </c>
      <c r="J53">
        <f t="shared" si="6"/>
        <v>4.5657989801684784E-2</v>
      </c>
      <c r="K53">
        <f t="shared" si="7"/>
        <v>1.8936773376860793E-2</v>
      </c>
      <c r="L53">
        <f t="shared" si="8"/>
        <v>3.2754336774393079E-2</v>
      </c>
      <c r="O53" s="2" t="s">
        <v>13</v>
      </c>
      <c r="P53">
        <v>0.11983208041921029</v>
      </c>
    </row>
    <row r="54" spans="1:16">
      <c r="A54" s="2" t="s">
        <v>53</v>
      </c>
      <c r="B54" s="1">
        <v>812829</v>
      </c>
      <c r="C54" s="1">
        <v>2088</v>
      </c>
      <c r="D54" s="1">
        <f t="shared" si="2"/>
        <v>814917</v>
      </c>
      <c r="F54">
        <f t="shared" si="3"/>
        <v>0.81282900000000002</v>
      </c>
      <c r="G54">
        <f t="shared" si="4"/>
        <v>2.088E-3</v>
      </c>
      <c r="H54">
        <f t="shared" si="5"/>
        <v>0.814917</v>
      </c>
      <c r="J54">
        <f t="shared" si="6"/>
        <v>4.1617053563179651E-4</v>
      </c>
      <c r="K54">
        <f t="shared" si="7"/>
        <v>1.1447783913599866E-6</v>
      </c>
      <c r="L54">
        <f t="shared" si="8"/>
        <v>2.1575494512580159E-4</v>
      </c>
      <c r="O54" s="2" t="s">
        <v>103</v>
      </c>
      <c r="P54">
        <v>0.11890114818530188</v>
      </c>
    </row>
    <row r="55" spans="1:16">
      <c r="A55" s="2" t="s">
        <v>54</v>
      </c>
      <c r="B55" s="1">
        <v>76469923</v>
      </c>
      <c r="C55" s="1">
        <v>50472251</v>
      </c>
      <c r="D55" s="1">
        <f t="shared" si="2"/>
        <v>126942174</v>
      </c>
      <c r="F55">
        <f t="shared" si="3"/>
        <v>76.469922999999994</v>
      </c>
      <c r="G55">
        <f t="shared" si="4"/>
        <v>50.472251</v>
      </c>
      <c r="H55">
        <f t="shared" si="5"/>
        <v>126.94217399999999</v>
      </c>
      <c r="J55">
        <f t="shared" si="6"/>
        <v>3.9152796977755762E-2</v>
      </c>
      <c r="K55">
        <f t="shared" si="7"/>
        <v>2.7672194592000706E-2</v>
      </c>
      <c r="L55">
        <f t="shared" si="8"/>
        <v>3.3608823702929211E-2</v>
      </c>
      <c r="O55" s="2" t="s">
        <v>165</v>
      </c>
      <c r="P55">
        <v>0.11306232163297215</v>
      </c>
    </row>
    <row r="56" spans="1:16">
      <c r="A56" s="2" t="s">
        <v>55</v>
      </c>
      <c r="B56" s="1">
        <v>30597208</v>
      </c>
      <c r="C56" s="1">
        <v>1906173</v>
      </c>
      <c r="D56" s="1">
        <f t="shared" si="2"/>
        <v>32503381</v>
      </c>
      <c r="F56">
        <f t="shared" si="3"/>
        <v>30.597207999999998</v>
      </c>
      <c r="G56">
        <f t="shared" si="4"/>
        <v>1.9061729999999999</v>
      </c>
      <c r="H56">
        <f t="shared" si="5"/>
        <v>32.503380999999997</v>
      </c>
      <c r="J56">
        <f t="shared" si="6"/>
        <v>1.5665849080430803E-2</v>
      </c>
      <c r="K56">
        <f t="shared" si="7"/>
        <v>1.045088917908927E-3</v>
      </c>
      <c r="L56">
        <f t="shared" si="8"/>
        <v>8.6054962457011233E-3</v>
      </c>
      <c r="O56" s="2" t="s">
        <v>159</v>
      </c>
      <c r="P56">
        <v>0.11291018180287481</v>
      </c>
    </row>
    <row r="57" spans="1:16">
      <c r="A57" s="2" t="s">
        <v>56</v>
      </c>
      <c r="B57" s="1">
        <v>2107387</v>
      </c>
      <c r="C57" s="1">
        <v>1334487</v>
      </c>
      <c r="D57" s="1">
        <f t="shared" si="2"/>
        <v>3441874</v>
      </c>
      <c r="F57">
        <f t="shared" si="3"/>
        <v>2.1073870000000001</v>
      </c>
      <c r="G57">
        <f t="shared" si="4"/>
        <v>1.334487</v>
      </c>
      <c r="H57">
        <f t="shared" si="5"/>
        <v>3.4418739999999999</v>
      </c>
      <c r="J57">
        <f t="shared" si="6"/>
        <v>1.0789875565137129E-3</v>
      </c>
      <c r="K57">
        <f t="shared" si="7"/>
        <v>7.3165319978487275E-4</v>
      </c>
      <c r="L57">
        <f t="shared" si="8"/>
        <v>9.1126008660995337E-4</v>
      </c>
      <c r="O57" s="2" t="s">
        <v>111</v>
      </c>
      <c r="P57">
        <v>0.10011556528739884</v>
      </c>
    </row>
    <row r="58" spans="1:16">
      <c r="A58" s="2" t="s">
        <v>57</v>
      </c>
      <c r="B58" s="1">
        <v>48114754</v>
      </c>
      <c r="C58" s="1">
        <v>2657094</v>
      </c>
      <c r="D58" s="1">
        <f t="shared" si="2"/>
        <v>50771848</v>
      </c>
      <c r="F58">
        <f t="shared" si="3"/>
        <v>48.114753999999998</v>
      </c>
      <c r="G58">
        <f t="shared" si="4"/>
        <v>2.6570939999999998</v>
      </c>
      <c r="H58">
        <f t="shared" si="5"/>
        <v>50.771847999999999</v>
      </c>
      <c r="J58">
        <f t="shared" si="6"/>
        <v>2.4634877623672537E-2</v>
      </c>
      <c r="K58">
        <f t="shared" si="7"/>
        <v>1.4567930052740768E-3</v>
      </c>
      <c r="L58">
        <f t="shared" si="8"/>
        <v>1.3442199977636423E-2</v>
      </c>
      <c r="O58" s="2" t="s">
        <v>45</v>
      </c>
      <c r="P58">
        <v>9.9287448512338561E-2</v>
      </c>
    </row>
    <row r="59" spans="1:16">
      <c r="A59" s="2" t="s">
        <v>58</v>
      </c>
      <c r="B59" s="1">
        <v>1134966897</v>
      </c>
      <c r="C59" s="1">
        <v>128450507</v>
      </c>
      <c r="D59" s="1">
        <f t="shared" si="2"/>
        <v>1263417404</v>
      </c>
      <c r="F59">
        <f t="shared" si="3"/>
        <v>1134.966897</v>
      </c>
      <c r="G59">
        <f t="shared" si="4"/>
        <v>128.45050699999999</v>
      </c>
      <c r="H59">
        <f t="shared" si="5"/>
        <v>1263.417404</v>
      </c>
      <c r="J59">
        <f t="shared" si="6"/>
        <v>0.58110596625962907</v>
      </c>
      <c r="K59">
        <f t="shared" si="7"/>
        <v>7.0424983128752242E-2</v>
      </c>
      <c r="L59">
        <f t="shared" si="8"/>
        <v>0.33449854730113954</v>
      </c>
      <c r="O59" s="2" t="s">
        <v>222</v>
      </c>
      <c r="P59">
        <v>8.8994773412879716E-2</v>
      </c>
    </row>
    <row r="60" spans="1:16">
      <c r="A60" s="2" t="s">
        <v>103</v>
      </c>
      <c r="B60" s="1">
        <v>370962033</v>
      </c>
      <c r="C60" s="1">
        <v>22703524</v>
      </c>
      <c r="D60" s="1">
        <f t="shared" si="2"/>
        <v>393665557</v>
      </c>
      <c r="F60">
        <f t="shared" si="3"/>
        <v>370.96203300000002</v>
      </c>
      <c r="G60">
        <f t="shared" si="4"/>
        <v>22.703524000000002</v>
      </c>
      <c r="H60">
        <f t="shared" si="5"/>
        <v>393.66555699999998</v>
      </c>
      <c r="J60">
        <f t="shared" si="6"/>
        <v>0.18993351365744846</v>
      </c>
      <c r="K60">
        <f t="shared" si="7"/>
        <v>1.2447559235116305E-2</v>
      </c>
      <c r="L60">
        <f t="shared" si="8"/>
        <v>0.10422569494617628</v>
      </c>
      <c r="O60" s="2" t="s">
        <v>99</v>
      </c>
      <c r="P60">
        <v>8.8931761262893955E-2</v>
      </c>
    </row>
    <row r="61" spans="1:16">
      <c r="A61" s="2" t="s">
        <v>109</v>
      </c>
      <c r="B61" s="1">
        <v>29684797</v>
      </c>
      <c r="C61" s="1">
        <v>21367458</v>
      </c>
      <c r="D61" s="1">
        <f t="shared" si="2"/>
        <v>51052255</v>
      </c>
      <c r="F61">
        <f t="shared" si="3"/>
        <v>29.684797</v>
      </c>
      <c r="G61">
        <f t="shared" si="4"/>
        <v>21.367457999999999</v>
      </c>
      <c r="H61">
        <f t="shared" si="5"/>
        <v>51.052255000000002</v>
      </c>
      <c r="J61">
        <f t="shared" si="6"/>
        <v>1.519869230503728E-2</v>
      </c>
      <c r="K61">
        <f t="shared" si="7"/>
        <v>1.1715040324086243E-2</v>
      </c>
      <c r="L61">
        <f t="shared" si="8"/>
        <v>1.3516439681677313E-2</v>
      </c>
      <c r="O61" s="2" t="s">
        <v>114</v>
      </c>
      <c r="P61">
        <v>8.2130666613181122E-2</v>
      </c>
    </row>
    <row r="62" spans="1:16">
      <c r="A62" s="2" t="s">
        <v>52</v>
      </c>
      <c r="B62" s="1">
        <v>488144</v>
      </c>
      <c r="C62" s="1">
        <v>105</v>
      </c>
      <c r="D62" s="1">
        <f t="shared" si="2"/>
        <v>488249</v>
      </c>
      <c r="F62">
        <f t="shared" si="3"/>
        <v>0.48814400000000002</v>
      </c>
      <c r="G62">
        <f t="shared" si="4"/>
        <v>1.05E-4</v>
      </c>
      <c r="H62">
        <f t="shared" si="5"/>
        <v>0.48824899999999999</v>
      </c>
      <c r="J62">
        <f t="shared" si="6"/>
        <v>2.4993098172610437E-4</v>
      </c>
      <c r="K62">
        <f t="shared" si="7"/>
        <v>5.75678788758614E-8</v>
      </c>
      <c r="L62">
        <f t="shared" si="8"/>
        <v>1.2926731949723411E-4</v>
      </c>
      <c r="O62" s="2" t="s">
        <v>152</v>
      </c>
      <c r="P62">
        <v>7.5389854567660536E-2</v>
      </c>
    </row>
    <row r="63" spans="1:16">
      <c r="A63" s="2" t="s">
        <v>60</v>
      </c>
      <c r="B63" s="1">
        <v>723016815</v>
      </c>
      <c r="C63" s="1">
        <v>229371998</v>
      </c>
      <c r="D63" s="1">
        <f t="shared" si="2"/>
        <v>952388813</v>
      </c>
      <c r="F63">
        <f t="shared" si="3"/>
        <v>723.01681499999995</v>
      </c>
      <c r="G63">
        <f t="shared" si="4"/>
        <v>229.37199799999999</v>
      </c>
      <c r="H63">
        <f t="shared" si="5"/>
        <v>952.38881300000003</v>
      </c>
      <c r="J63">
        <f t="shared" si="6"/>
        <v>0.37018646624240226</v>
      </c>
      <c r="K63">
        <f t="shared" si="7"/>
        <v>0.12575675617503165</v>
      </c>
      <c r="L63">
        <f t="shared" si="8"/>
        <v>0.25215156400865651</v>
      </c>
      <c r="O63" s="2" t="s">
        <v>58</v>
      </c>
      <c r="P63">
        <v>7.0765786800491448E-2</v>
      </c>
    </row>
    <row r="64" spans="1:16">
      <c r="A64" s="2" t="s">
        <v>76</v>
      </c>
      <c r="B64" s="1">
        <v>30687288</v>
      </c>
      <c r="C64" s="1">
        <v>64763</v>
      </c>
      <c r="D64" s="1">
        <f t="shared" si="2"/>
        <v>30752051</v>
      </c>
      <c r="F64">
        <f t="shared" si="3"/>
        <v>30.687287999999999</v>
      </c>
      <c r="G64">
        <f t="shared" si="4"/>
        <v>6.4763000000000001E-2</v>
      </c>
      <c r="H64">
        <f t="shared" si="5"/>
        <v>30.752051000000002</v>
      </c>
      <c r="J64">
        <f t="shared" si="6"/>
        <v>1.5711970271788042E-2</v>
      </c>
      <c r="K64">
        <f t="shared" si="7"/>
        <v>3.5507319425118203E-5</v>
      </c>
      <c r="L64">
        <f t="shared" si="8"/>
        <v>8.1418194442021124E-3</v>
      </c>
      <c r="O64" s="2" t="s">
        <v>197</v>
      </c>
      <c r="P64">
        <v>6.8482363085527437E-2</v>
      </c>
    </row>
    <row r="65" spans="1:16">
      <c r="A65" s="2" t="s">
        <v>61</v>
      </c>
      <c r="B65" s="1">
        <v>12647295</v>
      </c>
      <c r="C65" s="1">
        <v>75300</v>
      </c>
      <c r="D65" s="1">
        <f t="shared" si="2"/>
        <v>12722595</v>
      </c>
      <c r="F65">
        <f t="shared" si="3"/>
        <v>12.647295</v>
      </c>
      <c r="G65">
        <f t="shared" si="4"/>
        <v>7.5300000000000006E-2</v>
      </c>
      <c r="H65">
        <f t="shared" si="5"/>
        <v>12.722595</v>
      </c>
      <c r="J65">
        <f t="shared" si="6"/>
        <v>6.4754475227179909E-3</v>
      </c>
      <c r="K65">
        <f t="shared" si="7"/>
        <v>4.1284393136689171E-5</v>
      </c>
      <c r="L65">
        <f t="shared" si="8"/>
        <v>3.3683955373158226E-3</v>
      </c>
      <c r="O65" s="2" t="s">
        <v>137</v>
      </c>
      <c r="P65">
        <v>6.1922255597640717E-2</v>
      </c>
    </row>
    <row r="66" spans="1:16">
      <c r="A66" s="2" t="s">
        <v>62</v>
      </c>
      <c r="B66" s="1">
        <v>78293238</v>
      </c>
      <c r="C66" s="1">
        <v>15109607</v>
      </c>
      <c r="D66" s="1">
        <f t="shared" si="2"/>
        <v>93402845</v>
      </c>
      <c r="F66">
        <f t="shared" si="3"/>
        <v>78.293238000000002</v>
      </c>
      <c r="G66">
        <f t="shared" si="4"/>
        <v>15.109607</v>
      </c>
      <c r="H66">
        <f t="shared" si="5"/>
        <v>93.402844999999999</v>
      </c>
      <c r="J66">
        <f t="shared" si="6"/>
        <v>4.0086338940672303E-2</v>
      </c>
      <c r="K66">
        <f t="shared" si="7"/>
        <v>8.2840764346463567E-3</v>
      </c>
      <c r="L66">
        <f t="shared" si="8"/>
        <v>2.4729053017140092E-2</v>
      </c>
      <c r="O66" s="2" t="s">
        <v>62</v>
      </c>
      <c r="P66">
        <v>6.1530658198817083E-2</v>
      </c>
    </row>
    <row r="67" spans="1:16">
      <c r="A67" s="2" t="s">
        <v>63</v>
      </c>
      <c r="B67" s="1">
        <v>314337279</v>
      </c>
      <c r="C67" s="1">
        <v>3894671</v>
      </c>
      <c r="D67" s="1">
        <f t="shared" si="2"/>
        <v>318231950</v>
      </c>
      <c r="F67">
        <f t="shared" si="3"/>
        <v>314.33727900000002</v>
      </c>
      <c r="G67">
        <f t="shared" si="4"/>
        <v>3.8946710000000002</v>
      </c>
      <c r="H67">
        <f t="shared" si="5"/>
        <v>318.23194999999998</v>
      </c>
      <c r="J67">
        <f t="shared" si="6"/>
        <v>0.16094149417709194</v>
      </c>
      <c r="K67">
        <f t="shared" si="7"/>
        <v>2.135313794184095E-3</v>
      </c>
      <c r="L67">
        <f t="shared" si="8"/>
        <v>8.4254122701485981E-2</v>
      </c>
      <c r="O67" s="2" t="s">
        <v>107</v>
      </c>
      <c r="P67">
        <v>5.9485804796158878E-2</v>
      </c>
    </row>
    <row r="68" spans="1:16">
      <c r="A68" s="2" t="s">
        <v>212</v>
      </c>
      <c r="B68" s="1">
        <v>767715066</v>
      </c>
      <c r="C68" s="1">
        <v>22977068</v>
      </c>
      <c r="D68" s="1">
        <f t="shared" ref="D68:D131" si="9">SUM(B68:C68)</f>
        <v>790692134</v>
      </c>
      <c r="F68">
        <f t="shared" ref="F68:F131" si="10">B68/10^6</f>
        <v>767.71506599999998</v>
      </c>
      <c r="G68">
        <f t="shared" ref="G68:G131" si="11">C68/10^6</f>
        <v>22.977067999999999</v>
      </c>
      <c r="H68">
        <f t="shared" ref="H68:H131" si="12">D68/10^6</f>
        <v>790.69213400000001</v>
      </c>
      <c r="J68">
        <f t="shared" ref="J68:J131" si="13">B68/B$230*100</f>
        <v>0.393072085555289</v>
      </c>
      <c r="K68">
        <f t="shared" ref="K68:K131" si="14">C68/C$230*100</f>
        <v>1.2597533976632673E-2</v>
      </c>
      <c r="L68">
        <f t="shared" ref="L68:L131" si="15">D68/D$230*100</f>
        <v>0.2093412433199614</v>
      </c>
      <c r="O68" s="2" t="s">
        <v>49</v>
      </c>
      <c r="P68">
        <v>5.9328897503177262E-2</v>
      </c>
    </row>
    <row r="69" spans="1:16">
      <c r="A69" s="2" t="s">
        <v>64</v>
      </c>
      <c r="B69" s="1">
        <v>38175212</v>
      </c>
      <c r="C69" s="1">
        <v>1467003</v>
      </c>
      <c r="D69" s="1">
        <f t="shared" si="9"/>
        <v>39642215</v>
      </c>
      <c r="F69">
        <f t="shared" si="10"/>
        <v>38.175212000000002</v>
      </c>
      <c r="G69">
        <f t="shared" si="11"/>
        <v>1.4670030000000001</v>
      </c>
      <c r="H69">
        <f t="shared" si="12"/>
        <v>39.642215</v>
      </c>
      <c r="J69">
        <f t="shared" si="13"/>
        <v>1.9545806591420075E-2</v>
      </c>
      <c r="K69">
        <f t="shared" si="14"/>
        <v>8.0430715251928852E-4</v>
      </c>
      <c r="L69">
        <f t="shared" si="15"/>
        <v>1.0495552212053779E-2</v>
      </c>
      <c r="O69" s="2" t="s">
        <v>59</v>
      </c>
      <c r="P69">
        <v>5.9212364998453816E-2</v>
      </c>
    </row>
    <row r="70" spans="1:16">
      <c r="A70" s="2" t="s">
        <v>65</v>
      </c>
      <c r="B70" s="1">
        <v>3932173</v>
      </c>
      <c r="C70" s="1"/>
      <c r="D70" s="1">
        <f t="shared" si="9"/>
        <v>3932173</v>
      </c>
      <c r="F70">
        <f t="shared" si="10"/>
        <v>3.9321730000000001</v>
      </c>
      <c r="G70">
        <f t="shared" si="11"/>
        <v>0</v>
      </c>
      <c r="H70">
        <f t="shared" si="12"/>
        <v>3.9321730000000001</v>
      </c>
      <c r="J70">
        <f t="shared" si="13"/>
        <v>2.0132826752083011E-3</v>
      </c>
      <c r="K70">
        <f t="shared" si="14"/>
        <v>0</v>
      </c>
      <c r="L70">
        <f t="shared" si="15"/>
        <v>1.0410701578690328E-3</v>
      </c>
      <c r="O70" s="2" t="s">
        <v>57</v>
      </c>
      <c r="P70">
        <v>5.7915727541366799E-2</v>
      </c>
    </row>
    <row r="71" spans="1:16">
      <c r="A71" s="2" t="s">
        <v>67</v>
      </c>
      <c r="B71" s="1">
        <v>249864</v>
      </c>
      <c r="C71" s="1">
        <v>23448</v>
      </c>
      <c r="D71" s="1">
        <f t="shared" si="9"/>
        <v>273312</v>
      </c>
      <c r="F71">
        <f t="shared" si="10"/>
        <v>0.249864</v>
      </c>
      <c r="G71">
        <f t="shared" si="11"/>
        <v>2.3448E-2</v>
      </c>
      <c r="H71">
        <f t="shared" si="12"/>
        <v>0.273312</v>
      </c>
      <c r="J71">
        <f t="shared" si="13"/>
        <v>1.2793100973895272E-4</v>
      </c>
      <c r="K71">
        <f t="shared" si="14"/>
        <v>1.2855729751249503E-5</v>
      </c>
      <c r="L71">
        <f t="shared" si="15"/>
        <v>7.2361253430991234E-5</v>
      </c>
      <c r="O71" s="2" t="s">
        <v>32</v>
      </c>
      <c r="P71">
        <v>5.7539763415826603E-2</v>
      </c>
    </row>
    <row r="72" spans="1:16">
      <c r="A72" s="2" t="s">
        <v>68</v>
      </c>
      <c r="B72" s="1">
        <v>59921447</v>
      </c>
      <c r="C72" s="1">
        <v>25625887</v>
      </c>
      <c r="D72" s="1">
        <f t="shared" si="9"/>
        <v>85547334</v>
      </c>
      <c r="F72">
        <f t="shared" si="10"/>
        <v>59.921447000000001</v>
      </c>
      <c r="G72">
        <f t="shared" si="11"/>
        <v>25.625886999999999</v>
      </c>
      <c r="H72">
        <f t="shared" si="12"/>
        <v>85.547334000000006</v>
      </c>
      <c r="J72">
        <f t="shared" si="13"/>
        <v>3.0679934763427865E-2</v>
      </c>
      <c r="K72">
        <f t="shared" si="14"/>
        <v>1.404979008478582E-2</v>
      </c>
      <c r="L72">
        <f t="shared" si="15"/>
        <v>2.2649251829117104E-2</v>
      </c>
      <c r="O72" s="2" t="s">
        <v>214</v>
      </c>
      <c r="P72">
        <v>5.2377208020224227E-2</v>
      </c>
    </row>
    <row r="73" spans="1:16">
      <c r="A73" s="2" t="s">
        <v>66</v>
      </c>
      <c r="B73" s="1">
        <v>61920390</v>
      </c>
      <c r="C73" s="1">
        <v>2412185</v>
      </c>
      <c r="D73" s="1">
        <f t="shared" si="9"/>
        <v>64332575</v>
      </c>
      <c r="F73">
        <f t="shared" si="10"/>
        <v>61.920389999999998</v>
      </c>
      <c r="G73">
        <f t="shared" si="11"/>
        <v>2.412185</v>
      </c>
      <c r="H73">
        <f t="shared" si="12"/>
        <v>64.332575000000006</v>
      </c>
      <c r="J73">
        <f t="shared" si="13"/>
        <v>3.1703398713419102E-2</v>
      </c>
      <c r="K73">
        <f t="shared" si="14"/>
        <v>1.3225178467254257E-3</v>
      </c>
      <c r="L73">
        <f t="shared" si="15"/>
        <v>1.703249679283475E-2</v>
      </c>
      <c r="O73" s="2" t="s">
        <v>81</v>
      </c>
      <c r="P73">
        <v>5.1551887027113809E-2</v>
      </c>
    </row>
    <row r="74" spans="1:16">
      <c r="A74" s="2" t="s">
        <v>69</v>
      </c>
      <c r="B74" s="1"/>
      <c r="C74" s="1">
        <v>4850257</v>
      </c>
      <c r="D74" s="1">
        <f t="shared" si="9"/>
        <v>4850257</v>
      </c>
      <c r="F74">
        <f t="shared" si="10"/>
        <v>0</v>
      </c>
      <c r="G74">
        <f t="shared" si="11"/>
        <v>4.850257</v>
      </c>
      <c r="H74">
        <f t="shared" si="12"/>
        <v>4.850257</v>
      </c>
      <c r="J74">
        <f t="shared" si="13"/>
        <v>0</v>
      </c>
      <c r="K74">
        <f t="shared" si="14"/>
        <v>2.6592286427885607E-3</v>
      </c>
      <c r="L74">
        <f t="shared" si="15"/>
        <v>1.2841392839774298E-3</v>
      </c>
      <c r="O74" s="2" t="s">
        <v>7</v>
      </c>
      <c r="P74">
        <v>5.1182122913886727E-2</v>
      </c>
    </row>
    <row r="75" spans="1:16">
      <c r="A75" s="2" t="s">
        <v>70</v>
      </c>
      <c r="B75" s="1">
        <v>313</v>
      </c>
      <c r="C75" s="1">
        <v>68775</v>
      </c>
      <c r="D75" s="1">
        <f t="shared" si="9"/>
        <v>69088</v>
      </c>
      <c r="F75">
        <f t="shared" si="10"/>
        <v>3.1300000000000002E-4</v>
      </c>
      <c r="G75">
        <f t="shared" si="11"/>
        <v>6.8775000000000003E-2</v>
      </c>
      <c r="H75">
        <f t="shared" si="12"/>
        <v>6.9087999999999997E-2</v>
      </c>
      <c r="J75">
        <f t="shared" si="13"/>
        <v>1.6025680389448742E-7</v>
      </c>
      <c r="K75">
        <f t="shared" si="14"/>
        <v>3.7706960663689217E-5</v>
      </c>
      <c r="L75">
        <f t="shared" si="15"/>
        <v>1.8291528645066163E-5</v>
      </c>
      <c r="O75" s="2" t="s">
        <v>17</v>
      </c>
      <c r="P75">
        <v>5.0786206301516264E-2</v>
      </c>
    </row>
    <row r="76" spans="1:16">
      <c r="A76" s="2" t="s">
        <v>71</v>
      </c>
      <c r="B76" s="1">
        <v>51643445</v>
      </c>
      <c r="C76" s="1">
        <v>10247099</v>
      </c>
      <c r="D76" s="1">
        <f t="shared" si="9"/>
        <v>61890544</v>
      </c>
      <c r="F76">
        <f t="shared" si="10"/>
        <v>51.643445</v>
      </c>
      <c r="G76">
        <f t="shared" si="11"/>
        <v>10.247099</v>
      </c>
      <c r="H76">
        <f t="shared" si="12"/>
        <v>61.890543999999998</v>
      </c>
      <c r="J76">
        <f t="shared" si="13"/>
        <v>2.6441576478596636E-2</v>
      </c>
      <c r="K76">
        <f t="shared" si="14"/>
        <v>5.618130991056766E-3</v>
      </c>
      <c r="L76">
        <f t="shared" si="15"/>
        <v>1.6385952096380382E-2</v>
      </c>
      <c r="O76" s="2" t="s">
        <v>140</v>
      </c>
      <c r="P76">
        <v>4.6405242172426267E-2</v>
      </c>
    </row>
    <row r="77" spans="1:16">
      <c r="A77" s="2" t="s">
        <v>72</v>
      </c>
      <c r="B77" s="1">
        <v>361474761</v>
      </c>
      <c r="C77" s="1">
        <v>308321478</v>
      </c>
      <c r="D77" s="1">
        <f t="shared" si="9"/>
        <v>669796239</v>
      </c>
      <c r="F77">
        <f t="shared" si="10"/>
        <v>361.474761</v>
      </c>
      <c r="G77">
        <f t="shared" si="11"/>
        <v>308.32147800000001</v>
      </c>
      <c r="H77">
        <f t="shared" si="12"/>
        <v>669.79623900000001</v>
      </c>
      <c r="J77">
        <f t="shared" si="13"/>
        <v>0.18507600602678501</v>
      </c>
      <c r="K77">
        <f t="shared" si="14"/>
        <v>0.16904203333648155</v>
      </c>
      <c r="L77">
        <f t="shared" si="15"/>
        <v>0.17733321404623206</v>
      </c>
      <c r="O77" s="2" t="s">
        <v>108</v>
      </c>
      <c r="P77">
        <v>4.4834105139131962E-2</v>
      </c>
    </row>
    <row r="78" spans="1:16">
      <c r="A78" s="2" t="s">
        <v>75</v>
      </c>
      <c r="B78" s="1">
        <v>71756</v>
      </c>
      <c r="C78" s="1"/>
      <c r="D78" s="1">
        <f t="shared" si="9"/>
        <v>71756</v>
      </c>
      <c r="F78">
        <f t="shared" si="10"/>
        <v>7.1756E-2</v>
      </c>
      <c r="G78">
        <f t="shared" si="11"/>
        <v>0</v>
      </c>
      <c r="H78">
        <f t="shared" si="12"/>
        <v>7.1756E-2</v>
      </c>
      <c r="J78">
        <f t="shared" si="13"/>
        <v>3.6739256294737503E-5</v>
      </c>
      <c r="K78">
        <f t="shared" si="14"/>
        <v>0</v>
      </c>
      <c r="L78">
        <f t="shared" si="15"/>
        <v>1.8997900206336379E-5</v>
      </c>
      <c r="O78" s="2" t="s">
        <v>129</v>
      </c>
      <c r="P78">
        <v>4.215765147591545E-2</v>
      </c>
    </row>
    <row r="79" spans="1:16">
      <c r="A79" s="2" t="s">
        <v>73</v>
      </c>
      <c r="B79" s="1">
        <v>1820798823</v>
      </c>
      <c r="C79" s="1">
        <v>1445592573</v>
      </c>
      <c r="D79" s="1">
        <f t="shared" si="9"/>
        <v>3266391396</v>
      </c>
      <c r="F79">
        <f t="shared" si="10"/>
        <v>1820.7988230000001</v>
      </c>
      <c r="G79">
        <f t="shared" si="11"/>
        <v>1445.5925729999999</v>
      </c>
      <c r="H79">
        <f t="shared" si="12"/>
        <v>3266.391396</v>
      </c>
      <c r="J79">
        <f t="shared" si="13"/>
        <v>0.93225367383011037</v>
      </c>
      <c r="K79">
        <f t="shared" si="14"/>
        <v>0.79256855377436963</v>
      </c>
      <c r="L79">
        <f t="shared" si="15"/>
        <v>0.86479984636885798</v>
      </c>
      <c r="O79" s="2" t="s">
        <v>225</v>
      </c>
      <c r="P79">
        <v>4.0930343249682782E-2</v>
      </c>
    </row>
    <row r="80" spans="1:16">
      <c r="A80" s="2" t="s">
        <v>233</v>
      </c>
      <c r="B80" s="1"/>
      <c r="C80" s="1">
        <v>47333</v>
      </c>
      <c r="D80" s="1">
        <f t="shared" si="9"/>
        <v>47333</v>
      </c>
      <c r="F80">
        <f t="shared" si="10"/>
        <v>0</v>
      </c>
      <c r="G80">
        <f t="shared" si="11"/>
        <v>4.7333E-2</v>
      </c>
      <c r="H80">
        <f t="shared" si="12"/>
        <v>4.7333E-2</v>
      </c>
      <c r="J80">
        <f t="shared" si="13"/>
        <v>0</v>
      </c>
      <c r="K80">
        <f t="shared" si="14"/>
        <v>2.5951051531725216E-5</v>
      </c>
      <c r="L80">
        <f t="shared" si="15"/>
        <v>1.2531741045578344E-5</v>
      </c>
      <c r="O80" s="2" t="s">
        <v>219</v>
      </c>
      <c r="P80">
        <v>4.0144676148988909E-2</v>
      </c>
    </row>
    <row r="81" spans="1:16">
      <c r="A81" s="2" t="s">
        <v>74</v>
      </c>
      <c r="B81" s="1">
        <v>25145071</v>
      </c>
      <c r="C81" s="1">
        <v>2518387</v>
      </c>
      <c r="D81" s="1">
        <f t="shared" si="9"/>
        <v>27663458</v>
      </c>
      <c r="F81">
        <f t="shared" si="10"/>
        <v>25.145071000000002</v>
      </c>
      <c r="G81">
        <f t="shared" si="11"/>
        <v>2.5183870000000002</v>
      </c>
      <c r="H81">
        <f t="shared" si="12"/>
        <v>27.663457999999999</v>
      </c>
      <c r="J81">
        <f t="shared" si="13"/>
        <v>1.2874340933418413E-2</v>
      </c>
      <c r="K81">
        <f t="shared" si="14"/>
        <v>1.3807447407480375E-3</v>
      </c>
      <c r="L81">
        <f t="shared" si="15"/>
        <v>7.3240929601173094E-3</v>
      </c>
      <c r="O81" s="2" t="s">
        <v>199</v>
      </c>
      <c r="P81">
        <v>3.8725874573509685E-2</v>
      </c>
    </row>
    <row r="82" spans="1:16">
      <c r="A82" s="2" t="s">
        <v>155</v>
      </c>
      <c r="B82" s="1">
        <v>2219490</v>
      </c>
      <c r="C82" s="1">
        <v>22188255</v>
      </c>
      <c r="D82" s="1">
        <f t="shared" si="9"/>
        <v>24407745</v>
      </c>
      <c r="F82">
        <f t="shared" si="10"/>
        <v>2.21949</v>
      </c>
      <c r="G82">
        <f t="shared" si="11"/>
        <v>22.188255000000002</v>
      </c>
      <c r="H82">
        <f t="shared" si="12"/>
        <v>24.407744999999998</v>
      </c>
      <c r="J82">
        <f t="shared" si="13"/>
        <v>1.1363845804337888E-3</v>
      </c>
      <c r="K82">
        <f t="shared" si="14"/>
        <v>1.216505501244501E-2</v>
      </c>
      <c r="L82">
        <f t="shared" si="15"/>
        <v>6.4621202933790303E-3</v>
      </c>
      <c r="O82" s="2" t="s">
        <v>170</v>
      </c>
      <c r="P82">
        <v>3.5849725060284533E-2</v>
      </c>
    </row>
    <row r="83" spans="1:16">
      <c r="A83" s="2" t="s">
        <v>77</v>
      </c>
      <c r="B83" s="1">
        <v>43031338</v>
      </c>
      <c r="C83" s="1">
        <v>1204825</v>
      </c>
      <c r="D83" s="1">
        <f t="shared" si="9"/>
        <v>44236163</v>
      </c>
      <c r="F83">
        <f t="shared" si="10"/>
        <v>43.031337999999998</v>
      </c>
      <c r="G83">
        <f t="shared" si="11"/>
        <v>1.204825</v>
      </c>
      <c r="H83">
        <f t="shared" si="12"/>
        <v>44.236162999999998</v>
      </c>
      <c r="J83">
        <f t="shared" si="13"/>
        <v>2.2032155575665829E-2</v>
      </c>
      <c r="K83">
        <f t="shared" si="14"/>
        <v>6.6056399682485429E-4</v>
      </c>
      <c r="L83">
        <f t="shared" si="15"/>
        <v>1.1711831905140052E-2</v>
      </c>
      <c r="O83" s="2" t="s">
        <v>51</v>
      </c>
      <c r="P83">
        <v>3.5505186140011386E-2</v>
      </c>
    </row>
    <row r="84" spans="1:16">
      <c r="A84" s="2" t="s">
        <v>79</v>
      </c>
      <c r="B84" s="1">
        <v>18675756</v>
      </c>
      <c r="C84" s="1">
        <v>1496028</v>
      </c>
      <c r="D84" s="1">
        <f t="shared" si="9"/>
        <v>20171784</v>
      </c>
      <c r="F84">
        <f t="shared" si="10"/>
        <v>18.675756</v>
      </c>
      <c r="G84">
        <f t="shared" si="11"/>
        <v>1.4960279999999999</v>
      </c>
      <c r="H84">
        <f t="shared" si="12"/>
        <v>20.171783999999999</v>
      </c>
      <c r="J84">
        <f t="shared" si="13"/>
        <v>9.5620350379338557E-3</v>
      </c>
      <c r="K84">
        <f t="shared" si="14"/>
        <v>8.2022055903711595E-4</v>
      </c>
      <c r="L84">
        <f t="shared" si="15"/>
        <v>5.3406201490575397E-3</v>
      </c>
      <c r="O84" s="2" t="s">
        <v>63</v>
      </c>
      <c r="P84">
        <v>3.1350735802388743E-2</v>
      </c>
    </row>
    <row r="85" spans="1:16">
      <c r="A85" s="2" t="s">
        <v>78</v>
      </c>
      <c r="B85" s="1">
        <v>23351250</v>
      </c>
      <c r="C85" s="1">
        <v>4019730</v>
      </c>
      <c r="D85" s="1">
        <f t="shared" si="9"/>
        <v>27370980</v>
      </c>
      <c r="F85">
        <f t="shared" si="10"/>
        <v>23.35125</v>
      </c>
      <c r="G85">
        <f t="shared" si="11"/>
        <v>4.01973</v>
      </c>
      <c r="H85">
        <f t="shared" si="12"/>
        <v>27.370979999999999</v>
      </c>
      <c r="J85">
        <f t="shared" si="13"/>
        <v>1.1955899974252874E-2</v>
      </c>
      <c r="K85">
        <f t="shared" si="14"/>
        <v>2.2038793309872985E-3</v>
      </c>
      <c r="L85">
        <f t="shared" si="15"/>
        <v>7.2466573748484978E-3</v>
      </c>
      <c r="O85" s="2" t="s">
        <v>169</v>
      </c>
      <c r="P85">
        <v>2.9961783627804814E-2</v>
      </c>
    </row>
    <row r="86" spans="1:16">
      <c r="A86" s="2" t="s">
        <v>80</v>
      </c>
      <c r="B86" s="1">
        <v>3302105490</v>
      </c>
      <c r="C86" s="1">
        <v>4629318899</v>
      </c>
      <c r="D86" s="1">
        <f t="shared" si="9"/>
        <v>7931424389</v>
      </c>
      <c r="F86">
        <f t="shared" si="10"/>
        <v>3302.1054899999999</v>
      </c>
      <c r="G86">
        <f t="shared" si="11"/>
        <v>4629.3188989999999</v>
      </c>
      <c r="H86">
        <f t="shared" si="12"/>
        <v>7931.4243889999998</v>
      </c>
      <c r="J86">
        <f t="shared" si="13"/>
        <v>1.6906864918525248</v>
      </c>
      <c r="K86">
        <f t="shared" si="14"/>
        <v>2.5380959014796955</v>
      </c>
      <c r="L86">
        <f t="shared" si="15"/>
        <v>2.0998997858900226</v>
      </c>
      <c r="O86" s="2" t="s">
        <v>192</v>
      </c>
      <c r="P86">
        <v>2.8103560608213663E-2</v>
      </c>
    </row>
    <row r="87" spans="1:16">
      <c r="A87" s="2" t="s">
        <v>81</v>
      </c>
      <c r="B87" s="1">
        <v>211727458</v>
      </c>
      <c r="C87" s="1">
        <v>30068358</v>
      </c>
      <c r="D87" s="1">
        <f t="shared" si="9"/>
        <v>241795816</v>
      </c>
      <c r="F87">
        <f t="shared" si="10"/>
        <v>211.72745800000001</v>
      </c>
      <c r="G87">
        <f t="shared" si="11"/>
        <v>30.068358</v>
      </c>
      <c r="H87">
        <f t="shared" si="12"/>
        <v>241.795816</v>
      </c>
      <c r="J87">
        <f t="shared" si="13"/>
        <v>0.10840500228685088</v>
      </c>
      <c r="K87">
        <f t="shared" si="14"/>
        <v>1.648544372704798E-2</v>
      </c>
      <c r="L87">
        <f t="shared" si="15"/>
        <v>6.4017124458967511E-2</v>
      </c>
      <c r="O87" s="2" t="s">
        <v>217</v>
      </c>
      <c r="P87">
        <v>2.7165163713517852E-2</v>
      </c>
    </row>
    <row r="88" spans="1:16">
      <c r="A88" s="2" t="s">
        <v>82</v>
      </c>
      <c r="B88" s="1">
        <v>144256</v>
      </c>
      <c r="C88" s="1">
        <v>1526</v>
      </c>
      <c r="D88" s="1">
        <f t="shared" si="9"/>
        <v>145782</v>
      </c>
      <c r="F88">
        <f t="shared" si="10"/>
        <v>0.144256</v>
      </c>
      <c r="G88">
        <f t="shared" si="11"/>
        <v>1.526E-3</v>
      </c>
      <c r="H88">
        <f t="shared" si="12"/>
        <v>0.14578199999999999</v>
      </c>
      <c r="J88">
        <f t="shared" si="13"/>
        <v>7.3859442500329644E-5</v>
      </c>
      <c r="K88">
        <f t="shared" si="14"/>
        <v>8.3665317299585223E-7</v>
      </c>
      <c r="L88">
        <f t="shared" si="15"/>
        <v>3.8596798705057829E-5</v>
      </c>
      <c r="O88" s="2" t="s">
        <v>118</v>
      </c>
      <c r="P88">
        <v>2.6622355331162022E-2</v>
      </c>
    </row>
    <row r="89" spans="1:16">
      <c r="A89" s="2" t="s">
        <v>84</v>
      </c>
      <c r="B89" s="1">
        <v>202024129</v>
      </c>
      <c r="C89" s="1">
        <v>37091263</v>
      </c>
      <c r="D89" s="1">
        <f t="shared" si="9"/>
        <v>239115392</v>
      </c>
      <c r="F89">
        <f t="shared" si="10"/>
        <v>202.02412899999999</v>
      </c>
      <c r="G89">
        <f t="shared" si="11"/>
        <v>37.091262999999998</v>
      </c>
      <c r="H89">
        <f t="shared" si="12"/>
        <v>239.11539200000001</v>
      </c>
      <c r="J89">
        <f t="shared" si="13"/>
        <v>0.10343687291727677</v>
      </c>
      <c r="K89">
        <f t="shared" si="14"/>
        <v>2.0335860340349707E-2</v>
      </c>
      <c r="L89">
        <f t="shared" si="15"/>
        <v>6.3307463557263549E-2</v>
      </c>
      <c r="O89" s="2" t="s">
        <v>188</v>
      </c>
      <c r="P89">
        <v>2.6320384694186506E-2</v>
      </c>
    </row>
    <row r="90" spans="1:16">
      <c r="A90" s="2" t="s">
        <v>85</v>
      </c>
      <c r="B90" s="1">
        <v>69408</v>
      </c>
      <c r="C90" s="1">
        <v>9211237</v>
      </c>
      <c r="D90" s="1">
        <f t="shared" si="9"/>
        <v>9280645</v>
      </c>
      <c r="F90">
        <f t="shared" si="10"/>
        <v>6.9407999999999997E-2</v>
      </c>
      <c r="G90">
        <f t="shared" si="11"/>
        <v>9.2112370000000006</v>
      </c>
      <c r="H90">
        <f t="shared" si="12"/>
        <v>9.2806449999999998</v>
      </c>
      <c r="J90">
        <f t="shared" si="13"/>
        <v>3.5537074264244672E-5</v>
      </c>
      <c r="K90">
        <f t="shared" si="14"/>
        <v>5.0502035801224081E-3</v>
      </c>
      <c r="L90">
        <f t="shared" si="15"/>
        <v>2.4571153291771371E-3</v>
      </c>
      <c r="O90" s="2" t="s">
        <v>10</v>
      </c>
      <c r="P90">
        <v>2.5748059632093048E-2</v>
      </c>
    </row>
    <row r="91" spans="1:16">
      <c r="A91" s="2" t="s">
        <v>86</v>
      </c>
      <c r="B91" s="1">
        <v>1125372</v>
      </c>
      <c r="C91" s="1">
        <v>58585</v>
      </c>
      <c r="D91" s="1">
        <f t="shared" si="9"/>
        <v>1183957</v>
      </c>
      <c r="F91">
        <f t="shared" si="10"/>
        <v>1.125372</v>
      </c>
      <c r="G91">
        <f t="shared" si="11"/>
        <v>5.8584999999999998E-2</v>
      </c>
      <c r="H91">
        <f t="shared" si="12"/>
        <v>1.1839569999999999</v>
      </c>
      <c r="J91">
        <f t="shared" si="13"/>
        <v>5.7619335435254667E-4</v>
      </c>
      <c r="K91">
        <f t="shared" si="14"/>
        <v>3.2120135085165138E-5</v>
      </c>
      <c r="L91">
        <f t="shared" si="15"/>
        <v>3.1346085253628126E-4</v>
      </c>
      <c r="O91" s="2" t="s">
        <v>135</v>
      </c>
      <c r="P91">
        <v>2.5719459475914752E-2</v>
      </c>
    </row>
    <row r="92" spans="1:16">
      <c r="A92" s="2" t="s">
        <v>87</v>
      </c>
      <c r="B92" s="1">
        <v>41430492</v>
      </c>
      <c r="C92" s="1">
        <v>131948</v>
      </c>
      <c r="D92" s="1">
        <f t="shared" si="9"/>
        <v>41562440</v>
      </c>
      <c r="F92">
        <f t="shared" si="10"/>
        <v>41.430492000000001</v>
      </c>
      <c r="G92">
        <f t="shared" si="11"/>
        <v>0.13194800000000001</v>
      </c>
      <c r="H92">
        <f t="shared" si="12"/>
        <v>41.562440000000002</v>
      </c>
      <c r="J92">
        <f t="shared" si="13"/>
        <v>2.1212518312128212E-2</v>
      </c>
      <c r="K92">
        <f t="shared" si="14"/>
        <v>7.2342537922972936E-5</v>
      </c>
      <c r="L92">
        <f t="shared" si="15"/>
        <v>1.100394513980494E-2</v>
      </c>
      <c r="O92" s="2" t="s">
        <v>88</v>
      </c>
      <c r="P92">
        <v>2.4597274191373673E-2</v>
      </c>
    </row>
    <row r="93" spans="1:16">
      <c r="A93" s="2" t="s">
        <v>88</v>
      </c>
      <c r="B93" s="1">
        <v>102583136</v>
      </c>
      <c r="C93" s="1">
        <v>3258315</v>
      </c>
      <c r="D93" s="1">
        <f t="shared" si="9"/>
        <v>105841451</v>
      </c>
      <c r="F93">
        <f t="shared" si="10"/>
        <v>102.583136</v>
      </c>
      <c r="G93">
        <f t="shared" si="11"/>
        <v>3.2583150000000001</v>
      </c>
      <c r="H93">
        <f t="shared" si="12"/>
        <v>105.84145100000001</v>
      </c>
      <c r="J93">
        <f t="shared" si="13"/>
        <v>5.2522829101704575E-2</v>
      </c>
      <c r="K93">
        <f t="shared" si="14"/>
        <v>1.786421745327641E-3</v>
      </c>
      <c r="L93">
        <f t="shared" si="15"/>
        <v>2.8022260490995057E-2</v>
      </c>
      <c r="O93" s="2" t="s">
        <v>77</v>
      </c>
      <c r="P93">
        <v>2.3834851360445004E-2</v>
      </c>
    </row>
    <row r="94" spans="1:16">
      <c r="A94" s="2" t="s">
        <v>89</v>
      </c>
      <c r="B94" s="1">
        <v>9604062</v>
      </c>
      <c r="C94" s="1">
        <v>1091589</v>
      </c>
      <c r="D94" s="1">
        <f t="shared" si="9"/>
        <v>10695651</v>
      </c>
      <c r="F94">
        <f t="shared" si="10"/>
        <v>9.6040620000000008</v>
      </c>
      <c r="G94">
        <f t="shared" si="11"/>
        <v>1.0915889999999999</v>
      </c>
      <c r="H94">
        <f t="shared" si="12"/>
        <v>10.695651</v>
      </c>
      <c r="J94">
        <f t="shared" si="13"/>
        <v>4.9173044106214014E-3</v>
      </c>
      <c r="K94">
        <f t="shared" si="14"/>
        <v>5.9848060318307291E-4</v>
      </c>
      <c r="L94">
        <f t="shared" si="15"/>
        <v>2.8317480118708101E-3</v>
      </c>
      <c r="O94" s="2" t="s">
        <v>160</v>
      </c>
      <c r="P94">
        <v>2.3592593388641656E-2</v>
      </c>
    </row>
    <row r="95" spans="1:16">
      <c r="A95" s="2" t="s">
        <v>167</v>
      </c>
      <c r="B95" s="1">
        <v>5057654</v>
      </c>
      <c r="C95" s="1">
        <v>4096</v>
      </c>
      <c r="D95" s="1">
        <f t="shared" si="9"/>
        <v>5061750</v>
      </c>
      <c r="F95">
        <f t="shared" si="10"/>
        <v>5.0576540000000003</v>
      </c>
      <c r="G95">
        <f t="shared" si="11"/>
        <v>4.0959999999999998E-3</v>
      </c>
      <c r="H95">
        <f t="shared" si="12"/>
        <v>5.06175</v>
      </c>
      <c r="J95">
        <f t="shared" si="13"/>
        <v>2.5895318378407984E-3</v>
      </c>
      <c r="K95">
        <f t="shared" si="14"/>
        <v>2.2456955416716977E-6</v>
      </c>
      <c r="L95">
        <f t="shared" si="15"/>
        <v>1.3401335270837721E-3</v>
      </c>
      <c r="O95" s="2" t="s">
        <v>204</v>
      </c>
      <c r="P95">
        <v>2.349428660955517E-2</v>
      </c>
    </row>
    <row r="96" spans="1:16">
      <c r="A96" s="2" t="s">
        <v>90</v>
      </c>
      <c r="B96" s="1">
        <v>8239283</v>
      </c>
      <c r="C96" s="1">
        <v>1814934</v>
      </c>
      <c r="D96" s="1">
        <f t="shared" si="9"/>
        <v>10054217</v>
      </c>
      <c r="F96">
        <f t="shared" si="10"/>
        <v>8.2392830000000004</v>
      </c>
      <c r="G96">
        <f t="shared" si="11"/>
        <v>1.814934</v>
      </c>
      <c r="H96">
        <f t="shared" si="12"/>
        <v>10.054217</v>
      </c>
      <c r="J96">
        <f t="shared" si="13"/>
        <v>4.2185340573871691E-3</v>
      </c>
      <c r="K96">
        <f t="shared" si="14"/>
        <v>9.950657207588821E-4</v>
      </c>
      <c r="L96">
        <f t="shared" si="15"/>
        <v>2.6619238979158637E-3</v>
      </c>
      <c r="O96" s="2" t="s">
        <v>71</v>
      </c>
      <c r="P96">
        <v>2.2746371037251328E-2</v>
      </c>
    </row>
    <row r="97" spans="1:16">
      <c r="A97" s="2" t="s">
        <v>91</v>
      </c>
      <c r="B97" s="1">
        <v>21348322</v>
      </c>
      <c r="C97" s="1">
        <v>4777312</v>
      </c>
      <c r="D97" s="1">
        <f t="shared" si="9"/>
        <v>26125634</v>
      </c>
      <c r="F97">
        <f t="shared" si="10"/>
        <v>21.348322</v>
      </c>
      <c r="G97">
        <f t="shared" si="11"/>
        <v>4.7773120000000002</v>
      </c>
      <c r="H97">
        <f t="shared" si="12"/>
        <v>26.125634000000002</v>
      </c>
      <c r="J97">
        <f t="shared" si="13"/>
        <v>1.0930395694026747E-2</v>
      </c>
      <c r="K97">
        <f t="shared" si="14"/>
        <v>2.61923541493523E-3</v>
      </c>
      <c r="L97">
        <f t="shared" si="15"/>
        <v>6.9169433574790759E-3</v>
      </c>
      <c r="O97" s="2" t="s">
        <v>210</v>
      </c>
      <c r="P97">
        <v>2.257533079694727E-2</v>
      </c>
    </row>
    <row r="98" spans="1:16">
      <c r="A98" s="2" t="s">
        <v>92</v>
      </c>
      <c r="B98" s="1">
        <v>2971</v>
      </c>
      <c r="C98" s="1">
        <v>8641</v>
      </c>
      <c r="D98" s="1">
        <f t="shared" si="9"/>
        <v>11612</v>
      </c>
      <c r="F98">
        <f t="shared" si="10"/>
        <v>2.9710000000000001E-3</v>
      </c>
      <c r="G98">
        <f t="shared" si="11"/>
        <v>8.6409999999999994E-3</v>
      </c>
      <c r="H98">
        <f t="shared" si="12"/>
        <v>1.1612000000000001E-2</v>
      </c>
      <c r="J98">
        <f t="shared" si="13"/>
        <v>1.5211596305767479E-6</v>
      </c>
      <c r="K98">
        <f t="shared" si="14"/>
        <v>4.7375622987268411E-6</v>
      </c>
      <c r="L98">
        <f t="shared" si="15"/>
        <v>3.0743577846588158E-6</v>
      </c>
      <c r="O98" s="2" t="s">
        <v>64</v>
      </c>
      <c r="P98">
        <v>2.1114313684212568E-2</v>
      </c>
    </row>
    <row r="99" spans="1:16">
      <c r="A99" s="2" t="s">
        <v>228</v>
      </c>
      <c r="B99" s="1"/>
      <c r="C99" s="1">
        <v>76207</v>
      </c>
      <c r="D99" s="1">
        <f t="shared" si="9"/>
        <v>76207</v>
      </c>
      <c r="F99">
        <f t="shared" si="10"/>
        <v>0</v>
      </c>
      <c r="G99">
        <f t="shared" si="11"/>
        <v>7.6206999999999997E-2</v>
      </c>
      <c r="H99">
        <f t="shared" si="12"/>
        <v>7.6206999999999997E-2</v>
      </c>
      <c r="J99">
        <f t="shared" si="13"/>
        <v>0</v>
      </c>
      <c r="K99">
        <f t="shared" si="14"/>
        <v>4.1781669957073995E-5</v>
      </c>
      <c r="L99">
        <f t="shared" si="15"/>
        <v>2.0176333421933724E-5</v>
      </c>
      <c r="O99" s="2" t="s">
        <v>162</v>
      </c>
      <c r="P99">
        <v>2.088304321249107E-2</v>
      </c>
    </row>
    <row r="100" spans="1:16">
      <c r="A100" s="2" t="s">
        <v>93</v>
      </c>
      <c r="B100" s="1">
        <v>71003057</v>
      </c>
      <c r="C100" s="1">
        <v>1308756</v>
      </c>
      <c r="D100" s="1">
        <f t="shared" si="9"/>
        <v>72311813</v>
      </c>
      <c r="F100">
        <f t="shared" si="10"/>
        <v>71.003056999999998</v>
      </c>
      <c r="G100">
        <f t="shared" si="11"/>
        <v>1.308756</v>
      </c>
      <c r="H100">
        <f t="shared" si="12"/>
        <v>72.311813000000001</v>
      </c>
      <c r="J100">
        <f t="shared" si="13"/>
        <v>3.6353747544914099E-2</v>
      </c>
      <c r="K100">
        <f t="shared" si="14"/>
        <v>7.1754577986720813E-4</v>
      </c>
      <c r="L100">
        <f t="shared" si="15"/>
        <v>1.9145055564876213E-2</v>
      </c>
      <c r="O100" s="2" t="s">
        <v>38</v>
      </c>
      <c r="P100">
        <v>2.0470163982582213E-2</v>
      </c>
    </row>
    <row r="101" spans="1:16">
      <c r="A101" s="2" t="s">
        <v>95</v>
      </c>
      <c r="B101" s="1">
        <v>375526619</v>
      </c>
      <c r="C101" s="1">
        <v>119047033</v>
      </c>
      <c r="D101" s="1">
        <f t="shared" si="9"/>
        <v>494573652</v>
      </c>
      <c r="F101">
        <f t="shared" si="10"/>
        <v>375.52661899999998</v>
      </c>
      <c r="G101">
        <f t="shared" si="11"/>
        <v>119.047033</v>
      </c>
      <c r="H101">
        <f t="shared" si="12"/>
        <v>494.57365199999998</v>
      </c>
      <c r="J101">
        <f t="shared" si="13"/>
        <v>0.19227059341291661</v>
      </c>
      <c r="K101">
        <f t="shared" si="14"/>
        <v>6.5269382631187367E-2</v>
      </c>
      <c r="L101">
        <f t="shared" si="15"/>
        <v>0.13094181511482433</v>
      </c>
      <c r="O101" s="2" t="s">
        <v>54</v>
      </c>
      <c r="P101">
        <v>2.0369689894843664E-2</v>
      </c>
    </row>
    <row r="102" spans="1:16">
      <c r="A102" s="2" t="s">
        <v>96</v>
      </c>
      <c r="B102" s="1">
        <v>5427940</v>
      </c>
      <c r="C102" s="1">
        <v>5262324</v>
      </c>
      <c r="D102" s="1">
        <f t="shared" si="9"/>
        <v>10690264</v>
      </c>
      <c r="F102">
        <f t="shared" si="10"/>
        <v>5.4279400000000004</v>
      </c>
      <c r="G102">
        <f t="shared" si="11"/>
        <v>5.2623239999999996</v>
      </c>
      <c r="H102">
        <f t="shared" si="12"/>
        <v>10.690264000000001</v>
      </c>
      <c r="J102">
        <f t="shared" si="13"/>
        <v>2.7791192208659553E-3</v>
      </c>
      <c r="K102">
        <f t="shared" si="14"/>
        <v>2.8851507679765564E-3</v>
      </c>
      <c r="L102">
        <f t="shared" si="15"/>
        <v>2.8303217661434631E-3</v>
      </c>
      <c r="O102" s="2" t="s">
        <v>202</v>
      </c>
      <c r="P102">
        <v>1.9568143060749565E-2</v>
      </c>
    </row>
    <row r="103" spans="1:16">
      <c r="A103" s="2" t="s">
        <v>183</v>
      </c>
      <c r="B103" s="1">
        <v>4393575640</v>
      </c>
      <c r="C103" s="1">
        <v>2252737814</v>
      </c>
      <c r="D103" s="1">
        <f t="shared" si="9"/>
        <v>6646313454</v>
      </c>
      <c r="F103">
        <f t="shared" si="10"/>
        <v>4393.57564</v>
      </c>
      <c r="G103">
        <f t="shared" si="11"/>
        <v>2252.7378140000001</v>
      </c>
      <c r="H103">
        <f t="shared" si="12"/>
        <v>6646.3134540000001</v>
      </c>
      <c r="J103">
        <f t="shared" si="13"/>
        <v>2.2495220119331538</v>
      </c>
      <c r="K103">
        <f t="shared" si="14"/>
        <v>1.2350984534802358</v>
      </c>
      <c r="L103">
        <f t="shared" si="15"/>
        <v>1.7596577253347851</v>
      </c>
      <c r="O103" s="2" t="s">
        <v>125</v>
      </c>
      <c r="P103">
        <v>1.9553725143917077E-2</v>
      </c>
    </row>
    <row r="104" spans="1:16">
      <c r="A104" s="2" t="s">
        <v>97</v>
      </c>
      <c r="B104" s="1">
        <v>7346572358</v>
      </c>
      <c r="C104" s="1">
        <v>5675790547</v>
      </c>
      <c r="D104" s="1">
        <f t="shared" si="9"/>
        <v>13022362905</v>
      </c>
      <c r="F104">
        <f t="shared" si="10"/>
        <v>7346.5723580000003</v>
      </c>
      <c r="G104">
        <f t="shared" si="11"/>
        <v>5675.7905469999996</v>
      </c>
      <c r="H104">
        <f t="shared" si="12"/>
        <v>13022.362905</v>
      </c>
      <c r="J104">
        <f t="shared" si="13"/>
        <v>3.7614639158871186</v>
      </c>
      <c r="K104">
        <f t="shared" si="14"/>
        <v>3.1118402165186199</v>
      </c>
      <c r="L104">
        <f t="shared" si="15"/>
        <v>3.4477611756492372</v>
      </c>
      <c r="O104" s="2" t="s">
        <v>127</v>
      </c>
      <c r="P104">
        <v>1.7773777857419928E-2</v>
      </c>
    </row>
    <row r="105" spans="1:16">
      <c r="A105" s="2" t="s">
        <v>98</v>
      </c>
      <c r="B105" s="1">
        <v>512681347</v>
      </c>
      <c r="C105" s="1">
        <v>281783594</v>
      </c>
      <c r="D105" s="1">
        <f t="shared" si="9"/>
        <v>794464941</v>
      </c>
      <c r="F105">
        <f t="shared" si="10"/>
        <v>512.68134699999996</v>
      </c>
      <c r="G105">
        <f t="shared" si="11"/>
        <v>281.78359399999999</v>
      </c>
      <c r="H105">
        <f t="shared" si="12"/>
        <v>794.46494099999995</v>
      </c>
      <c r="J105">
        <f t="shared" si="13"/>
        <v>0.26249416641067302</v>
      </c>
      <c r="K105">
        <f t="shared" si="14"/>
        <v>0.15449222674854193</v>
      </c>
      <c r="L105">
        <f t="shared" si="15"/>
        <v>0.21034012022062154</v>
      </c>
      <c r="O105" s="2" t="s">
        <v>104</v>
      </c>
      <c r="P105">
        <v>1.7073797237456924E-2</v>
      </c>
    </row>
    <row r="106" spans="1:16">
      <c r="A106" s="2" t="s">
        <v>99</v>
      </c>
      <c r="B106" s="1">
        <v>452341712</v>
      </c>
      <c r="C106" s="1">
        <v>20463</v>
      </c>
      <c r="D106" s="1">
        <f t="shared" si="9"/>
        <v>452362175</v>
      </c>
      <c r="F106">
        <f t="shared" si="10"/>
        <v>452.34171199999997</v>
      </c>
      <c r="G106">
        <f t="shared" si="11"/>
        <v>2.0462999999999999E-2</v>
      </c>
      <c r="H106">
        <f t="shared" si="12"/>
        <v>452.36217499999998</v>
      </c>
      <c r="J106">
        <f t="shared" si="13"/>
        <v>0.23160011831719077</v>
      </c>
      <c r="K106">
        <f t="shared" si="14"/>
        <v>1.1219157194635732E-5</v>
      </c>
      <c r="L106">
        <f t="shared" si="15"/>
        <v>0.11976603291392039</v>
      </c>
      <c r="O106" s="2" t="s">
        <v>209</v>
      </c>
      <c r="P106">
        <v>1.7056760681883491E-2</v>
      </c>
    </row>
    <row r="107" spans="1:16">
      <c r="A107" s="2" t="s">
        <v>100</v>
      </c>
      <c r="B107" s="1">
        <v>262731181</v>
      </c>
      <c r="C107" s="1">
        <v>255305702</v>
      </c>
      <c r="D107" s="1">
        <f t="shared" si="9"/>
        <v>518036883</v>
      </c>
      <c r="F107">
        <f t="shared" si="10"/>
        <v>262.73118099999999</v>
      </c>
      <c r="G107">
        <f t="shared" si="11"/>
        <v>255.305702</v>
      </c>
      <c r="H107">
        <f t="shared" si="12"/>
        <v>518.03688299999999</v>
      </c>
      <c r="J107">
        <f t="shared" si="13"/>
        <v>0.13451903945841559</v>
      </c>
      <c r="K107">
        <f t="shared" si="14"/>
        <v>0.13997531170526442</v>
      </c>
      <c r="L107">
        <f t="shared" si="15"/>
        <v>0.13715386875572153</v>
      </c>
      <c r="O107" s="2" t="s">
        <v>93</v>
      </c>
      <c r="P107">
        <v>1.6671229282684465E-2</v>
      </c>
    </row>
    <row r="108" spans="1:16">
      <c r="A108" s="2" t="s">
        <v>101</v>
      </c>
      <c r="B108" s="1">
        <v>668091471</v>
      </c>
      <c r="C108" s="1">
        <v>382155739</v>
      </c>
      <c r="D108" s="1">
        <f t="shared" si="9"/>
        <v>1050247210</v>
      </c>
      <c r="F108">
        <f t="shared" si="10"/>
        <v>668.09147099999996</v>
      </c>
      <c r="G108">
        <f t="shared" si="11"/>
        <v>382.15573899999998</v>
      </c>
      <c r="H108">
        <f t="shared" si="12"/>
        <v>1050.24721</v>
      </c>
      <c r="J108">
        <f t="shared" si="13"/>
        <v>0.34206454904673045</v>
      </c>
      <c r="K108">
        <f t="shared" si="14"/>
        <v>0.20952281232826001</v>
      </c>
      <c r="L108">
        <f t="shared" si="15"/>
        <v>0.27806025541506224</v>
      </c>
      <c r="O108" s="2" t="s">
        <v>136</v>
      </c>
      <c r="P108">
        <v>1.664872439326965E-2</v>
      </c>
    </row>
    <row r="109" spans="1:16">
      <c r="A109" s="2" t="s">
        <v>102</v>
      </c>
      <c r="B109" s="1">
        <v>1708205927</v>
      </c>
      <c r="C109" s="1">
        <v>1458912962</v>
      </c>
      <c r="D109" s="1">
        <f t="shared" si="9"/>
        <v>3167118889</v>
      </c>
      <c r="F109">
        <f t="shared" si="10"/>
        <v>1708.205927</v>
      </c>
      <c r="G109">
        <f t="shared" si="11"/>
        <v>1458.9129620000001</v>
      </c>
      <c r="H109">
        <f t="shared" si="12"/>
        <v>3167.1188889999999</v>
      </c>
      <c r="J109">
        <f t="shared" si="13"/>
        <v>0.87460582189980862</v>
      </c>
      <c r="K109">
        <f t="shared" si="14"/>
        <v>0.79987166368419205</v>
      </c>
      <c r="L109">
        <f t="shared" si="15"/>
        <v>0.83851675950199189</v>
      </c>
      <c r="O109" s="2" t="s">
        <v>82</v>
      </c>
      <c r="P109">
        <v>1.6360734206419314E-2</v>
      </c>
    </row>
    <row r="110" spans="1:16">
      <c r="A110" s="2" t="s">
        <v>104</v>
      </c>
      <c r="B110" s="1">
        <v>31246792</v>
      </c>
      <c r="C110" s="1">
        <v>1193835</v>
      </c>
      <c r="D110" s="1">
        <f t="shared" si="9"/>
        <v>32440627</v>
      </c>
      <c r="F110">
        <f t="shared" si="10"/>
        <v>31.246791999999999</v>
      </c>
      <c r="G110">
        <f t="shared" si="11"/>
        <v>1.193835</v>
      </c>
      <c r="H110">
        <f t="shared" si="12"/>
        <v>32.440626999999999</v>
      </c>
      <c r="J110">
        <f t="shared" si="13"/>
        <v>1.5998437756791814E-2</v>
      </c>
      <c r="K110">
        <f t="shared" si="14"/>
        <v>6.5453855883584747E-4</v>
      </c>
      <c r="L110">
        <f t="shared" si="15"/>
        <v>8.5888816876216814E-3</v>
      </c>
      <c r="O110" s="2" t="s">
        <v>96</v>
      </c>
      <c r="P110">
        <v>1.3622623923859413E-2</v>
      </c>
    </row>
    <row r="111" spans="1:16">
      <c r="A111" s="2" t="s">
        <v>105</v>
      </c>
      <c r="B111" s="1">
        <v>20415711476</v>
      </c>
      <c r="C111" s="1">
        <v>37856128941</v>
      </c>
      <c r="D111" s="1">
        <f t="shared" si="9"/>
        <v>58271840417</v>
      </c>
      <c r="F111">
        <f t="shared" si="10"/>
        <v>20415.711476</v>
      </c>
      <c r="G111">
        <f t="shared" si="11"/>
        <v>37856.128941000003</v>
      </c>
      <c r="H111">
        <f t="shared" si="12"/>
        <v>58271.840416999999</v>
      </c>
      <c r="J111">
        <f t="shared" si="13"/>
        <v>10.452896710465714</v>
      </c>
      <c r="K111">
        <f t="shared" si="14"/>
        <v>20.755209957947422</v>
      </c>
      <c r="L111">
        <f t="shared" si="15"/>
        <v>15.42787514746815</v>
      </c>
      <c r="O111" s="2" t="s">
        <v>33</v>
      </c>
      <c r="P111">
        <v>1.293721217755044E-2</v>
      </c>
    </row>
    <row r="112" spans="1:16">
      <c r="A112" s="2" t="s">
        <v>107</v>
      </c>
      <c r="B112" s="1">
        <v>122584825</v>
      </c>
      <c r="C112" s="1">
        <v>12299595</v>
      </c>
      <c r="D112" s="1">
        <f t="shared" si="9"/>
        <v>134884420</v>
      </c>
      <c r="F112">
        <f t="shared" si="10"/>
        <v>122.584825</v>
      </c>
      <c r="G112">
        <f t="shared" si="11"/>
        <v>12.299595</v>
      </c>
      <c r="H112">
        <f t="shared" si="12"/>
        <v>134.88442000000001</v>
      </c>
      <c r="J112">
        <f t="shared" si="13"/>
        <v>6.2763745241102425E-2</v>
      </c>
      <c r="K112">
        <f t="shared" si="14"/>
        <v>6.7434437636395284E-3</v>
      </c>
      <c r="L112">
        <f t="shared" si="15"/>
        <v>3.5711588585617404E-2</v>
      </c>
      <c r="O112" s="2" t="s">
        <v>79</v>
      </c>
      <c r="P112">
        <v>1.1822764200300984E-2</v>
      </c>
    </row>
    <row r="113" spans="1:16">
      <c r="A113" s="2" t="s">
        <v>106</v>
      </c>
      <c r="B113" s="1">
        <v>37510056</v>
      </c>
      <c r="C113" s="1">
        <v>29418066</v>
      </c>
      <c r="D113" s="1">
        <f t="shared" si="9"/>
        <v>66928122</v>
      </c>
      <c r="F113">
        <f t="shared" si="10"/>
        <v>37.510055999999999</v>
      </c>
      <c r="G113">
        <f t="shared" si="11"/>
        <v>29.418066</v>
      </c>
      <c r="H113">
        <f t="shared" si="12"/>
        <v>66.928122000000002</v>
      </c>
      <c r="J113">
        <f t="shared" si="13"/>
        <v>1.9205245011064669E-2</v>
      </c>
      <c r="K113">
        <f t="shared" si="14"/>
        <v>1.6128911050000916E-2</v>
      </c>
      <c r="L113">
        <f t="shared" si="15"/>
        <v>1.7719685918299602E-2</v>
      </c>
      <c r="O113" s="2" t="s">
        <v>66</v>
      </c>
      <c r="P113">
        <v>1.1776209424614194E-2</v>
      </c>
    </row>
    <row r="114" spans="1:16">
      <c r="A114" s="2" t="s">
        <v>108</v>
      </c>
      <c r="B114" s="1">
        <v>129574100</v>
      </c>
      <c r="C114" s="1">
        <v>14350842</v>
      </c>
      <c r="D114" s="1">
        <f t="shared" si="9"/>
        <v>143924942</v>
      </c>
      <c r="F114">
        <f t="shared" si="10"/>
        <v>129.57409999999999</v>
      </c>
      <c r="G114">
        <f t="shared" si="11"/>
        <v>14.350842</v>
      </c>
      <c r="H114">
        <f t="shared" si="12"/>
        <v>143.92494199999999</v>
      </c>
      <c r="J114">
        <f t="shared" si="13"/>
        <v>6.6342271992027801E-2</v>
      </c>
      <c r="K114">
        <f t="shared" si="14"/>
        <v>7.8680717525964235E-3</v>
      </c>
      <c r="L114">
        <f t="shared" si="15"/>
        <v>3.8105129680009349E-2</v>
      </c>
      <c r="O114" s="2" t="s">
        <v>89</v>
      </c>
      <c r="P114">
        <v>1.1637359956314982E-2</v>
      </c>
    </row>
    <row r="115" spans="1:16">
      <c r="A115" s="2" t="s">
        <v>83</v>
      </c>
      <c r="B115" s="1">
        <v>1592036</v>
      </c>
      <c r="C115" s="1">
        <v>9913600</v>
      </c>
      <c r="D115" s="1">
        <f t="shared" si="9"/>
        <v>11505636</v>
      </c>
      <c r="F115">
        <f t="shared" si="10"/>
        <v>1.592036</v>
      </c>
      <c r="G115">
        <f t="shared" si="11"/>
        <v>9.9136000000000006</v>
      </c>
      <c r="H115">
        <f t="shared" si="12"/>
        <v>11.505636000000001</v>
      </c>
      <c r="J115">
        <f t="shared" si="13"/>
        <v>8.1512652091042862E-4</v>
      </c>
      <c r="K115">
        <f t="shared" si="14"/>
        <v>5.4352849907022809E-3</v>
      </c>
      <c r="L115">
        <f t="shared" si="15"/>
        <v>3.0461971756846986E-3</v>
      </c>
      <c r="O115" s="2" t="s">
        <v>120</v>
      </c>
      <c r="P115">
        <v>1.1614959812449803E-2</v>
      </c>
    </row>
    <row r="116" spans="1:16">
      <c r="A116" s="2" t="s">
        <v>111</v>
      </c>
      <c r="B116" s="1">
        <v>286116955</v>
      </c>
      <c r="C116" s="1">
        <v>514505434</v>
      </c>
      <c r="D116" s="1">
        <f t="shared" si="9"/>
        <v>800622389</v>
      </c>
      <c r="F116">
        <f t="shared" si="10"/>
        <v>286.11695500000002</v>
      </c>
      <c r="G116">
        <f t="shared" si="11"/>
        <v>514.50543400000004</v>
      </c>
      <c r="H116">
        <f t="shared" si="12"/>
        <v>800.622389</v>
      </c>
      <c r="J116">
        <f t="shared" si="13"/>
        <v>0.14649261580933828</v>
      </c>
      <c r="K116">
        <f t="shared" si="14"/>
        <v>0.28208558576651904</v>
      </c>
      <c r="L116">
        <f t="shared" si="15"/>
        <v>0.2119703474159739</v>
      </c>
      <c r="O116" s="2" t="s">
        <v>142</v>
      </c>
      <c r="P116">
        <v>1.1434153590017752E-2</v>
      </c>
    </row>
    <row r="117" spans="1:16">
      <c r="A117" s="2" t="s">
        <v>112</v>
      </c>
      <c r="B117" s="1">
        <v>3674422</v>
      </c>
      <c r="C117" s="1">
        <v>10586</v>
      </c>
      <c r="D117" s="1">
        <f t="shared" si="9"/>
        <v>3685008</v>
      </c>
      <c r="F117">
        <f t="shared" si="10"/>
        <v>3.6744219999999999</v>
      </c>
      <c r="G117">
        <f t="shared" si="11"/>
        <v>1.0586E-2</v>
      </c>
      <c r="H117">
        <f t="shared" si="12"/>
        <v>3.6850079999999998</v>
      </c>
      <c r="J117">
        <f t="shared" si="13"/>
        <v>1.8813135012127485E-3</v>
      </c>
      <c r="K117">
        <f t="shared" si="14"/>
        <v>5.8039387217130355E-6</v>
      </c>
      <c r="L117">
        <f t="shared" si="15"/>
        <v>9.756315045926639E-4</v>
      </c>
      <c r="O117" s="2" t="s">
        <v>187</v>
      </c>
      <c r="P117">
        <v>1.0606069162847787E-2</v>
      </c>
    </row>
    <row r="118" spans="1:16">
      <c r="A118" s="2" t="s">
        <v>113</v>
      </c>
      <c r="B118" s="1">
        <v>2135935339</v>
      </c>
      <c r="C118" s="1">
        <v>749410546</v>
      </c>
      <c r="D118" s="1">
        <f t="shared" si="9"/>
        <v>2885345885</v>
      </c>
      <c r="F118">
        <f t="shared" si="10"/>
        <v>2135.9353390000001</v>
      </c>
      <c r="G118">
        <f t="shared" si="11"/>
        <v>749.41054599999995</v>
      </c>
      <c r="H118">
        <f t="shared" si="12"/>
        <v>2885.3458850000002</v>
      </c>
      <c r="J118">
        <f t="shared" si="13"/>
        <v>1.093604379403925</v>
      </c>
      <c r="K118">
        <f t="shared" si="14"/>
        <v>0.41087595752782052</v>
      </c>
      <c r="L118">
        <f t="shared" si="15"/>
        <v>0.76391539639881423</v>
      </c>
      <c r="O118" s="2" t="s">
        <v>74</v>
      </c>
      <c r="P118">
        <v>1.0586762093448381E-2</v>
      </c>
    </row>
    <row r="119" spans="1:16">
      <c r="A119" s="2" t="s">
        <v>116</v>
      </c>
      <c r="B119" s="1">
        <v>26800387</v>
      </c>
      <c r="C119" s="1">
        <v>4827303</v>
      </c>
      <c r="D119" s="1">
        <f t="shared" si="9"/>
        <v>31627690</v>
      </c>
      <c r="F119">
        <f t="shared" si="10"/>
        <v>26.800387000000001</v>
      </c>
      <c r="G119">
        <f t="shared" si="11"/>
        <v>4.8273029999999997</v>
      </c>
      <c r="H119">
        <f t="shared" si="12"/>
        <v>31.627690000000001</v>
      </c>
      <c r="J119">
        <f t="shared" si="13"/>
        <v>1.3721866976854218E-2</v>
      </c>
      <c r="K119">
        <f t="shared" si="14"/>
        <v>2.646643756200784E-3</v>
      </c>
      <c r="L119">
        <f t="shared" si="15"/>
        <v>8.3736509612707365E-3</v>
      </c>
      <c r="O119" s="2" t="s">
        <v>121</v>
      </c>
      <c r="P119">
        <v>1.025585703876117E-2</v>
      </c>
    </row>
    <row r="120" spans="1:16">
      <c r="A120" s="2" t="s">
        <v>114</v>
      </c>
      <c r="B120" s="1">
        <v>146247646</v>
      </c>
      <c r="C120" s="1">
        <v>4488073</v>
      </c>
      <c r="D120" s="1">
        <f t="shared" si="9"/>
        <v>150735719</v>
      </c>
      <c r="F120">
        <f t="shared" si="10"/>
        <v>146.247646</v>
      </c>
      <c r="G120">
        <f t="shared" si="11"/>
        <v>4.488073</v>
      </c>
      <c r="H120">
        <f t="shared" si="12"/>
        <v>150.73571899999999</v>
      </c>
      <c r="J120">
        <f t="shared" si="13"/>
        <v>7.4879170367579614E-2</v>
      </c>
      <c r="K120">
        <f t="shared" si="14"/>
        <v>2.4606556461907033E-3</v>
      </c>
      <c r="L120">
        <f t="shared" si="15"/>
        <v>3.9908330273320171E-2</v>
      </c>
      <c r="O120" s="2" t="s">
        <v>55</v>
      </c>
      <c r="P120">
        <v>9.1363227408513617E-3</v>
      </c>
    </row>
    <row r="121" spans="1:16">
      <c r="A121" s="2" t="s">
        <v>115</v>
      </c>
      <c r="B121" s="1">
        <v>130897</v>
      </c>
      <c r="C121" s="1">
        <v>89356</v>
      </c>
      <c r="D121" s="1">
        <f t="shared" si="9"/>
        <v>220253</v>
      </c>
      <c r="F121">
        <f t="shared" si="10"/>
        <v>0.13089700000000001</v>
      </c>
      <c r="G121">
        <f t="shared" si="11"/>
        <v>8.9356000000000005E-2</v>
      </c>
      <c r="H121">
        <f t="shared" si="12"/>
        <v>0.220253</v>
      </c>
      <c r="J121">
        <f t="shared" si="13"/>
        <v>6.7019600189701978E-5</v>
      </c>
      <c r="K121">
        <f t="shared" si="14"/>
        <v>4.8990813188871157E-5</v>
      </c>
      <c r="L121">
        <f t="shared" si="15"/>
        <v>5.8313514049643315E-5</v>
      </c>
      <c r="O121" s="2" t="s">
        <v>161</v>
      </c>
      <c r="P121">
        <v>9.1362411009376747E-3</v>
      </c>
    </row>
    <row r="122" spans="1:16">
      <c r="A122" s="2" t="s">
        <v>117</v>
      </c>
      <c r="B122" s="1">
        <v>39781929</v>
      </c>
      <c r="C122" s="1">
        <v>196388</v>
      </c>
      <c r="D122" s="1">
        <f t="shared" si="9"/>
        <v>39978317</v>
      </c>
      <c r="F122">
        <f t="shared" si="10"/>
        <v>39.781928999999998</v>
      </c>
      <c r="G122">
        <f t="shared" si="11"/>
        <v>0.19638800000000001</v>
      </c>
      <c r="H122">
        <f t="shared" si="12"/>
        <v>39.978316999999997</v>
      </c>
      <c r="J122">
        <f t="shared" si="13"/>
        <v>2.0368449822036495E-2</v>
      </c>
      <c r="K122">
        <f t="shared" si="14"/>
        <v>1.0767276758735873E-4</v>
      </c>
      <c r="L122">
        <f t="shared" si="15"/>
        <v>1.0584537554814664E-2</v>
      </c>
      <c r="O122" s="2" t="s">
        <v>201</v>
      </c>
      <c r="P122">
        <v>8.3094521297566101E-3</v>
      </c>
    </row>
    <row r="123" spans="1:16">
      <c r="A123" s="2" t="s">
        <v>118</v>
      </c>
      <c r="B123" s="1">
        <v>244294514</v>
      </c>
      <c r="C123" s="1">
        <v>30305985</v>
      </c>
      <c r="D123" s="1">
        <f t="shared" si="9"/>
        <v>274600499</v>
      </c>
      <c r="F123">
        <f t="shared" si="10"/>
        <v>244.29451399999999</v>
      </c>
      <c r="G123">
        <f t="shared" si="11"/>
        <v>30.305985</v>
      </c>
      <c r="H123">
        <f t="shared" si="12"/>
        <v>274.60049900000001</v>
      </c>
      <c r="J123">
        <f t="shared" si="13"/>
        <v>0.12507941860254668</v>
      </c>
      <c r="K123">
        <f t="shared" si="14"/>
        <v>1.6615726416130214E-2</v>
      </c>
      <c r="L123">
        <f t="shared" si="15"/>
        <v>7.2702392505325994E-2</v>
      </c>
      <c r="O123" s="2" t="s">
        <v>144</v>
      </c>
      <c r="P123">
        <v>7.4158786284271028E-3</v>
      </c>
    </row>
    <row r="124" spans="1:16">
      <c r="A124" s="2" t="s">
        <v>119</v>
      </c>
      <c r="B124" s="1">
        <v>56431767</v>
      </c>
      <c r="C124" s="1">
        <v>5419566</v>
      </c>
      <c r="D124" s="1">
        <f t="shared" si="9"/>
        <v>61851333</v>
      </c>
      <c r="F124">
        <f t="shared" si="10"/>
        <v>56.431767000000001</v>
      </c>
      <c r="G124">
        <f t="shared" si="11"/>
        <v>5.4195659999999997</v>
      </c>
      <c r="H124">
        <f t="shared" si="12"/>
        <v>61.851332999999997</v>
      </c>
      <c r="J124">
        <f t="shared" si="13"/>
        <v>2.889320964069779E-2</v>
      </c>
      <c r="K124">
        <f t="shared" si="14"/>
        <v>2.9713611337879682E-3</v>
      </c>
      <c r="L124">
        <f t="shared" si="15"/>
        <v>1.6375570711339538E-2</v>
      </c>
      <c r="O124" s="2" t="s">
        <v>56</v>
      </c>
      <c r="P124">
        <v>7.4101191635727566E-3</v>
      </c>
    </row>
    <row r="125" spans="1:16">
      <c r="A125" s="2" t="s">
        <v>120</v>
      </c>
      <c r="B125" s="1">
        <v>16053920</v>
      </c>
      <c r="C125" s="1">
        <v>7259500</v>
      </c>
      <c r="D125" s="1">
        <f t="shared" si="9"/>
        <v>23313420</v>
      </c>
      <c r="F125">
        <f t="shared" si="10"/>
        <v>16.053920000000002</v>
      </c>
      <c r="G125">
        <f t="shared" si="11"/>
        <v>7.2595000000000001</v>
      </c>
      <c r="H125">
        <f t="shared" si="12"/>
        <v>23.313420000000001</v>
      </c>
      <c r="J125">
        <f t="shared" si="13"/>
        <v>8.2196482721335132E-3</v>
      </c>
      <c r="K125">
        <f t="shared" si="14"/>
        <v>3.9801334923744358E-3</v>
      </c>
      <c r="L125">
        <f t="shared" si="15"/>
        <v>6.1723901364123777E-3</v>
      </c>
      <c r="O125" s="2" t="s">
        <v>147</v>
      </c>
      <c r="P125">
        <v>7.281445417345705E-3</v>
      </c>
    </row>
    <row r="126" spans="1:16">
      <c r="A126" s="2" t="s">
        <v>122</v>
      </c>
      <c r="B126" s="1">
        <v>38935873</v>
      </c>
      <c r="C126" s="1">
        <v>574330</v>
      </c>
      <c r="D126" s="1">
        <f t="shared" si="9"/>
        <v>39510203</v>
      </c>
      <c r="F126">
        <f t="shared" si="10"/>
        <v>38.935873000000001</v>
      </c>
      <c r="G126">
        <f t="shared" si="11"/>
        <v>0.57433000000000001</v>
      </c>
      <c r="H126">
        <f t="shared" si="12"/>
        <v>39.510202999999997</v>
      </c>
      <c r="J126">
        <f t="shared" si="13"/>
        <v>1.9935266977066032E-2</v>
      </c>
      <c r="K126">
        <f t="shared" si="14"/>
        <v>3.1488533214069975E-4</v>
      </c>
      <c r="L126">
        <f t="shared" si="15"/>
        <v>1.0460601116646581E-2</v>
      </c>
      <c r="O126" s="2" t="s">
        <v>122</v>
      </c>
      <c r="P126">
        <v>7.2796662833775928E-3</v>
      </c>
    </row>
    <row r="127" spans="1:16">
      <c r="A127" s="2" t="s">
        <v>123</v>
      </c>
      <c r="B127" s="1">
        <v>5492628</v>
      </c>
      <c r="C127" s="1">
        <v>5851737</v>
      </c>
      <c r="D127" s="1">
        <f t="shared" si="9"/>
        <v>11344365</v>
      </c>
      <c r="F127">
        <f t="shared" si="10"/>
        <v>5.4926279999999998</v>
      </c>
      <c r="G127">
        <f t="shared" si="11"/>
        <v>5.851737</v>
      </c>
      <c r="H127">
        <f t="shared" si="12"/>
        <v>11.344365</v>
      </c>
      <c r="J127">
        <f t="shared" si="13"/>
        <v>2.8122396430075741E-3</v>
      </c>
      <c r="K127">
        <f t="shared" si="14"/>
        <v>3.2083055888513954E-3</v>
      </c>
      <c r="L127">
        <f t="shared" si="15"/>
        <v>3.0034995564727014E-3</v>
      </c>
      <c r="O127" s="2" t="s">
        <v>126</v>
      </c>
      <c r="P127">
        <v>6.9819178162779175E-3</v>
      </c>
    </row>
    <row r="128" spans="1:16">
      <c r="A128" s="2" t="s">
        <v>124</v>
      </c>
      <c r="B128" s="1">
        <v>10566683604</v>
      </c>
      <c r="C128" s="1">
        <v>10708895868</v>
      </c>
      <c r="D128" s="1">
        <f t="shared" si="9"/>
        <v>21275579472</v>
      </c>
      <c r="F128">
        <f t="shared" si="10"/>
        <v>10566.683604</v>
      </c>
      <c r="G128">
        <f t="shared" si="11"/>
        <v>10708.895868</v>
      </c>
      <c r="H128">
        <f t="shared" si="12"/>
        <v>21275.579472000001</v>
      </c>
      <c r="J128">
        <f t="shared" si="13"/>
        <v>5.4101691442214817</v>
      </c>
      <c r="K128">
        <f t="shared" si="14"/>
        <v>5.8713182878403485</v>
      </c>
      <c r="L128">
        <f t="shared" si="15"/>
        <v>5.6328576793722451</v>
      </c>
      <c r="O128" s="2" t="s">
        <v>41</v>
      </c>
      <c r="P128">
        <v>6.8585275588046515E-3</v>
      </c>
    </row>
    <row r="129" spans="1:16">
      <c r="A129" s="2" t="s">
        <v>125</v>
      </c>
      <c r="B129" s="1">
        <v>64207797</v>
      </c>
      <c r="C129" s="1">
        <v>20626477</v>
      </c>
      <c r="D129" s="1">
        <f t="shared" si="9"/>
        <v>84834274</v>
      </c>
      <c r="F129">
        <f t="shared" si="10"/>
        <v>64.207796999999999</v>
      </c>
      <c r="G129">
        <f t="shared" si="11"/>
        <v>20.626477000000001</v>
      </c>
      <c r="H129">
        <f t="shared" si="12"/>
        <v>84.834273999999994</v>
      </c>
      <c r="J129">
        <f t="shared" si="13"/>
        <v>3.2874556972287722E-2</v>
      </c>
      <c r="K129">
        <f t="shared" si="14"/>
        <v>1.1308785995921342E-2</v>
      </c>
      <c r="L129">
        <f t="shared" si="15"/>
        <v>2.2460464233360233E-2</v>
      </c>
      <c r="O129" s="2" t="s">
        <v>182</v>
      </c>
      <c r="P129">
        <v>6.7782447161345086E-3</v>
      </c>
    </row>
    <row r="130" spans="1:16">
      <c r="A130" s="2" t="s">
        <v>126</v>
      </c>
      <c r="B130" s="1">
        <v>2703732</v>
      </c>
      <c r="C130" s="1">
        <v>13408474</v>
      </c>
      <c r="D130" s="1">
        <f t="shared" si="9"/>
        <v>16112206</v>
      </c>
      <c r="F130">
        <f t="shared" si="10"/>
        <v>2.703732</v>
      </c>
      <c r="G130">
        <f t="shared" si="11"/>
        <v>13.408474</v>
      </c>
      <c r="H130">
        <f t="shared" si="12"/>
        <v>16.112206</v>
      </c>
      <c r="J130">
        <f t="shared" si="13"/>
        <v>1.3843177281381797E-3</v>
      </c>
      <c r="K130">
        <f t="shared" si="14"/>
        <v>7.35140387754416E-3</v>
      </c>
      <c r="L130">
        <f t="shared" si="15"/>
        <v>4.265818631082198E-3</v>
      </c>
      <c r="O130" s="2" t="s">
        <v>68</v>
      </c>
      <c r="P130">
        <v>6.7629611081417781E-3</v>
      </c>
    </row>
    <row r="131" spans="1:16">
      <c r="A131" s="2" t="s">
        <v>127</v>
      </c>
      <c r="B131" s="1">
        <v>20360015</v>
      </c>
      <c r="C131" s="1">
        <v>40194160</v>
      </c>
      <c r="D131" s="1">
        <f t="shared" si="9"/>
        <v>60554175</v>
      </c>
      <c r="F131">
        <f t="shared" si="10"/>
        <v>20.360015000000001</v>
      </c>
      <c r="G131">
        <f t="shared" si="11"/>
        <v>40.194159999999997</v>
      </c>
      <c r="H131">
        <f t="shared" si="12"/>
        <v>60.554175000000001</v>
      </c>
      <c r="J131">
        <f t="shared" si="13"/>
        <v>1.0424379971705503E-2</v>
      </c>
      <c r="K131">
        <f t="shared" si="14"/>
        <v>2.203707175616184E-2</v>
      </c>
      <c r="L131">
        <f t="shared" si="15"/>
        <v>1.6032139106514146E-2</v>
      </c>
      <c r="O131" s="2" t="s">
        <v>87</v>
      </c>
      <c r="P131">
        <v>6.7101000342165047E-3</v>
      </c>
    </row>
    <row r="132" spans="1:16">
      <c r="A132" s="2" t="s">
        <v>156</v>
      </c>
      <c r="B132" s="1">
        <v>1811872</v>
      </c>
      <c r="C132" s="1">
        <v>85462268</v>
      </c>
      <c r="D132" s="1">
        <f t="shared" ref="D132:D195" si="16">SUM(B132:C132)</f>
        <v>87274140</v>
      </c>
      <c r="F132">
        <f t="shared" ref="F132:F195" si="17">B132/10^6</f>
        <v>1.8118719999999999</v>
      </c>
      <c r="G132">
        <f t="shared" ref="G132:G195" si="18">C132/10^6</f>
        <v>85.462267999999995</v>
      </c>
      <c r="H132">
        <f t="shared" ref="H132:H195" si="19">D132/10^6</f>
        <v>87.274140000000003</v>
      </c>
      <c r="J132">
        <f t="shared" ref="J132:J195" si="20">B132/B$230*100</f>
        <v>9.2768311752687766E-4</v>
      </c>
      <c r="K132">
        <f t="shared" ref="K132:K195" si="21">C132/C$230*100</f>
        <v>4.6856014216003862E-2</v>
      </c>
      <c r="L132">
        <f t="shared" ref="L132:L195" si="22">D132/D$230*100</f>
        <v>2.3106435731002701E-2</v>
      </c>
      <c r="O132" s="2" t="s">
        <v>28</v>
      </c>
      <c r="P132">
        <v>6.3567024131203163E-3</v>
      </c>
    </row>
    <row r="133" spans="1:16">
      <c r="A133" s="2" t="s">
        <v>128</v>
      </c>
      <c r="B133" s="1">
        <v>28136341</v>
      </c>
      <c r="C133" s="1">
        <v>2972195</v>
      </c>
      <c r="D133" s="1">
        <f t="shared" si="16"/>
        <v>31108536</v>
      </c>
      <c r="F133">
        <f t="shared" si="17"/>
        <v>28.136341000000002</v>
      </c>
      <c r="G133">
        <f t="shared" si="18"/>
        <v>2.9721950000000001</v>
      </c>
      <c r="H133">
        <f t="shared" si="19"/>
        <v>31.108536000000001</v>
      </c>
      <c r="J133">
        <f t="shared" si="20"/>
        <v>1.4405878856055675E-2</v>
      </c>
      <c r="K133">
        <f t="shared" si="21"/>
        <v>1.6295520167184845E-3</v>
      </c>
      <c r="L133">
        <f t="shared" si="22"/>
        <v>8.236201328017485E-3</v>
      </c>
      <c r="O133" s="2" t="s">
        <v>167</v>
      </c>
      <c r="P133">
        <v>6.1300838761033215E-3</v>
      </c>
    </row>
    <row r="134" spans="1:16">
      <c r="A134" s="2" t="s">
        <v>129</v>
      </c>
      <c r="B134" s="1">
        <v>125828789</v>
      </c>
      <c r="C134" s="1">
        <v>8585338</v>
      </c>
      <c r="D134" s="1">
        <f t="shared" si="16"/>
        <v>134414127</v>
      </c>
      <c r="F134">
        <f t="shared" si="17"/>
        <v>125.828789</v>
      </c>
      <c r="G134">
        <f t="shared" si="18"/>
        <v>8.5853380000000001</v>
      </c>
      <c r="H134">
        <f t="shared" si="19"/>
        <v>134.41412700000001</v>
      </c>
      <c r="J134">
        <f t="shared" si="20"/>
        <v>6.4424663140747074E-2</v>
      </c>
      <c r="K134">
        <f t="shared" si="21"/>
        <v>4.7070447437364766E-3</v>
      </c>
      <c r="L134">
        <f t="shared" si="22"/>
        <v>3.5587075242040023E-2</v>
      </c>
      <c r="O134" s="2" t="s">
        <v>116</v>
      </c>
      <c r="P134">
        <v>6.0886616323487831E-3</v>
      </c>
    </row>
    <row r="135" spans="1:16">
      <c r="A135" s="2" t="s">
        <v>227</v>
      </c>
      <c r="B135" s="1">
        <v>14798047</v>
      </c>
      <c r="C135" s="1"/>
      <c r="D135" s="1">
        <f t="shared" si="16"/>
        <v>14798047</v>
      </c>
      <c r="F135">
        <f t="shared" si="17"/>
        <v>14.798047</v>
      </c>
      <c r="G135">
        <f t="shared" si="18"/>
        <v>0</v>
      </c>
      <c r="H135">
        <f t="shared" si="19"/>
        <v>14.798047</v>
      </c>
      <c r="J135">
        <f t="shared" si="20"/>
        <v>7.5766380706083327E-3</v>
      </c>
      <c r="K135">
        <f t="shared" si="21"/>
        <v>0</v>
      </c>
      <c r="L135">
        <f t="shared" si="22"/>
        <v>3.9178858932308854E-3</v>
      </c>
      <c r="O135" s="2" t="s">
        <v>190</v>
      </c>
      <c r="P135">
        <v>5.6366861260376353E-3</v>
      </c>
    </row>
    <row r="136" spans="1:16">
      <c r="A136" s="2" t="s">
        <v>130</v>
      </c>
      <c r="B136" s="1">
        <v>967033493</v>
      </c>
      <c r="C136" s="1">
        <v>398501571</v>
      </c>
      <c r="D136" s="1">
        <f t="shared" si="16"/>
        <v>1365535064</v>
      </c>
      <c r="F136">
        <f t="shared" si="17"/>
        <v>967.03349300000002</v>
      </c>
      <c r="G136">
        <f t="shared" si="18"/>
        <v>398.50157100000001</v>
      </c>
      <c r="H136">
        <f t="shared" si="19"/>
        <v>1365.5350639999999</v>
      </c>
      <c r="J136">
        <f t="shared" si="20"/>
        <v>0.49512363209936799</v>
      </c>
      <c r="K136">
        <f t="shared" si="21"/>
        <v>0.21848466829684265</v>
      </c>
      <c r="L136">
        <f t="shared" si="22"/>
        <v>0.36153490821847872</v>
      </c>
      <c r="O136" s="2" t="s">
        <v>76</v>
      </c>
      <c r="P136">
        <v>5.6366753434075254E-3</v>
      </c>
    </row>
    <row r="137" spans="1:16">
      <c r="A137" s="2" t="s">
        <v>132</v>
      </c>
      <c r="B137" s="1">
        <v>9598522</v>
      </c>
      <c r="C137" s="1">
        <v>4217529</v>
      </c>
      <c r="D137" s="1">
        <f t="shared" si="16"/>
        <v>13816051</v>
      </c>
      <c r="F137">
        <f t="shared" si="17"/>
        <v>9.5985220000000009</v>
      </c>
      <c r="G137">
        <f t="shared" si="18"/>
        <v>4.2175289999999999</v>
      </c>
      <c r="H137">
        <f t="shared" si="19"/>
        <v>13.816051</v>
      </c>
      <c r="J137">
        <f t="shared" si="20"/>
        <v>4.9144679163927261E-3</v>
      </c>
      <c r="K137">
        <f t="shared" si="21"/>
        <v>2.3123257012136458E-3</v>
      </c>
      <c r="L137">
        <f t="shared" si="22"/>
        <v>3.6578956204868424E-3</v>
      </c>
      <c r="O137" s="2" t="s">
        <v>8</v>
      </c>
      <c r="P137">
        <v>5.3212140957889622E-3</v>
      </c>
    </row>
    <row r="138" spans="1:16">
      <c r="A138" s="2" t="s">
        <v>229</v>
      </c>
      <c r="B138" s="1">
        <v>3344360</v>
      </c>
      <c r="C138" s="1">
        <v>147088</v>
      </c>
      <c r="D138" s="1">
        <f t="shared" si="16"/>
        <v>3491448</v>
      </c>
      <c r="F138">
        <f t="shared" si="17"/>
        <v>3.34436</v>
      </c>
      <c r="G138">
        <f t="shared" si="18"/>
        <v>0.147088</v>
      </c>
      <c r="H138">
        <f t="shared" si="19"/>
        <v>3.4914480000000001</v>
      </c>
      <c r="J138">
        <f t="shared" si="20"/>
        <v>1.7123209094970222E-3</v>
      </c>
      <c r="K138">
        <f t="shared" si="21"/>
        <v>8.0643277791359055E-5</v>
      </c>
      <c r="L138">
        <f t="shared" si="22"/>
        <v>9.2438514799616383E-4</v>
      </c>
      <c r="O138" s="2" t="s">
        <v>91</v>
      </c>
      <c r="P138">
        <v>5.277892568759374E-3</v>
      </c>
    </row>
    <row r="139" spans="1:16">
      <c r="A139" s="2" t="s">
        <v>134</v>
      </c>
      <c r="B139" s="1">
        <v>3485</v>
      </c>
      <c r="C139" s="1">
        <v>21940</v>
      </c>
      <c r="D139" s="1">
        <f t="shared" si="16"/>
        <v>25425</v>
      </c>
      <c r="F139">
        <f t="shared" si="17"/>
        <v>3.4849999999999998E-3</v>
      </c>
      <c r="G139">
        <f t="shared" si="18"/>
        <v>2.1940000000000001E-2</v>
      </c>
      <c r="H139">
        <f t="shared" si="19"/>
        <v>2.5425E-2</v>
      </c>
      <c r="J139">
        <f t="shared" si="20"/>
        <v>1.7843289507101876E-6</v>
      </c>
      <c r="K139">
        <f t="shared" si="21"/>
        <v>1.2028945357489512E-5</v>
      </c>
      <c r="L139">
        <f t="shared" si="22"/>
        <v>6.7314456316698579E-6</v>
      </c>
      <c r="O139" s="2" t="s">
        <v>194</v>
      </c>
      <c r="P139">
        <v>5.2647115736380477E-3</v>
      </c>
    </row>
    <row r="140" spans="1:16">
      <c r="A140" s="2" t="s">
        <v>135</v>
      </c>
      <c r="B140" s="1">
        <v>170293450</v>
      </c>
      <c r="C140" s="1">
        <v>98609010</v>
      </c>
      <c r="D140" s="1">
        <f t="shared" si="16"/>
        <v>268902460</v>
      </c>
      <c r="F140">
        <f t="shared" si="17"/>
        <v>170.29345000000001</v>
      </c>
      <c r="G140">
        <f t="shared" si="18"/>
        <v>98.609009999999998</v>
      </c>
      <c r="H140">
        <f t="shared" si="19"/>
        <v>268.90246000000002</v>
      </c>
      <c r="J140">
        <f t="shared" si="20"/>
        <v>8.7190683773692337E-2</v>
      </c>
      <c r="K140">
        <f t="shared" si="21"/>
        <v>5.4063919464272421E-2</v>
      </c>
      <c r="L140">
        <f t="shared" si="22"/>
        <v>7.1193797038831025E-2</v>
      </c>
      <c r="O140" s="2" t="s">
        <v>50</v>
      </c>
      <c r="P140">
        <v>5.095760082823822E-3</v>
      </c>
    </row>
    <row r="141" spans="1:16">
      <c r="A141" s="2" t="s">
        <v>136</v>
      </c>
      <c r="B141" s="1">
        <v>112477450</v>
      </c>
      <c r="C141" s="1">
        <v>10898677</v>
      </c>
      <c r="D141" s="1">
        <f t="shared" si="16"/>
        <v>123376127</v>
      </c>
      <c r="F141">
        <f t="shared" si="17"/>
        <v>112.47745</v>
      </c>
      <c r="G141">
        <f t="shared" si="18"/>
        <v>10.898676999999999</v>
      </c>
      <c r="H141">
        <f t="shared" si="19"/>
        <v>123.376127</v>
      </c>
      <c r="J141">
        <f t="shared" si="20"/>
        <v>5.7588743281795571E-2</v>
      </c>
      <c r="K141">
        <f t="shared" si="21"/>
        <v>5.9753687375536805E-3</v>
      </c>
      <c r="L141">
        <f t="shared" si="22"/>
        <v>3.2664687950697963E-2</v>
      </c>
      <c r="O141" s="2" t="s">
        <v>185</v>
      </c>
      <c r="P141">
        <v>4.6620565134215418E-3</v>
      </c>
    </row>
    <row r="142" spans="1:16">
      <c r="A142" s="2" t="s">
        <v>34</v>
      </c>
      <c r="B142" s="1">
        <v>2072955025</v>
      </c>
      <c r="C142" s="1">
        <v>2813865697</v>
      </c>
      <c r="D142" s="1">
        <f t="shared" si="16"/>
        <v>4886820722</v>
      </c>
      <c r="F142">
        <f t="shared" si="17"/>
        <v>2072.9550250000002</v>
      </c>
      <c r="G142">
        <f t="shared" si="18"/>
        <v>2813.8656970000002</v>
      </c>
      <c r="H142">
        <f t="shared" si="19"/>
        <v>4886.8207220000004</v>
      </c>
      <c r="J142">
        <f t="shared" si="20"/>
        <v>1.0613582968802469</v>
      </c>
      <c r="K142">
        <f t="shared" si="21"/>
        <v>1.5427455201698792</v>
      </c>
      <c r="L142">
        <f t="shared" si="22"/>
        <v>1.2938197837506644</v>
      </c>
      <c r="O142" s="2" t="s">
        <v>193</v>
      </c>
      <c r="P142">
        <v>4.6281836511195698E-3</v>
      </c>
    </row>
    <row r="143" spans="1:16">
      <c r="A143" s="2" t="s">
        <v>153</v>
      </c>
      <c r="B143" s="1">
        <v>1157363</v>
      </c>
      <c r="C143" s="1">
        <v>19000</v>
      </c>
      <c r="D143" s="1">
        <f t="shared" si="16"/>
        <v>1176363</v>
      </c>
      <c r="F143">
        <f t="shared" si="17"/>
        <v>1.1573629999999999</v>
      </c>
      <c r="G143">
        <f t="shared" si="18"/>
        <v>1.9E-2</v>
      </c>
      <c r="H143">
        <f t="shared" si="19"/>
        <v>1.176363</v>
      </c>
      <c r="J143">
        <f t="shared" si="20"/>
        <v>5.9257282851672732E-4</v>
      </c>
      <c r="K143">
        <f t="shared" si="21"/>
        <v>1.0417044748965394E-5</v>
      </c>
      <c r="L143">
        <f t="shared" si="22"/>
        <v>3.1145028820483972E-4</v>
      </c>
      <c r="O143" s="2" t="s">
        <v>128</v>
      </c>
      <c r="P143">
        <v>4.4624099554362662E-3</v>
      </c>
    </row>
    <row r="144" spans="1:16">
      <c r="A144" s="2" t="s">
        <v>138</v>
      </c>
      <c r="B144" s="1">
        <v>5677446</v>
      </c>
      <c r="C144" s="1">
        <v>8090538</v>
      </c>
      <c r="D144" s="1">
        <f t="shared" si="16"/>
        <v>13767984</v>
      </c>
      <c r="F144">
        <f t="shared" si="17"/>
        <v>5.6774459999999998</v>
      </c>
      <c r="G144">
        <f t="shared" si="18"/>
        <v>8.0905380000000005</v>
      </c>
      <c r="H144">
        <f t="shared" si="19"/>
        <v>13.767984</v>
      </c>
      <c r="J144">
        <f t="shared" si="20"/>
        <v>2.9068669336854377E-3</v>
      </c>
      <c r="K144">
        <f t="shared" si="21"/>
        <v>4.4357629678528935E-3</v>
      </c>
      <c r="L144">
        <f t="shared" si="22"/>
        <v>3.645169547834828E-3</v>
      </c>
      <c r="O144" s="2" t="s">
        <v>30</v>
      </c>
      <c r="P144">
        <v>4.3381986776989279E-3</v>
      </c>
    </row>
    <row r="145" spans="1:16">
      <c r="A145" s="2" t="s">
        <v>139</v>
      </c>
      <c r="B145" s="1">
        <v>10468</v>
      </c>
      <c r="C145" s="1">
        <v>771361</v>
      </c>
      <c r="D145" s="1">
        <f t="shared" si="16"/>
        <v>781829</v>
      </c>
      <c r="F145">
        <f t="shared" si="17"/>
        <v>1.0468E-2</v>
      </c>
      <c r="G145">
        <f t="shared" si="18"/>
        <v>0.77136099999999996</v>
      </c>
      <c r="H145">
        <f t="shared" si="19"/>
        <v>0.781829</v>
      </c>
      <c r="J145">
        <f t="shared" si="20"/>
        <v>5.3596428855191515E-6</v>
      </c>
      <c r="K145">
        <f t="shared" si="21"/>
        <v>4.2291063445298405E-4</v>
      </c>
      <c r="L145">
        <f t="shared" si="22"/>
        <v>2.0699466693265735E-4</v>
      </c>
      <c r="O145" s="2" t="s">
        <v>119</v>
      </c>
      <c r="P145">
        <v>4.0963596880941311E-3</v>
      </c>
    </row>
    <row r="146" spans="1:16">
      <c r="A146" s="2" t="s">
        <v>140</v>
      </c>
      <c r="B146" s="1">
        <v>69932054</v>
      </c>
      <c r="C146" s="1">
        <v>340897</v>
      </c>
      <c r="D146" s="1">
        <f t="shared" si="16"/>
        <v>70272951</v>
      </c>
      <c r="F146">
        <f t="shared" si="17"/>
        <v>69.932053999999994</v>
      </c>
      <c r="G146">
        <f t="shared" si="18"/>
        <v>0.34089700000000001</v>
      </c>
      <c r="H146">
        <f t="shared" si="19"/>
        <v>70.272951000000006</v>
      </c>
      <c r="J146">
        <f t="shared" si="20"/>
        <v>3.5805391258200335E-2</v>
      </c>
      <c r="K146">
        <f t="shared" si="21"/>
        <v>1.8690206862042401E-4</v>
      </c>
      <c r="L146">
        <f t="shared" si="22"/>
        <v>1.8605252666017702E-2</v>
      </c>
      <c r="O146" s="2" t="s">
        <v>6</v>
      </c>
      <c r="P146">
        <v>3.613210057759914E-3</v>
      </c>
    </row>
    <row r="147" spans="1:16">
      <c r="A147" s="2" t="s">
        <v>142</v>
      </c>
      <c r="B147" s="1">
        <v>12289849</v>
      </c>
      <c r="C147" s="1">
        <v>2725596</v>
      </c>
      <c r="D147" s="1">
        <f t="shared" si="16"/>
        <v>15015445</v>
      </c>
      <c r="F147">
        <f t="shared" si="17"/>
        <v>12.289849</v>
      </c>
      <c r="G147">
        <f t="shared" si="18"/>
        <v>2.7255959999999999</v>
      </c>
      <c r="H147">
        <f t="shared" si="19"/>
        <v>15.015445</v>
      </c>
      <c r="J147">
        <f t="shared" si="20"/>
        <v>6.2924342526704874E-3</v>
      </c>
      <c r="K147">
        <f t="shared" si="21"/>
        <v>1.4943502894526886E-3</v>
      </c>
      <c r="L147">
        <f t="shared" si="22"/>
        <v>3.9754435261682994E-3</v>
      </c>
      <c r="O147" s="2" t="s">
        <v>218</v>
      </c>
      <c r="P147">
        <v>3.5141808424560741E-3</v>
      </c>
    </row>
    <row r="148" spans="1:16">
      <c r="A148" s="2" t="s">
        <v>141</v>
      </c>
      <c r="B148" s="1">
        <v>3643859681</v>
      </c>
      <c r="C148" s="1">
        <v>952396006</v>
      </c>
      <c r="D148" s="1">
        <f t="shared" si="16"/>
        <v>4596255687</v>
      </c>
      <c r="F148">
        <f t="shared" si="17"/>
        <v>3643.8596809999999</v>
      </c>
      <c r="G148">
        <f t="shared" si="18"/>
        <v>952.39600600000006</v>
      </c>
      <c r="H148">
        <f t="shared" si="19"/>
        <v>4596.2556869999999</v>
      </c>
      <c r="J148">
        <f t="shared" si="20"/>
        <v>1.8656655153899249</v>
      </c>
      <c r="K148">
        <f t="shared" si="21"/>
        <v>0.52216588490725868</v>
      </c>
      <c r="L148">
        <f t="shared" si="22"/>
        <v>1.2168906692740962</v>
      </c>
      <c r="O148" s="2" t="s">
        <v>223</v>
      </c>
      <c r="P148">
        <v>3.4921134197485691E-3</v>
      </c>
    </row>
    <row r="149" spans="1:16">
      <c r="A149" s="2" t="s">
        <v>144</v>
      </c>
      <c r="B149" s="1">
        <v>53889299</v>
      </c>
      <c r="C149" s="1">
        <v>103046</v>
      </c>
      <c r="D149" s="1">
        <f t="shared" si="16"/>
        <v>53992345</v>
      </c>
      <c r="F149">
        <f t="shared" si="17"/>
        <v>53.889299000000001</v>
      </c>
      <c r="G149">
        <f t="shared" si="18"/>
        <v>0.103046</v>
      </c>
      <c r="H149">
        <f t="shared" si="19"/>
        <v>53.992345</v>
      </c>
      <c r="J149">
        <f t="shared" si="20"/>
        <v>2.7591459494742482E-2</v>
      </c>
      <c r="K149">
        <f t="shared" si="21"/>
        <v>5.6496568063257271E-5</v>
      </c>
      <c r="L149">
        <f t="shared" si="22"/>
        <v>1.4294848963377068E-2</v>
      </c>
      <c r="O149" s="2" t="s">
        <v>106</v>
      </c>
      <c r="P149">
        <v>3.3191985421811383E-3</v>
      </c>
    </row>
    <row r="150" spans="1:16">
      <c r="A150" s="2" t="s">
        <v>146</v>
      </c>
      <c r="B150" s="1">
        <v>799819996</v>
      </c>
      <c r="C150" s="1">
        <v>510547264</v>
      </c>
      <c r="D150" s="1">
        <f t="shared" si="16"/>
        <v>1310367260</v>
      </c>
      <c r="F150">
        <f t="shared" si="17"/>
        <v>799.81999599999995</v>
      </c>
      <c r="G150">
        <f t="shared" si="18"/>
        <v>510.54726399999998</v>
      </c>
      <c r="H150">
        <f t="shared" si="19"/>
        <v>1310.36726</v>
      </c>
      <c r="J150">
        <f t="shared" si="20"/>
        <v>0.40950989217208211</v>
      </c>
      <c r="K150">
        <f t="shared" si="21"/>
        <v>0.27991545766051834</v>
      </c>
      <c r="L150">
        <f t="shared" si="22"/>
        <v>0.3469288483071859</v>
      </c>
      <c r="O150" s="2" t="s">
        <v>181</v>
      </c>
      <c r="P150">
        <v>3.277095452353954E-3</v>
      </c>
    </row>
    <row r="151" spans="1:16">
      <c r="A151" s="2" t="s">
        <v>147</v>
      </c>
      <c r="B151" s="1">
        <v>31019486</v>
      </c>
      <c r="C151" s="1">
        <v>306850</v>
      </c>
      <c r="D151" s="1">
        <f t="shared" si="16"/>
        <v>31326336</v>
      </c>
      <c r="F151">
        <f t="shared" si="17"/>
        <v>31.019486000000001</v>
      </c>
      <c r="G151">
        <f t="shared" si="18"/>
        <v>0.30685000000000001</v>
      </c>
      <c r="H151">
        <f t="shared" si="19"/>
        <v>31.326336000000001</v>
      </c>
      <c r="J151">
        <f t="shared" si="20"/>
        <v>1.5882056500989769E-2</v>
      </c>
      <c r="K151">
        <f t="shared" si="21"/>
        <v>1.6823527269579114E-4</v>
      </c>
      <c r="L151">
        <f t="shared" si="22"/>
        <v>8.2938653932516111E-3</v>
      </c>
      <c r="O151" s="2" t="s">
        <v>90</v>
      </c>
      <c r="P151">
        <v>3.2607874945007951E-3</v>
      </c>
    </row>
    <row r="152" spans="1:16">
      <c r="A152" s="2" t="s">
        <v>148</v>
      </c>
      <c r="B152" s="1">
        <v>17574081</v>
      </c>
      <c r="C152" s="1">
        <v>119346</v>
      </c>
      <c r="D152" s="1">
        <f t="shared" si="16"/>
        <v>17693427</v>
      </c>
      <c r="F152">
        <f t="shared" si="17"/>
        <v>17.574081</v>
      </c>
      <c r="G152">
        <f t="shared" si="18"/>
        <v>0.11934599999999999</v>
      </c>
      <c r="H152">
        <f t="shared" si="19"/>
        <v>17.693427</v>
      </c>
      <c r="J152">
        <f t="shared" si="20"/>
        <v>8.9979746084435704E-3</v>
      </c>
      <c r="K152">
        <f t="shared" si="21"/>
        <v>6.5433295926843368E-5</v>
      </c>
      <c r="L152">
        <f t="shared" si="22"/>
        <v>4.6844578913832653E-3</v>
      </c>
      <c r="O152" s="2" t="s">
        <v>117</v>
      </c>
      <c r="P152">
        <v>3.211552465043864E-3</v>
      </c>
    </row>
    <row r="153" spans="1:16">
      <c r="A153" s="2" t="s">
        <v>149</v>
      </c>
      <c r="B153" s="1">
        <v>931689577</v>
      </c>
      <c r="C153" s="1">
        <v>68532244</v>
      </c>
      <c r="D153" s="1">
        <f t="shared" si="16"/>
        <v>1000221821</v>
      </c>
      <c r="F153">
        <f t="shared" si="17"/>
        <v>931.68957699999999</v>
      </c>
      <c r="G153">
        <f t="shared" si="18"/>
        <v>68.532244000000006</v>
      </c>
      <c r="H153">
        <f t="shared" si="19"/>
        <v>1000.221821</v>
      </c>
      <c r="J153">
        <f t="shared" si="20"/>
        <v>0.4770274563317155</v>
      </c>
      <c r="K153">
        <f t="shared" si="21"/>
        <v>3.7573865920790275E-2</v>
      </c>
      <c r="L153">
        <f t="shared" si="22"/>
        <v>0.26481568565078939</v>
      </c>
      <c r="O153" s="2" t="s">
        <v>24</v>
      </c>
      <c r="P153">
        <v>2.8867534597502411E-3</v>
      </c>
    </row>
    <row r="154" spans="1:16">
      <c r="A154" s="2" t="s">
        <v>150</v>
      </c>
      <c r="B154" s="1"/>
      <c r="C154" s="1">
        <v>980</v>
      </c>
      <c r="D154" s="1">
        <f t="shared" si="16"/>
        <v>980</v>
      </c>
      <c r="F154">
        <f t="shared" si="17"/>
        <v>0</v>
      </c>
      <c r="G154">
        <f t="shared" si="18"/>
        <v>9.7999999999999997E-4</v>
      </c>
      <c r="H154">
        <f t="shared" si="19"/>
        <v>9.7999999999999997E-4</v>
      </c>
      <c r="J154">
        <f t="shared" si="20"/>
        <v>0</v>
      </c>
      <c r="K154">
        <f t="shared" si="21"/>
        <v>5.3730020284137299E-7</v>
      </c>
      <c r="L154">
        <f t="shared" si="22"/>
        <v>2.5946181785787459E-7</v>
      </c>
      <c r="O154" s="2" t="s">
        <v>78</v>
      </c>
      <c r="P154">
        <v>2.7297244770859591E-3</v>
      </c>
    </row>
    <row r="155" spans="1:16">
      <c r="A155" s="2" t="s">
        <v>151</v>
      </c>
      <c r="B155" s="1">
        <v>142310</v>
      </c>
      <c r="C155" s="1"/>
      <c r="D155" s="1">
        <f t="shared" si="16"/>
        <v>142310</v>
      </c>
      <c r="F155">
        <f t="shared" si="17"/>
        <v>0.14230999999999999</v>
      </c>
      <c r="G155">
        <f t="shared" si="18"/>
        <v>0</v>
      </c>
      <c r="H155">
        <f t="shared" si="19"/>
        <v>0.14230999999999999</v>
      </c>
      <c r="J155">
        <f t="shared" si="20"/>
        <v>7.2863085502314711E-5</v>
      </c>
      <c r="K155">
        <f t="shared" si="21"/>
        <v>0</v>
      </c>
      <c r="L155">
        <f t="shared" si="22"/>
        <v>3.7677562550361361E-5</v>
      </c>
      <c r="O155" s="2" t="s">
        <v>168</v>
      </c>
      <c r="P155">
        <v>2.6784931206829911E-3</v>
      </c>
    </row>
    <row r="156" spans="1:16">
      <c r="A156" s="2" t="s">
        <v>152</v>
      </c>
      <c r="B156" s="1">
        <v>176402322</v>
      </c>
      <c r="C156" s="1">
        <v>292171176</v>
      </c>
      <c r="D156" s="1">
        <f t="shared" si="16"/>
        <v>468573498</v>
      </c>
      <c r="F156">
        <f t="shared" si="17"/>
        <v>176.402322</v>
      </c>
      <c r="G156">
        <f t="shared" si="18"/>
        <v>292.171176</v>
      </c>
      <c r="H156">
        <f t="shared" si="19"/>
        <v>468.57349799999997</v>
      </c>
      <c r="J156">
        <f t="shared" si="20"/>
        <v>9.0318441927432019E-2</v>
      </c>
      <c r="K156">
        <f t="shared" si="21"/>
        <v>0.160187379723676</v>
      </c>
      <c r="L156">
        <f t="shared" si="22"/>
        <v>0.12405809346030935</v>
      </c>
      <c r="O156" s="2" t="s">
        <v>67</v>
      </c>
      <c r="P156">
        <v>2.5670623403771884E-3</v>
      </c>
    </row>
    <row r="157" spans="1:16">
      <c r="A157" s="2" t="s">
        <v>137</v>
      </c>
      <c r="B157" s="1">
        <v>554376889</v>
      </c>
      <c r="C157" s="1">
        <v>2407850708</v>
      </c>
      <c r="D157" s="1">
        <f t="shared" si="16"/>
        <v>2962227597</v>
      </c>
      <c r="F157">
        <f t="shared" si="17"/>
        <v>554.37688900000001</v>
      </c>
      <c r="G157">
        <f t="shared" si="18"/>
        <v>2407.8507079999999</v>
      </c>
      <c r="H157">
        <f t="shared" si="19"/>
        <v>2962.2275970000001</v>
      </c>
      <c r="J157">
        <f t="shared" si="20"/>
        <v>0.28384239100354319</v>
      </c>
      <c r="K157">
        <f t="shared" si="21"/>
        <v>1.3201415038981057</v>
      </c>
      <c r="L157">
        <f t="shared" si="22"/>
        <v>0.78427036451671794</v>
      </c>
      <c r="O157" s="2" t="s">
        <v>20</v>
      </c>
      <c r="P157">
        <v>2.5392739622085861E-3</v>
      </c>
    </row>
    <row r="158" spans="1:16">
      <c r="A158" s="2" t="s">
        <v>131</v>
      </c>
      <c r="B158" s="1">
        <v>3230726066</v>
      </c>
      <c r="C158" s="1">
        <v>6815469835</v>
      </c>
      <c r="D158" s="1">
        <f t="shared" si="16"/>
        <v>10046195901</v>
      </c>
      <c r="F158">
        <f t="shared" si="17"/>
        <v>3230.7260660000002</v>
      </c>
      <c r="G158">
        <f t="shared" si="18"/>
        <v>6815.4698349999999</v>
      </c>
      <c r="H158">
        <f t="shared" si="19"/>
        <v>10046.195900999999</v>
      </c>
      <c r="J158">
        <f t="shared" si="20"/>
        <v>1.6541400434369673</v>
      </c>
      <c r="K158">
        <f t="shared" si="21"/>
        <v>3.7366870661273053</v>
      </c>
      <c r="L158">
        <f t="shared" si="22"/>
        <v>2.6598002561528453</v>
      </c>
      <c r="O158" s="2" t="s">
        <v>5</v>
      </c>
      <c r="P158">
        <v>2.4315200587702139E-3</v>
      </c>
    </row>
    <row r="159" spans="1:16">
      <c r="A159" s="2" t="s">
        <v>158</v>
      </c>
      <c r="B159" s="1">
        <v>835693088</v>
      </c>
      <c r="C159" s="1">
        <v>80354152</v>
      </c>
      <c r="D159" s="1">
        <f t="shared" si="16"/>
        <v>916047240</v>
      </c>
      <c r="F159">
        <f t="shared" si="17"/>
        <v>835.69308799999999</v>
      </c>
      <c r="G159">
        <f t="shared" si="18"/>
        <v>80.354151999999999</v>
      </c>
      <c r="H159">
        <f t="shared" si="19"/>
        <v>916.04723999999999</v>
      </c>
      <c r="J159">
        <f t="shared" si="20"/>
        <v>0.42787700741084539</v>
      </c>
      <c r="K159">
        <f t="shared" si="21"/>
        <v>4.4055410376271954E-2</v>
      </c>
      <c r="L159">
        <f t="shared" si="22"/>
        <v>0.24252987972866197</v>
      </c>
      <c r="O159" s="2" t="s">
        <v>138</v>
      </c>
      <c r="P159">
        <v>2.1909195312523094E-3</v>
      </c>
    </row>
    <row r="160" spans="1:16">
      <c r="A160" s="2" t="s">
        <v>157</v>
      </c>
      <c r="B160" s="1">
        <v>584212</v>
      </c>
      <c r="C160" s="1">
        <v>5080</v>
      </c>
      <c r="D160" s="1">
        <f t="shared" si="16"/>
        <v>589292</v>
      </c>
      <c r="F160">
        <f t="shared" si="17"/>
        <v>0.58421199999999995</v>
      </c>
      <c r="G160">
        <f t="shared" si="18"/>
        <v>5.0800000000000003E-3</v>
      </c>
      <c r="H160">
        <f t="shared" si="19"/>
        <v>0.58929200000000004</v>
      </c>
      <c r="J160">
        <f t="shared" si="20"/>
        <v>2.9911804446263991E-4</v>
      </c>
      <c r="K160">
        <f t="shared" si="21"/>
        <v>2.7851888065654846E-6</v>
      </c>
      <c r="L160">
        <f t="shared" si="22"/>
        <v>1.5601915670316596E-4</v>
      </c>
      <c r="O160" s="2" t="s">
        <v>123</v>
      </c>
      <c r="P160">
        <v>2.1841110705258563E-3</v>
      </c>
    </row>
    <row r="161" spans="1:16">
      <c r="A161" s="2" t="s">
        <v>159</v>
      </c>
      <c r="B161" s="1">
        <v>223074987</v>
      </c>
      <c r="C161" s="1">
        <v>10601097</v>
      </c>
      <c r="D161" s="1">
        <f t="shared" si="16"/>
        <v>233676084</v>
      </c>
      <c r="F161">
        <f t="shared" si="17"/>
        <v>223.07498699999999</v>
      </c>
      <c r="G161">
        <f t="shared" si="18"/>
        <v>10.601096999999999</v>
      </c>
      <c r="H161">
        <f t="shared" si="19"/>
        <v>233.676084</v>
      </c>
      <c r="J161">
        <f t="shared" si="20"/>
        <v>0.11421496627931095</v>
      </c>
      <c r="K161">
        <f t="shared" si="21"/>
        <v>5.812215886164358E-3</v>
      </c>
      <c r="L161">
        <f t="shared" si="22"/>
        <v>6.1867368923009598E-2</v>
      </c>
      <c r="O161" s="2" t="s">
        <v>224</v>
      </c>
      <c r="P161">
        <v>2.0968949966951324E-3</v>
      </c>
    </row>
    <row r="162" spans="1:16">
      <c r="A162" s="2" t="s">
        <v>160</v>
      </c>
      <c r="B162" s="1">
        <v>140134971</v>
      </c>
      <c r="C162" s="1">
        <v>58201539</v>
      </c>
      <c r="D162" s="1">
        <f t="shared" si="16"/>
        <v>198336510</v>
      </c>
      <c r="F162">
        <f t="shared" si="17"/>
        <v>140.13497100000001</v>
      </c>
      <c r="G162">
        <f t="shared" si="18"/>
        <v>58.201538999999997</v>
      </c>
      <c r="H162">
        <f t="shared" si="19"/>
        <v>198.33651</v>
      </c>
      <c r="J162">
        <f t="shared" si="20"/>
        <v>7.1749465068072463E-2</v>
      </c>
      <c r="K162">
        <f t="shared" si="21"/>
        <v>3.1909896643244985E-2</v>
      </c>
      <c r="L162">
        <f t="shared" si="22"/>
        <v>5.2510970849169919E-2</v>
      </c>
      <c r="O162" s="2" t="s">
        <v>155</v>
      </c>
      <c r="P162">
        <v>2.0641188819128975E-3</v>
      </c>
    </row>
    <row r="163" spans="1:16">
      <c r="A163" s="2" t="s">
        <v>161</v>
      </c>
      <c r="B163" s="1">
        <v>49408114</v>
      </c>
      <c r="C163" s="1">
        <v>30662625</v>
      </c>
      <c r="D163" s="1">
        <f t="shared" si="16"/>
        <v>80070739</v>
      </c>
      <c r="F163">
        <f t="shared" si="17"/>
        <v>49.408113999999998</v>
      </c>
      <c r="G163">
        <f t="shared" si="18"/>
        <v>30.662624999999998</v>
      </c>
      <c r="H163">
        <f t="shared" si="19"/>
        <v>80.070739000000003</v>
      </c>
      <c r="J163">
        <f t="shared" si="20"/>
        <v>2.5297081265477566E-2</v>
      </c>
      <c r="K163">
        <f t="shared" si="21"/>
        <v>1.6811259828723422E-2</v>
      </c>
      <c r="L163">
        <f t="shared" si="22"/>
        <v>2.1199285202207565E-2</v>
      </c>
      <c r="O163" s="2" t="s">
        <v>216</v>
      </c>
      <c r="P163">
        <v>1.802881940740627E-3</v>
      </c>
    </row>
    <row r="164" spans="1:16">
      <c r="A164" s="2" t="s">
        <v>162</v>
      </c>
      <c r="B164" s="1">
        <v>309243002</v>
      </c>
      <c r="C164" s="1">
        <v>105617754</v>
      </c>
      <c r="D164" s="1">
        <f t="shared" si="16"/>
        <v>414860756</v>
      </c>
      <c r="F164">
        <f t="shared" si="17"/>
        <v>309.24300199999999</v>
      </c>
      <c r="G164">
        <f t="shared" si="18"/>
        <v>105.61775400000001</v>
      </c>
      <c r="H164">
        <f t="shared" si="19"/>
        <v>414.86075599999998</v>
      </c>
      <c r="J164">
        <f t="shared" si="20"/>
        <v>0.15833321126919037</v>
      </c>
      <c r="K164">
        <f t="shared" si="21"/>
        <v>5.7906572089643102E-2</v>
      </c>
      <c r="L164">
        <f t="shared" si="22"/>
        <v>0.10983727133637976</v>
      </c>
      <c r="O164" s="2" t="s">
        <v>221</v>
      </c>
      <c r="P164">
        <v>1.7864014608057115E-3</v>
      </c>
    </row>
    <row r="165" spans="1:16">
      <c r="A165" s="2" t="s">
        <v>163</v>
      </c>
      <c r="B165" s="1">
        <v>4886139321</v>
      </c>
      <c r="C165" s="1">
        <v>2375391938</v>
      </c>
      <c r="D165" s="1">
        <f t="shared" si="16"/>
        <v>7261531259</v>
      </c>
      <c r="F165">
        <f t="shared" si="17"/>
        <v>4886.1393209999997</v>
      </c>
      <c r="G165">
        <f t="shared" si="18"/>
        <v>2375.3919380000002</v>
      </c>
      <c r="H165">
        <f t="shared" si="19"/>
        <v>7261.5312590000003</v>
      </c>
      <c r="J165">
        <f t="shared" si="20"/>
        <v>2.5017158816825589</v>
      </c>
      <c r="K165">
        <f t="shared" si="21"/>
        <v>1.302345479709349</v>
      </c>
      <c r="L165">
        <f t="shared" si="22"/>
        <v>1.9225409192774701</v>
      </c>
      <c r="O165" s="2" t="s">
        <v>175</v>
      </c>
      <c r="P165">
        <v>1.7315671655703511E-3</v>
      </c>
    </row>
    <row r="166" spans="1:16">
      <c r="A166" s="2" t="s">
        <v>164</v>
      </c>
      <c r="B166" s="1"/>
      <c r="C166" s="1">
        <v>26593</v>
      </c>
      <c r="D166" s="1">
        <f t="shared" si="16"/>
        <v>26593</v>
      </c>
      <c r="F166">
        <f t="shared" si="17"/>
        <v>0</v>
      </c>
      <c r="G166">
        <f t="shared" si="18"/>
        <v>2.6592999999999999E-2</v>
      </c>
      <c r="H166">
        <f t="shared" si="19"/>
        <v>2.6592999999999999E-2</v>
      </c>
      <c r="J166">
        <f t="shared" si="20"/>
        <v>0</v>
      </c>
      <c r="K166">
        <f t="shared" si="21"/>
        <v>1.458002478995983E-5</v>
      </c>
      <c r="L166">
        <f t="shared" si="22"/>
        <v>7.0406817574433252E-6</v>
      </c>
      <c r="O166" s="2" t="s">
        <v>61</v>
      </c>
      <c r="P166">
        <v>1.5684845062872994E-3</v>
      </c>
    </row>
    <row r="167" spans="1:16">
      <c r="A167" s="2" t="s">
        <v>165</v>
      </c>
      <c r="B167" s="1">
        <v>534272838</v>
      </c>
      <c r="C167" s="1">
        <v>158482603</v>
      </c>
      <c r="D167" s="1">
        <f t="shared" si="16"/>
        <v>692755441</v>
      </c>
      <c r="F167">
        <f t="shared" si="17"/>
        <v>534.27283799999998</v>
      </c>
      <c r="G167">
        <f t="shared" si="18"/>
        <v>158.48260300000001</v>
      </c>
      <c r="H167">
        <f t="shared" si="19"/>
        <v>692.75544100000002</v>
      </c>
      <c r="J167">
        <f t="shared" si="20"/>
        <v>0.2735490652572436</v>
      </c>
      <c r="K167">
        <f t="shared" si="21"/>
        <v>8.6890545651764073E-2</v>
      </c>
      <c r="L167">
        <f t="shared" si="22"/>
        <v>0.1834118225028506</v>
      </c>
      <c r="O167" s="2" t="s">
        <v>16</v>
      </c>
      <c r="P167">
        <v>1.5573522108868287E-3</v>
      </c>
    </row>
    <row r="168" spans="1:16">
      <c r="A168" s="2" t="s">
        <v>166</v>
      </c>
      <c r="B168" s="1">
        <v>168746606</v>
      </c>
      <c r="C168" s="1">
        <v>34825232</v>
      </c>
      <c r="D168" s="1">
        <f t="shared" si="16"/>
        <v>203571838</v>
      </c>
      <c r="F168">
        <f t="shared" si="17"/>
        <v>168.74660600000001</v>
      </c>
      <c r="G168">
        <f t="shared" si="18"/>
        <v>34.825232</v>
      </c>
      <c r="H168">
        <f t="shared" si="19"/>
        <v>203.57183800000001</v>
      </c>
      <c r="J168">
        <f t="shared" si="20"/>
        <v>8.6398695672850911E-2</v>
      </c>
      <c r="K168">
        <f t="shared" si="21"/>
        <v>1.9093473691426402E-2</v>
      </c>
      <c r="L168">
        <f t="shared" si="22"/>
        <v>5.3897060359335461E-2</v>
      </c>
      <c r="O168" s="2" t="s">
        <v>23</v>
      </c>
      <c r="P168">
        <v>1.4238786538852001E-3</v>
      </c>
    </row>
    <row r="169" spans="1:16">
      <c r="A169" s="2" t="s">
        <v>169</v>
      </c>
      <c r="B169" s="1">
        <v>266496696</v>
      </c>
      <c r="C169" s="1">
        <v>2101897894</v>
      </c>
      <c r="D169" s="1">
        <f t="shared" si="16"/>
        <v>2368394590</v>
      </c>
      <c r="F169">
        <f t="shared" si="17"/>
        <v>266.49669599999999</v>
      </c>
      <c r="G169">
        <f t="shared" si="18"/>
        <v>2101.8978940000002</v>
      </c>
      <c r="H169">
        <f t="shared" si="19"/>
        <v>2368.3945899999999</v>
      </c>
      <c r="J169">
        <f t="shared" si="20"/>
        <v>0.13644699280958733</v>
      </c>
      <c r="K169">
        <f t="shared" si="21"/>
        <v>1.1523981273449537</v>
      </c>
      <c r="L169">
        <f t="shared" si="22"/>
        <v>0.62704894461852601</v>
      </c>
      <c r="O169" s="2" t="s">
        <v>35</v>
      </c>
      <c r="P169">
        <v>1.2047278584070842E-3</v>
      </c>
    </row>
    <row r="170" spans="1:16">
      <c r="A170" s="2" t="s">
        <v>110</v>
      </c>
      <c r="B170" s="1">
        <v>3609893742</v>
      </c>
      <c r="C170" s="1">
        <v>8056528353</v>
      </c>
      <c r="D170" s="1">
        <f t="shared" si="16"/>
        <v>11666422095</v>
      </c>
      <c r="F170">
        <f t="shared" si="17"/>
        <v>3609.8937420000002</v>
      </c>
      <c r="G170">
        <f t="shared" si="18"/>
        <v>8056.5283529999997</v>
      </c>
      <c r="H170">
        <f t="shared" si="19"/>
        <v>11666.422095</v>
      </c>
      <c r="J170">
        <f t="shared" si="20"/>
        <v>1.8482748673854039</v>
      </c>
      <c r="K170">
        <f t="shared" si="21"/>
        <v>4.4171166512899722</v>
      </c>
      <c r="L170">
        <f t="shared" si="22"/>
        <v>3.0887664129244627</v>
      </c>
      <c r="O170" s="2" t="s">
        <v>145</v>
      </c>
      <c r="P170">
        <v>1.0516884488834164E-3</v>
      </c>
    </row>
    <row r="171" spans="1:16">
      <c r="A171" s="2" t="s">
        <v>133</v>
      </c>
      <c r="B171" s="1">
        <v>393010</v>
      </c>
      <c r="C171" s="1">
        <v>126980</v>
      </c>
      <c r="D171" s="1">
        <f t="shared" si="16"/>
        <v>519990</v>
      </c>
      <c r="F171">
        <f t="shared" si="17"/>
        <v>0.39301000000000003</v>
      </c>
      <c r="G171">
        <f t="shared" si="18"/>
        <v>0.12698000000000001</v>
      </c>
      <c r="H171">
        <f t="shared" si="19"/>
        <v>0.51998999999999995</v>
      </c>
      <c r="J171">
        <f t="shared" si="20"/>
        <v>2.0122212938841055E-4</v>
      </c>
      <c r="K171">
        <f t="shared" si="21"/>
        <v>6.9618754853875041E-5</v>
      </c>
      <c r="L171">
        <f t="shared" si="22"/>
        <v>1.3767097006930226E-4</v>
      </c>
      <c r="O171" s="2" t="s">
        <v>52</v>
      </c>
      <c r="P171">
        <v>1.0053046549026543E-3</v>
      </c>
    </row>
    <row r="172" spans="1:16">
      <c r="A172" s="2" t="s">
        <v>170</v>
      </c>
      <c r="B172" s="1">
        <v>113311878</v>
      </c>
      <c r="C172" s="1">
        <v>34666226</v>
      </c>
      <c r="D172" s="1">
        <f t="shared" si="16"/>
        <v>147978104</v>
      </c>
      <c r="F172">
        <f t="shared" si="17"/>
        <v>113.31187799999999</v>
      </c>
      <c r="G172">
        <f t="shared" si="18"/>
        <v>34.666226000000002</v>
      </c>
      <c r="H172">
        <f t="shared" si="19"/>
        <v>147.978104</v>
      </c>
      <c r="J172">
        <f t="shared" si="20"/>
        <v>5.801597256090122E-2</v>
      </c>
      <c r="K172">
        <f t="shared" si="21"/>
        <v>1.9006296185249877E-2</v>
      </c>
      <c r="L172">
        <f t="shared" si="22"/>
        <v>3.9178232517348595E-2</v>
      </c>
      <c r="O172" s="2" t="s">
        <v>112</v>
      </c>
      <c r="P172">
        <v>9.7063849909974993E-4</v>
      </c>
    </row>
    <row r="173" spans="1:16">
      <c r="A173" s="2" t="s">
        <v>171</v>
      </c>
      <c r="B173" s="1">
        <v>771242066</v>
      </c>
      <c r="C173" s="1">
        <v>3224780814</v>
      </c>
      <c r="D173" s="1">
        <f t="shared" si="16"/>
        <v>3996022880</v>
      </c>
      <c r="F173">
        <f t="shared" si="17"/>
        <v>771.24206600000002</v>
      </c>
      <c r="G173">
        <f t="shared" si="18"/>
        <v>3224.7808140000002</v>
      </c>
      <c r="H173">
        <f t="shared" si="19"/>
        <v>3996.02288</v>
      </c>
      <c r="J173">
        <f t="shared" si="20"/>
        <v>0.39487791861387</v>
      </c>
      <c r="K173">
        <f t="shared" si="21"/>
        <v>1.7680361076338449</v>
      </c>
      <c r="L173">
        <f t="shared" si="22"/>
        <v>1.0579748578025097</v>
      </c>
      <c r="O173" s="2" t="s">
        <v>31</v>
      </c>
      <c r="P173">
        <v>8.9495675873501809E-4</v>
      </c>
    </row>
    <row r="174" spans="1:16">
      <c r="A174" s="2" t="s">
        <v>172</v>
      </c>
      <c r="B174" s="1">
        <v>1591976</v>
      </c>
      <c r="C174" s="1">
        <v>880630</v>
      </c>
      <c r="D174" s="1">
        <f t="shared" si="16"/>
        <v>2472606</v>
      </c>
      <c r="F174">
        <f t="shared" si="17"/>
        <v>1.5919760000000001</v>
      </c>
      <c r="G174">
        <f t="shared" si="18"/>
        <v>0.88063000000000002</v>
      </c>
      <c r="H174">
        <f t="shared" si="19"/>
        <v>2.4726059999999999</v>
      </c>
      <c r="J174">
        <f t="shared" si="20"/>
        <v>8.150958007563274E-4</v>
      </c>
      <c r="K174">
        <f t="shared" si="21"/>
        <v>4.8281905880428403E-4</v>
      </c>
      <c r="L174">
        <f t="shared" si="22"/>
        <v>6.5463964041457949E-4</v>
      </c>
      <c r="O174" s="2" t="s">
        <v>172</v>
      </c>
      <c r="P174">
        <v>7.7197316045446364E-4</v>
      </c>
    </row>
    <row r="175" spans="1:16">
      <c r="A175" s="2" t="s">
        <v>173</v>
      </c>
      <c r="B175" s="1">
        <v>24144</v>
      </c>
      <c r="C175" s="1"/>
      <c r="D175" s="1">
        <f t="shared" si="16"/>
        <v>24144</v>
      </c>
      <c r="F175">
        <f t="shared" si="17"/>
        <v>2.4143999999999999E-2</v>
      </c>
      <c r="G175">
        <f t="shared" si="18"/>
        <v>0</v>
      </c>
      <c r="H175">
        <f t="shared" si="19"/>
        <v>2.4143999999999999E-2</v>
      </c>
      <c r="J175">
        <f t="shared" si="20"/>
        <v>1.2361790010314712E-5</v>
      </c>
      <c r="K175">
        <f t="shared" si="21"/>
        <v>0</v>
      </c>
      <c r="L175">
        <f t="shared" si="22"/>
        <v>6.3922919697556361E-6</v>
      </c>
      <c r="O175" s="2" t="s">
        <v>211</v>
      </c>
      <c r="P175">
        <v>7.6117204583593591E-4</v>
      </c>
    </row>
    <row r="176" spans="1:16">
      <c r="A176" s="2" t="s">
        <v>174</v>
      </c>
      <c r="B176" s="1">
        <v>830893</v>
      </c>
      <c r="C176" s="1">
        <v>13576</v>
      </c>
      <c r="D176" s="1">
        <f t="shared" si="16"/>
        <v>844469</v>
      </c>
      <c r="F176">
        <f t="shared" si="17"/>
        <v>0.83089299999999999</v>
      </c>
      <c r="G176">
        <f t="shared" si="18"/>
        <v>1.3576E-2</v>
      </c>
      <c r="H176">
        <f t="shared" si="19"/>
        <v>0.84446900000000003</v>
      </c>
      <c r="J176">
        <f t="shared" si="20"/>
        <v>4.2541935002652503E-4</v>
      </c>
      <c r="K176">
        <f t="shared" si="21"/>
        <v>7.4432526058923266E-6</v>
      </c>
      <c r="L176">
        <f t="shared" si="22"/>
        <v>2.2357904271900152E-4</v>
      </c>
      <c r="O176" s="2" t="s">
        <v>22</v>
      </c>
      <c r="P176">
        <v>7.4712689993009808E-4</v>
      </c>
    </row>
    <row r="177" spans="1:16">
      <c r="A177" s="2" t="s">
        <v>175</v>
      </c>
      <c r="B177" s="1">
        <v>4798480</v>
      </c>
      <c r="C177" s="1">
        <v>4160</v>
      </c>
      <c r="D177" s="1">
        <f t="shared" si="16"/>
        <v>4802640</v>
      </c>
      <c r="F177">
        <f t="shared" si="17"/>
        <v>4.7984799999999996</v>
      </c>
      <c r="G177">
        <f t="shared" si="18"/>
        <v>4.1599999999999996E-3</v>
      </c>
      <c r="H177">
        <f t="shared" si="19"/>
        <v>4.8026400000000002</v>
      </c>
      <c r="J177">
        <f t="shared" si="20"/>
        <v>2.4568340841904794E-3</v>
      </c>
      <c r="K177">
        <f t="shared" si="21"/>
        <v>2.2807845345103181E-6</v>
      </c>
      <c r="L177">
        <f t="shared" si="22"/>
        <v>1.271532351956064E-3</v>
      </c>
      <c r="O177" s="2" t="s">
        <v>148</v>
      </c>
      <c r="P177">
        <v>7.4398299306523575E-4</v>
      </c>
    </row>
    <row r="178" spans="1:16">
      <c r="A178" s="2" t="s">
        <v>177</v>
      </c>
      <c r="B178" s="1">
        <v>298382</v>
      </c>
      <c r="C178" s="1">
        <v>871732</v>
      </c>
      <c r="D178" s="1">
        <f t="shared" si="16"/>
        <v>1170114</v>
      </c>
      <c r="F178">
        <f t="shared" si="17"/>
        <v>0.29838199999999998</v>
      </c>
      <c r="G178">
        <f t="shared" si="18"/>
        <v>0.87173199999999995</v>
      </c>
      <c r="H178">
        <f t="shared" si="19"/>
        <v>1.1701140000000001</v>
      </c>
      <c r="J178">
        <f t="shared" si="20"/>
        <v>1.5277235035030334E-4</v>
      </c>
      <c r="K178">
        <f t="shared" si="21"/>
        <v>4.779405922686896E-4</v>
      </c>
      <c r="L178">
        <f t="shared" si="22"/>
        <v>3.097958219805603E-4</v>
      </c>
      <c r="O178" s="2" t="s">
        <v>220</v>
      </c>
      <c r="P178">
        <v>7.3359777989379918E-4</v>
      </c>
    </row>
    <row r="179" spans="1:16">
      <c r="A179" s="2" t="s">
        <v>221</v>
      </c>
      <c r="B179" s="1">
        <v>8252262</v>
      </c>
      <c r="C179" s="1">
        <v>143824</v>
      </c>
      <c r="D179" s="1">
        <f t="shared" si="16"/>
        <v>8396086</v>
      </c>
      <c r="F179">
        <f t="shared" si="17"/>
        <v>8.252262</v>
      </c>
      <c r="G179">
        <f t="shared" si="18"/>
        <v>0.14382400000000001</v>
      </c>
      <c r="H179">
        <f t="shared" si="19"/>
        <v>8.3960860000000004</v>
      </c>
      <c r="J179">
        <f t="shared" si="20"/>
        <v>4.2251793387218231E-3</v>
      </c>
      <c r="K179">
        <f t="shared" si="21"/>
        <v>7.8853739156589423E-5</v>
      </c>
      <c r="L179">
        <f t="shared" si="22"/>
        <v>2.2229221800520926E-3</v>
      </c>
      <c r="O179" s="2" t="s">
        <v>12</v>
      </c>
      <c r="P179">
        <v>6.7786698598359799E-4</v>
      </c>
    </row>
    <row r="180" spans="1:16">
      <c r="A180" s="2" t="s">
        <v>231</v>
      </c>
      <c r="B180" s="1">
        <v>43871</v>
      </c>
      <c r="C180" s="1">
        <v>28208</v>
      </c>
      <c r="D180" s="1">
        <f t="shared" si="16"/>
        <v>72079</v>
      </c>
      <c r="F180">
        <f t="shared" si="17"/>
        <v>4.3871E-2</v>
      </c>
      <c r="G180">
        <f t="shared" si="18"/>
        <v>2.8208E-2</v>
      </c>
      <c r="H180">
        <f t="shared" si="19"/>
        <v>7.2079000000000004E-2</v>
      </c>
      <c r="J180">
        <f t="shared" si="20"/>
        <v>2.2462064676214243E-5</v>
      </c>
      <c r="K180">
        <f t="shared" si="21"/>
        <v>1.5465473593621888E-5</v>
      </c>
      <c r="L180">
        <f t="shared" si="22"/>
        <v>1.9083416703446675E-5</v>
      </c>
      <c r="O180" s="2" t="s">
        <v>156</v>
      </c>
      <c r="P180">
        <v>6.7389589735174346E-4</v>
      </c>
    </row>
    <row r="181" spans="1:16">
      <c r="A181" s="2" t="s">
        <v>178</v>
      </c>
      <c r="B181" s="1">
        <v>165077</v>
      </c>
      <c r="C181" s="1">
        <v>536550</v>
      </c>
      <c r="D181" s="1">
        <f t="shared" si="16"/>
        <v>701627</v>
      </c>
      <c r="F181">
        <f t="shared" si="17"/>
        <v>0.165077</v>
      </c>
      <c r="G181">
        <f t="shared" si="18"/>
        <v>0.53654999999999997</v>
      </c>
      <c r="H181">
        <f t="shared" si="19"/>
        <v>0.701627</v>
      </c>
      <c r="J181">
        <f t="shared" si="20"/>
        <v>8.451984797600736E-5</v>
      </c>
      <c r="K181">
        <f t="shared" si="21"/>
        <v>2.9417186105565172E-4</v>
      </c>
      <c r="L181">
        <f t="shared" si="22"/>
        <v>1.8576062946751732E-4</v>
      </c>
      <c r="O181" s="2" t="s">
        <v>173</v>
      </c>
      <c r="P181">
        <v>5.9737465221417949E-4</v>
      </c>
    </row>
    <row r="182" spans="1:16">
      <c r="A182" s="2" t="s">
        <v>179</v>
      </c>
      <c r="B182" s="1">
        <v>2118026061</v>
      </c>
      <c r="C182" s="1">
        <v>5646046557</v>
      </c>
      <c r="D182" s="1">
        <f t="shared" si="16"/>
        <v>7764072618</v>
      </c>
      <c r="F182">
        <f t="shared" si="17"/>
        <v>2118.026061</v>
      </c>
      <c r="G182">
        <f t="shared" si="18"/>
        <v>5646.0465569999997</v>
      </c>
      <c r="H182">
        <f t="shared" si="19"/>
        <v>7764.0726180000001</v>
      </c>
      <c r="J182">
        <f t="shared" si="20"/>
        <v>1.0844347830705772</v>
      </c>
      <c r="K182">
        <f t="shared" si="21"/>
        <v>3.0955326125795262</v>
      </c>
      <c r="L182">
        <f t="shared" si="22"/>
        <v>2.0555922402518649</v>
      </c>
      <c r="O182" s="2" t="s">
        <v>36</v>
      </c>
      <c r="P182">
        <v>5.9211272872061271E-4</v>
      </c>
    </row>
    <row r="183" spans="1:16">
      <c r="A183" s="2" t="s">
        <v>180</v>
      </c>
      <c r="B183" s="1">
        <v>165507360</v>
      </c>
      <c r="C183" s="1">
        <v>6346295</v>
      </c>
      <c r="D183" s="1">
        <f t="shared" si="16"/>
        <v>171853655</v>
      </c>
      <c r="F183">
        <f t="shared" si="17"/>
        <v>165.50736000000001</v>
      </c>
      <c r="G183">
        <f t="shared" si="18"/>
        <v>6.3462949999999996</v>
      </c>
      <c r="H183">
        <f t="shared" si="19"/>
        <v>171.853655</v>
      </c>
      <c r="J183">
        <f t="shared" si="20"/>
        <v>8.4740193401323743E-2</v>
      </c>
      <c r="K183">
        <f t="shared" si="21"/>
        <v>3.4794546844808074E-3</v>
      </c>
      <c r="L183">
        <f t="shared" si="22"/>
        <v>4.549945074675512E-2</v>
      </c>
      <c r="O183" s="2" t="s">
        <v>153</v>
      </c>
      <c r="P183">
        <v>5.8218192638951629E-4</v>
      </c>
    </row>
    <row r="184" spans="1:16">
      <c r="A184" s="2" t="s">
        <v>232</v>
      </c>
      <c r="B184" s="1">
        <v>11892581</v>
      </c>
      <c r="C184" s="1">
        <v>6197529</v>
      </c>
      <c r="D184" s="1">
        <f t="shared" si="16"/>
        <v>18090110</v>
      </c>
      <c r="F184">
        <f t="shared" si="17"/>
        <v>11.892581</v>
      </c>
      <c r="G184">
        <f t="shared" si="18"/>
        <v>6.1975290000000003</v>
      </c>
      <c r="H184">
        <f t="shared" si="19"/>
        <v>18.090109999999999</v>
      </c>
      <c r="J184">
        <f t="shared" si="20"/>
        <v>6.089032016346029E-3</v>
      </c>
      <c r="K184">
        <f t="shared" si="21"/>
        <v>3.3978914171584607E-3</v>
      </c>
      <c r="L184">
        <f t="shared" si="22"/>
        <v>4.7894824753560361E-3</v>
      </c>
      <c r="O184" s="2" t="s">
        <v>143</v>
      </c>
      <c r="P184">
        <v>5.7856974530274402E-4</v>
      </c>
    </row>
    <row r="185" spans="1:16">
      <c r="A185" s="2" t="s">
        <v>181</v>
      </c>
      <c r="B185" s="1">
        <v>7346500</v>
      </c>
      <c r="C185" s="1">
        <v>25492854</v>
      </c>
      <c r="D185" s="1">
        <f t="shared" si="16"/>
        <v>32839354</v>
      </c>
      <c r="F185">
        <f t="shared" si="17"/>
        <v>7.3464999999999998</v>
      </c>
      <c r="G185">
        <f t="shared" si="18"/>
        <v>25.492854000000001</v>
      </c>
      <c r="H185">
        <f t="shared" si="19"/>
        <v>32.839354</v>
      </c>
      <c r="J185">
        <f t="shared" si="20"/>
        <v>3.7614268684052774E-3</v>
      </c>
      <c r="K185">
        <f t="shared" si="21"/>
        <v>1.3976852678781132E-2</v>
      </c>
      <c r="L185">
        <f t="shared" si="22"/>
        <v>8.6944474348145569E-3</v>
      </c>
      <c r="O185" s="2" t="s">
        <v>69</v>
      </c>
      <c r="P185">
        <v>5.5011592481879609E-4</v>
      </c>
    </row>
    <row r="186" spans="1:16">
      <c r="A186" s="2" t="s">
        <v>182</v>
      </c>
      <c r="B186" s="1">
        <v>9365652</v>
      </c>
      <c r="C186" s="1">
        <v>509483</v>
      </c>
      <c r="D186" s="1">
        <f t="shared" si="16"/>
        <v>9875135</v>
      </c>
      <c r="F186">
        <f t="shared" si="17"/>
        <v>9.3656520000000008</v>
      </c>
      <c r="G186">
        <f t="shared" si="18"/>
        <v>0.50948300000000002</v>
      </c>
      <c r="H186">
        <f t="shared" si="19"/>
        <v>9.8751350000000002</v>
      </c>
      <c r="J186">
        <f t="shared" si="20"/>
        <v>4.7952378783003638E-3</v>
      </c>
      <c r="K186">
        <f t="shared" si="21"/>
        <v>2.7933195841248085E-4</v>
      </c>
      <c r="L186">
        <f t="shared" si="22"/>
        <v>2.6145106925427779E-3</v>
      </c>
      <c r="O186" s="2" t="s">
        <v>206</v>
      </c>
      <c r="P186">
        <v>5.4483859756792967E-4</v>
      </c>
    </row>
    <row r="187" spans="1:16">
      <c r="A187" s="2" t="s">
        <v>184</v>
      </c>
      <c r="B187" s="1">
        <v>9009455317</v>
      </c>
      <c r="C187" s="1">
        <v>6294235660</v>
      </c>
      <c r="D187" s="1">
        <f t="shared" si="16"/>
        <v>15303690977</v>
      </c>
      <c r="F187">
        <f t="shared" si="17"/>
        <v>9009.4553169999999</v>
      </c>
      <c r="G187">
        <f t="shared" si="18"/>
        <v>6294.2356600000003</v>
      </c>
      <c r="H187">
        <f t="shared" si="19"/>
        <v>15303.690977</v>
      </c>
      <c r="J187">
        <f t="shared" si="20"/>
        <v>4.6128642617655462</v>
      </c>
      <c r="K187">
        <f t="shared" si="21"/>
        <v>3.4509123437238811</v>
      </c>
      <c r="L187">
        <f t="shared" si="22"/>
        <v>4.0517586539056865</v>
      </c>
      <c r="O187" s="2" t="s">
        <v>19</v>
      </c>
      <c r="P187">
        <v>5.3263574103513207E-4</v>
      </c>
    </row>
    <row r="188" spans="1:16">
      <c r="A188" s="2" t="s">
        <v>185</v>
      </c>
      <c r="B188" s="1">
        <v>173059088</v>
      </c>
      <c r="C188" s="1">
        <v>33045274</v>
      </c>
      <c r="D188" s="1">
        <f t="shared" si="16"/>
        <v>206104362</v>
      </c>
      <c r="F188">
        <f t="shared" si="17"/>
        <v>173.059088</v>
      </c>
      <c r="G188">
        <f t="shared" si="18"/>
        <v>33.045273999999999</v>
      </c>
      <c r="H188">
        <f t="shared" si="19"/>
        <v>206.10436200000001</v>
      </c>
      <c r="J188">
        <f t="shared" si="20"/>
        <v>8.8606697532826961E-2</v>
      </c>
      <c r="K188">
        <f t="shared" si="21"/>
        <v>1.8117584105253826E-2</v>
      </c>
      <c r="L188">
        <f t="shared" si="22"/>
        <v>5.4567563707099441E-2</v>
      </c>
      <c r="O188" s="2" t="s">
        <v>132</v>
      </c>
      <c r="P188">
        <v>5.1728897763747225E-4</v>
      </c>
    </row>
    <row r="189" spans="1:16">
      <c r="A189" s="2" t="s">
        <v>187</v>
      </c>
      <c r="B189" s="1">
        <v>33480056</v>
      </c>
      <c r="C189" s="1">
        <v>29799813</v>
      </c>
      <c r="D189" s="1">
        <f t="shared" si="16"/>
        <v>63279869</v>
      </c>
      <c r="F189">
        <f t="shared" si="17"/>
        <v>33.480055999999998</v>
      </c>
      <c r="G189">
        <f t="shared" si="18"/>
        <v>29.799813</v>
      </c>
      <c r="H189">
        <f t="shared" si="19"/>
        <v>63.279868999999998</v>
      </c>
      <c r="J189">
        <f t="shared" si="20"/>
        <v>1.7141874660602099E-2</v>
      </c>
      <c r="K189">
        <f t="shared" si="21"/>
        <v>1.6338209764831618E-2</v>
      </c>
      <c r="L189">
        <f t="shared" si="22"/>
        <v>1.6753785555661392E-2</v>
      </c>
      <c r="O189" s="2" t="s">
        <v>86</v>
      </c>
      <c r="P189">
        <v>5.0143234987319336E-4</v>
      </c>
    </row>
    <row r="190" spans="1:16">
      <c r="A190" s="2" t="s">
        <v>30</v>
      </c>
      <c r="B190" s="1">
        <v>7007939</v>
      </c>
      <c r="C190" s="1">
        <v>16108411</v>
      </c>
      <c r="D190" s="1">
        <f t="shared" si="16"/>
        <v>23116350</v>
      </c>
      <c r="F190">
        <f t="shared" si="17"/>
        <v>7.0079390000000004</v>
      </c>
      <c r="G190">
        <f t="shared" si="18"/>
        <v>16.108411</v>
      </c>
      <c r="H190">
        <f t="shared" si="19"/>
        <v>23.116350000000001</v>
      </c>
      <c r="J190">
        <f t="shared" si="20"/>
        <v>3.5880827668611196E-3</v>
      </c>
      <c r="K190">
        <f t="shared" si="21"/>
        <v>8.8316862221961261E-3</v>
      </c>
      <c r="L190">
        <f t="shared" si="22"/>
        <v>6.1202144828968151E-3</v>
      </c>
      <c r="O190" s="2" t="s">
        <v>25</v>
      </c>
      <c r="P190">
        <v>4.9844864208424761E-4</v>
      </c>
    </row>
    <row r="191" spans="1:16">
      <c r="A191" s="2" t="s">
        <v>188</v>
      </c>
      <c r="B191" s="1">
        <v>4728477</v>
      </c>
      <c r="C191" s="1">
        <v>352848</v>
      </c>
      <c r="D191" s="1">
        <f t="shared" si="16"/>
        <v>5081325</v>
      </c>
      <c r="F191">
        <f t="shared" si="17"/>
        <v>4.7284769999999998</v>
      </c>
      <c r="G191">
        <f t="shared" si="18"/>
        <v>0.35284799999999999</v>
      </c>
      <c r="H191">
        <f t="shared" si="19"/>
        <v>5.0813249999999996</v>
      </c>
      <c r="J191">
        <f t="shared" si="20"/>
        <v>2.4209923683980645E-3</v>
      </c>
      <c r="K191">
        <f t="shared" si="21"/>
        <v>1.9345438976752324E-4</v>
      </c>
      <c r="L191">
        <f t="shared" si="22"/>
        <v>1.3453161445170045E-3</v>
      </c>
      <c r="O191" s="2" t="s">
        <v>65</v>
      </c>
      <c r="P191">
        <v>4.9110413060376556E-4</v>
      </c>
    </row>
    <row r="192" spans="1:16">
      <c r="A192" s="2" t="s">
        <v>189</v>
      </c>
      <c r="B192" s="1">
        <v>1760122860</v>
      </c>
      <c r="C192" s="1">
        <v>523204429</v>
      </c>
      <c r="D192" s="1">
        <f t="shared" si="16"/>
        <v>2283327289</v>
      </c>
      <c r="F192">
        <f t="shared" si="17"/>
        <v>1760.1228599999999</v>
      </c>
      <c r="G192">
        <f t="shared" si="18"/>
        <v>523.204429</v>
      </c>
      <c r="H192">
        <f t="shared" si="19"/>
        <v>2283.3272889999998</v>
      </c>
      <c r="J192">
        <f t="shared" si="20"/>
        <v>0.90118742493681903</v>
      </c>
      <c r="K192">
        <f t="shared" si="21"/>
        <v>0.28685494472367828</v>
      </c>
      <c r="L192">
        <f t="shared" si="22"/>
        <v>0.60452678486574751</v>
      </c>
      <c r="O192" s="2" t="s">
        <v>9</v>
      </c>
      <c r="P192">
        <v>4.5743921902533972E-4</v>
      </c>
    </row>
    <row r="193" spans="1:16">
      <c r="A193" s="2" t="s">
        <v>191</v>
      </c>
      <c r="B193" s="1">
        <v>1121349718</v>
      </c>
      <c r="C193" s="1">
        <v>465943397</v>
      </c>
      <c r="D193" s="1">
        <f t="shared" si="16"/>
        <v>1587293115</v>
      </c>
      <c r="F193">
        <f t="shared" si="17"/>
        <v>1121.3497179999999</v>
      </c>
      <c r="G193">
        <f t="shared" si="18"/>
        <v>465.943397</v>
      </c>
      <c r="H193">
        <f t="shared" si="19"/>
        <v>1587.2931149999999</v>
      </c>
      <c r="J193">
        <f t="shared" si="20"/>
        <v>0.5741339356379066</v>
      </c>
      <c r="K193">
        <f t="shared" si="21"/>
        <v>0.25546069563336571</v>
      </c>
      <c r="L193">
        <f t="shared" si="22"/>
        <v>0.42024689499100853</v>
      </c>
      <c r="O193" s="2" t="s">
        <v>53</v>
      </c>
      <c r="P193">
        <v>4.0828428910636712E-4</v>
      </c>
    </row>
    <row r="194" spans="1:16">
      <c r="A194" s="2" t="s">
        <v>43</v>
      </c>
      <c r="B194" s="1">
        <v>401580346</v>
      </c>
      <c r="C194" s="1">
        <v>82922216</v>
      </c>
      <c r="D194" s="1">
        <f t="shared" si="16"/>
        <v>484502562</v>
      </c>
      <c r="F194">
        <f t="shared" si="17"/>
        <v>401.58034600000002</v>
      </c>
      <c r="G194">
        <f t="shared" si="18"/>
        <v>82.922216000000006</v>
      </c>
      <c r="H194">
        <f t="shared" si="19"/>
        <v>484.50256200000001</v>
      </c>
      <c r="J194">
        <f t="shared" si="20"/>
        <v>0.20561016855208436</v>
      </c>
      <c r="K194">
        <f t="shared" si="21"/>
        <v>4.5463391302914435E-2</v>
      </c>
      <c r="L194">
        <f t="shared" si="22"/>
        <v>0.12827542397277306</v>
      </c>
      <c r="O194" s="2" t="s">
        <v>207</v>
      </c>
      <c r="P194">
        <v>3.6520460106638383E-4</v>
      </c>
    </row>
    <row r="195" spans="1:16">
      <c r="A195" s="2" t="s">
        <v>192</v>
      </c>
      <c r="B195" s="1">
        <v>150384238</v>
      </c>
      <c r="C195" s="1">
        <v>39635509</v>
      </c>
      <c r="D195" s="1">
        <f t="shared" si="16"/>
        <v>190019747</v>
      </c>
      <c r="F195">
        <f t="shared" si="17"/>
        <v>150.38423800000001</v>
      </c>
      <c r="G195">
        <f t="shared" si="18"/>
        <v>39.635508999999999</v>
      </c>
      <c r="H195">
        <f t="shared" si="19"/>
        <v>190.019747</v>
      </c>
      <c r="J195">
        <f t="shared" si="20"/>
        <v>7.6997116095808074E-2</v>
      </c>
      <c r="K195">
        <f t="shared" si="21"/>
        <v>2.1730782679001089E-2</v>
      </c>
      <c r="L195">
        <f t="shared" si="22"/>
        <v>5.0309049985217763E-2</v>
      </c>
      <c r="O195" s="2" t="s">
        <v>11</v>
      </c>
      <c r="P195">
        <v>3.4679557071754983E-4</v>
      </c>
    </row>
    <row r="196" spans="1:16">
      <c r="A196" s="2" t="s">
        <v>193</v>
      </c>
      <c r="B196" s="1">
        <v>16718628</v>
      </c>
      <c r="C196" s="1">
        <v>175999</v>
      </c>
      <c r="D196" s="1">
        <f t="shared" ref="D196:D224" si="23">SUM(B196:C196)</f>
        <v>16894627</v>
      </c>
      <c r="F196">
        <f t="shared" ref="F196:F230" si="24">B196/10^6</f>
        <v>16.718627999999999</v>
      </c>
      <c r="G196">
        <f t="shared" ref="G196:G230" si="25">C196/10^6</f>
        <v>0.17599899999999999</v>
      </c>
      <c r="H196">
        <f t="shared" ref="H196:H230" si="26">D196/10^6</f>
        <v>16.894627</v>
      </c>
      <c r="J196">
        <f t="shared" ref="J196:J225" si="27">B196/B$230*100</f>
        <v>8.5599804753382948E-3</v>
      </c>
      <c r="K196">
        <f t="shared" ref="K196:K230" si="28">C196/C$230*100</f>
        <v>9.6494182040692661E-5</v>
      </c>
      <c r="L196">
        <f t="shared" ref="L196:L230" si="29">D196/D$230*100</f>
        <v>4.4729700341333981E-3</v>
      </c>
      <c r="O196" s="2" t="s">
        <v>44</v>
      </c>
      <c r="P196">
        <v>3.1467257524482091E-4</v>
      </c>
    </row>
    <row r="197" spans="1:16">
      <c r="A197" s="2" t="s">
        <v>194</v>
      </c>
      <c r="B197" s="1">
        <v>18040556</v>
      </c>
      <c r="C197" s="1">
        <v>9370270</v>
      </c>
      <c r="D197" s="1">
        <f t="shared" si="23"/>
        <v>27410826</v>
      </c>
      <c r="F197">
        <f t="shared" si="24"/>
        <v>18.040555999999999</v>
      </c>
      <c r="G197">
        <f t="shared" si="25"/>
        <v>9.3702699999999997</v>
      </c>
      <c r="H197">
        <f t="shared" si="26"/>
        <v>27.410826</v>
      </c>
      <c r="J197">
        <f t="shared" si="27"/>
        <v>9.2368110065160335E-3</v>
      </c>
      <c r="K197">
        <f t="shared" si="28"/>
        <v>5.1373958894677879E-3</v>
      </c>
      <c r="L197">
        <f t="shared" si="29"/>
        <v>7.257206880557034E-3</v>
      </c>
      <c r="O197" s="2" t="s">
        <v>42</v>
      </c>
      <c r="P197">
        <v>2.7538221150055607E-4</v>
      </c>
    </row>
    <row r="198" spans="1:16">
      <c r="A198" s="2" t="s">
        <v>195</v>
      </c>
      <c r="B198" s="1">
        <v>572315348</v>
      </c>
      <c r="C198" s="1">
        <v>615485958</v>
      </c>
      <c r="D198" s="1">
        <f t="shared" si="23"/>
        <v>1187801306</v>
      </c>
      <c r="F198">
        <f t="shared" si="24"/>
        <v>572.31534799999997</v>
      </c>
      <c r="G198">
        <f t="shared" si="25"/>
        <v>615.48595799999998</v>
      </c>
      <c r="H198">
        <f t="shared" si="26"/>
        <v>1187.8013060000001</v>
      </c>
      <c r="J198">
        <f t="shared" si="27"/>
        <v>0.29302692808383807</v>
      </c>
      <c r="K198">
        <f t="shared" si="28"/>
        <v>0.33744972457083344</v>
      </c>
      <c r="L198">
        <f t="shared" si="29"/>
        <v>0.31447865929460977</v>
      </c>
      <c r="O198" s="2" t="s">
        <v>133</v>
      </c>
      <c r="P198">
        <v>1.8647634549405858E-4</v>
      </c>
    </row>
    <row r="199" spans="1:16">
      <c r="A199" s="2" t="s">
        <v>196</v>
      </c>
      <c r="B199" s="1">
        <v>4225177263</v>
      </c>
      <c r="C199" s="1">
        <v>5175359319</v>
      </c>
      <c r="D199" s="1">
        <f t="shared" si="23"/>
        <v>9400536582</v>
      </c>
      <c r="F199">
        <f t="shared" si="24"/>
        <v>4225.1772629999996</v>
      </c>
      <c r="G199">
        <f t="shared" si="25"/>
        <v>5175.3593190000001</v>
      </c>
      <c r="H199">
        <f t="shared" si="26"/>
        <v>9400.5365820000006</v>
      </c>
      <c r="J199">
        <f t="shared" si="27"/>
        <v>2.1633016104026779</v>
      </c>
      <c r="K199">
        <f t="shared" si="28"/>
        <v>2.8374710325262145</v>
      </c>
      <c r="L199">
        <f t="shared" si="29"/>
        <v>2.4888574595971131</v>
      </c>
      <c r="O199" s="2" t="s">
        <v>134</v>
      </c>
      <c r="P199">
        <v>1.7061355622685983E-4</v>
      </c>
    </row>
    <row r="200" spans="1:16">
      <c r="A200" s="2" t="s">
        <v>197</v>
      </c>
      <c r="B200" s="1">
        <v>287322414</v>
      </c>
      <c r="C200" s="1">
        <v>315894</v>
      </c>
      <c r="D200" s="1">
        <f t="shared" si="23"/>
        <v>287638308</v>
      </c>
      <c r="F200">
        <f t="shared" si="24"/>
        <v>287.32241399999998</v>
      </c>
      <c r="G200">
        <f t="shared" si="25"/>
        <v>0.31589400000000001</v>
      </c>
      <c r="H200">
        <f t="shared" si="26"/>
        <v>287.63830799999999</v>
      </c>
      <c r="J200">
        <f t="shared" si="27"/>
        <v>0.14710981391338251</v>
      </c>
      <c r="K200">
        <f t="shared" si="28"/>
        <v>1.7319378599629865E-4</v>
      </c>
      <c r="L200">
        <f t="shared" si="29"/>
        <v>7.6154243142084924E-2</v>
      </c>
      <c r="O200" s="2" t="s">
        <v>174</v>
      </c>
      <c r="P200">
        <v>1.4779597053886067E-4</v>
      </c>
    </row>
    <row r="201" spans="1:16">
      <c r="A201" s="2" t="s">
        <v>198</v>
      </c>
      <c r="B201" s="1">
        <v>1421528</v>
      </c>
      <c r="C201" s="1">
        <v>1793190</v>
      </c>
      <c r="D201" s="1">
        <f t="shared" si="23"/>
        <v>3214718</v>
      </c>
      <c r="F201">
        <f t="shared" si="24"/>
        <v>1.4215279999999999</v>
      </c>
      <c r="G201">
        <f t="shared" si="25"/>
        <v>1.7931900000000001</v>
      </c>
      <c r="H201">
        <f t="shared" si="26"/>
        <v>3.214718</v>
      </c>
      <c r="J201">
        <f t="shared" si="27"/>
        <v>7.2782598698569617E-4</v>
      </c>
      <c r="K201">
        <f t="shared" si="28"/>
        <v>9.8314423544196088E-4</v>
      </c>
      <c r="L201">
        <f t="shared" si="29"/>
        <v>8.5111895528615388E-4</v>
      </c>
      <c r="O201" s="2" t="s">
        <v>177</v>
      </c>
      <c r="P201">
        <v>1.3291748136311072E-4</v>
      </c>
    </row>
    <row r="202" spans="1:16">
      <c r="A202" s="2" t="s">
        <v>211</v>
      </c>
      <c r="B202" s="1">
        <v>2790910</v>
      </c>
      <c r="C202" s="1">
        <v>163517</v>
      </c>
      <c r="D202" s="1">
        <f t="shared" si="23"/>
        <v>2954427</v>
      </c>
      <c r="F202">
        <f t="shared" si="24"/>
        <v>2.7909099999999998</v>
      </c>
      <c r="G202">
        <f t="shared" si="25"/>
        <v>0.163517</v>
      </c>
      <c r="H202">
        <f t="shared" si="26"/>
        <v>2.9544269999999999</v>
      </c>
      <c r="J202">
        <f t="shared" si="27"/>
        <v>1.4289530880420571E-3</v>
      </c>
      <c r="K202">
        <f t="shared" si="28"/>
        <v>8.9650731906135508E-5</v>
      </c>
      <c r="L202">
        <f t="shared" si="29"/>
        <v>7.8220510219223136E-4</v>
      </c>
      <c r="O202" s="2" t="s">
        <v>75</v>
      </c>
      <c r="P202">
        <v>1.2666047514798534E-4</v>
      </c>
    </row>
    <row r="203" spans="1:16">
      <c r="A203" s="2" t="s">
        <v>3</v>
      </c>
      <c r="B203" s="1"/>
      <c r="C203" s="1">
        <v>2280042393</v>
      </c>
      <c r="D203" s="1">
        <f t="shared" si="23"/>
        <v>2280042393</v>
      </c>
      <c r="F203">
        <f t="shared" si="24"/>
        <v>0</v>
      </c>
      <c r="G203">
        <f t="shared" si="25"/>
        <v>2280.0423930000002</v>
      </c>
      <c r="H203">
        <f t="shared" si="26"/>
        <v>2280.0423930000002</v>
      </c>
      <c r="J203">
        <f t="shared" si="27"/>
        <v>0</v>
      </c>
      <c r="K203">
        <f t="shared" si="28"/>
        <v>1.2500686124957445</v>
      </c>
      <c r="L203">
        <f t="shared" si="29"/>
        <v>0.60365708579673316</v>
      </c>
      <c r="O203" s="2" t="s">
        <v>200</v>
      </c>
      <c r="P203">
        <v>1.2291736212416583E-4</v>
      </c>
    </row>
    <row r="204" spans="1:16">
      <c r="A204" s="2" t="s">
        <v>168</v>
      </c>
      <c r="B204" s="1">
        <v>8750903</v>
      </c>
      <c r="C204" s="1">
        <v>15636</v>
      </c>
      <c r="D204" s="1">
        <f t="shared" si="23"/>
        <v>8766539</v>
      </c>
      <c r="F204">
        <f t="shared" si="24"/>
        <v>8.7509029999999992</v>
      </c>
      <c r="G204">
        <f t="shared" si="25"/>
        <v>1.5636000000000001E-2</v>
      </c>
      <c r="H204">
        <f t="shared" si="26"/>
        <v>8.7665389999999999</v>
      </c>
      <c r="J204">
        <f t="shared" si="27"/>
        <v>4.4804848114079285E-3</v>
      </c>
      <c r="K204">
        <f t="shared" si="28"/>
        <v>8.5726795628854174E-6</v>
      </c>
      <c r="L204">
        <f t="shared" si="29"/>
        <v>2.3210021890428104E-3</v>
      </c>
      <c r="O204" s="2" t="s">
        <v>157</v>
      </c>
      <c r="P204">
        <v>1.1280017432974349E-4</v>
      </c>
    </row>
    <row r="205" spans="1:16">
      <c r="A205" s="2" t="s">
        <v>199</v>
      </c>
      <c r="B205" s="1">
        <v>107283643</v>
      </c>
      <c r="C205" s="1">
        <v>2087956</v>
      </c>
      <c r="D205" s="1">
        <f t="shared" si="23"/>
        <v>109371599</v>
      </c>
      <c r="F205">
        <f t="shared" si="24"/>
        <v>107.283643</v>
      </c>
      <c r="G205">
        <f t="shared" si="25"/>
        <v>2.0879560000000001</v>
      </c>
      <c r="H205">
        <f t="shared" si="26"/>
        <v>109.371599</v>
      </c>
      <c r="J205">
        <f t="shared" si="27"/>
        <v>5.492950075826581E-2</v>
      </c>
      <c r="K205">
        <f t="shared" si="28"/>
        <v>1.14475426767741E-3</v>
      </c>
      <c r="L205">
        <f t="shared" si="29"/>
        <v>2.895689173322704E-2</v>
      </c>
      <c r="O205" s="2" t="s">
        <v>85</v>
      </c>
      <c r="P205">
        <v>1.1052812012804236E-4</v>
      </c>
    </row>
    <row r="206" spans="1:16">
      <c r="A206" s="2" t="s">
        <v>200</v>
      </c>
      <c r="B206" s="1">
        <v>14398</v>
      </c>
      <c r="C206" s="1">
        <v>329383</v>
      </c>
      <c r="D206" s="1">
        <f t="shared" si="23"/>
        <v>343781</v>
      </c>
      <c r="F206">
        <f t="shared" si="24"/>
        <v>1.4397999999999999E-2</v>
      </c>
      <c r="G206">
        <f t="shared" si="25"/>
        <v>0.32938299999999998</v>
      </c>
      <c r="H206">
        <f t="shared" si="26"/>
        <v>0.343781</v>
      </c>
      <c r="J206">
        <f t="shared" si="27"/>
        <v>7.3718129791464216E-6</v>
      </c>
      <c r="K206">
        <f t="shared" si="28"/>
        <v>1.8058933950255098E-4</v>
      </c>
      <c r="L206">
        <f t="shared" si="29"/>
        <v>9.1018411433671409E-5</v>
      </c>
      <c r="O206" s="2" t="s">
        <v>29</v>
      </c>
      <c r="P206">
        <v>1.0369655376563932E-4</v>
      </c>
    </row>
    <row r="207" spans="1:16">
      <c r="A207" s="2" t="s">
        <v>201</v>
      </c>
      <c r="B207" s="1">
        <v>2710781</v>
      </c>
      <c r="C207" s="1">
        <v>4</v>
      </c>
      <c r="D207" s="1">
        <f t="shared" si="23"/>
        <v>2710785</v>
      </c>
      <c r="F207">
        <f t="shared" si="24"/>
        <v>2.7107809999999999</v>
      </c>
      <c r="G207">
        <f t="shared" si="25"/>
        <v>3.9999999999999998E-6</v>
      </c>
      <c r="H207">
        <f t="shared" si="26"/>
        <v>2.710785</v>
      </c>
      <c r="J207">
        <f t="shared" si="27"/>
        <v>1.3879268342425E-3</v>
      </c>
      <c r="K207">
        <f t="shared" si="28"/>
        <v>2.1930620524137673E-9</v>
      </c>
      <c r="L207">
        <f t="shared" si="29"/>
        <v>7.1769918767536584E-4</v>
      </c>
      <c r="O207" s="2" t="s">
        <v>83</v>
      </c>
      <c r="P207">
        <v>9.354393732942772E-5</v>
      </c>
    </row>
    <row r="208" spans="1:16">
      <c r="A208" s="2" t="s">
        <v>202</v>
      </c>
      <c r="B208" s="1">
        <v>86866756</v>
      </c>
      <c r="C208" s="1">
        <v>1322388</v>
      </c>
      <c r="D208" s="1">
        <f t="shared" si="23"/>
        <v>88189144</v>
      </c>
      <c r="F208">
        <f t="shared" si="24"/>
        <v>86.866755999999995</v>
      </c>
      <c r="G208">
        <f t="shared" si="25"/>
        <v>1.3223879999999999</v>
      </c>
      <c r="H208">
        <f t="shared" si="26"/>
        <v>88.189143999999999</v>
      </c>
      <c r="J208">
        <f t="shared" si="27"/>
        <v>4.4476002176492939E-2</v>
      </c>
      <c r="K208">
        <f t="shared" si="28"/>
        <v>7.2501973534183422E-4</v>
      </c>
      <c r="L208">
        <f t="shared" si="29"/>
        <v>2.3348689405683545E-2</v>
      </c>
      <c r="O208" s="2" t="s">
        <v>139</v>
      </c>
      <c r="P208">
        <v>7.7174364447069857E-5</v>
      </c>
    </row>
    <row r="209" spans="1:16">
      <c r="A209" s="2" t="s">
        <v>204</v>
      </c>
      <c r="B209" s="1">
        <v>150144203</v>
      </c>
      <c r="C209" s="1">
        <v>6626061</v>
      </c>
      <c r="D209" s="1">
        <f t="shared" si="23"/>
        <v>156770264</v>
      </c>
      <c r="F209">
        <f t="shared" si="24"/>
        <v>150.144203</v>
      </c>
      <c r="G209">
        <f t="shared" si="25"/>
        <v>6.626061</v>
      </c>
      <c r="H209">
        <f t="shared" si="26"/>
        <v>156.770264</v>
      </c>
      <c r="J209">
        <f t="shared" si="27"/>
        <v>7.6874217559313451E-2</v>
      </c>
      <c r="K209">
        <f t="shared" si="28"/>
        <v>3.6328407340197049E-3</v>
      </c>
      <c r="L209">
        <f t="shared" si="29"/>
        <v>4.1506018044386646E-2</v>
      </c>
      <c r="O209" s="2" t="s">
        <v>178</v>
      </c>
      <c r="P209">
        <v>7.476213605394174E-5</v>
      </c>
    </row>
    <row r="210" spans="1:16">
      <c r="A210" s="2" t="s">
        <v>205</v>
      </c>
      <c r="B210" s="1">
        <v>999449275</v>
      </c>
      <c r="C210" s="1">
        <v>250674164</v>
      </c>
      <c r="D210" s="1">
        <f t="shared" si="23"/>
        <v>1250123439</v>
      </c>
      <c r="F210">
        <f t="shared" si="24"/>
        <v>999.44927499999994</v>
      </c>
      <c r="G210">
        <f t="shared" si="25"/>
        <v>250.67416399999999</v>
      </c>
      <c r="H210">
        <f t="shared" si="26"/>
        <v>1250.123439</v>
      </c>
      <c r="J210">
        <f t="shared" si="27"/>
        <v>0.51172059573853879</v>
      </c>
      <c r="K210">
        <f t="shared" si="28"/>
        <v>0.13743599914723634</v>
      </c>
      <c r="L210">
        <f t="shared" si="29"/>
        <v>0.33097887758130384</v>
      </c>
      <c r="O210" s="2" t="s">
        <v>40</v>
      </c>
      <c r="P210">
        <v>6.8653005908893161E-5</v>
      </c>
    </row>
    <row r="211" spans="1:16">
      <c r="A211" s="2" t="s">
        <v>206</v>
      </c>
      <c r="B211" s="1">
        <v>3266266</v>
      </c>
      <c r="C211" s="1">
        <v>1406641</v>
      </c>
      <c r="D211" s="1">
        <f t="shared" si="23"/>
        <v>4672907</v>
      </c>
      <c r="F211">
        <f t="shared" si="24"/>
        <v>3.2662659999999999</v>
      </c>
      <c r="G211">
        <f t="shared" si="25"/>
        <v>1.406641</v>
      </c>
      <c r="H211">
        <f t="shared" si="26"/>
        <v>4.6729070000000004</v>
      </c>
      <c r="J211">
        <f t="shared" si="27"/>
        <v>1.6723365809240636E-3</v>
      </c>
      <c r="K211">
        <f t="shared" si="28"/>
        <v>7.7121274961733854E-4</v>
      </c>
      <c r="L211">
        <f t="shared" si="29"/>
        <v>1.2371846376538643E-3</v>
      </c>
      <c r="O211" s="2" t="s">
        <v>115</v>
      </c>
      <c r="P211">
        <v>6.6097522572878132E-5</v>
      </c>
    </row>
    <row r="212" spans="1:16">
      <c r="A212" s="2" t="s">
        <v>207</v>
      </c>
      <c r="B212" s="1">
        <v>2396</v>
      </c>
      <c r="C212" s="1">
        <v>28101</v>
      </c>
      <c r="D212" s="1">
        <f t="shared" si="23"/>
        <v>30497</v>
      </c>
      <c r="F212">
        <f t="shared" si="24"/>
        <v>2.3960000000000001E-3</v>
      </c>
      <c r="G212">
        <f t="shared" si="25"/>
        <v>2.8101000000000001E-2</v>
      </c>
      <c r="H212">
        <f t="shared" si="26"/>
        <v>3.0497E-2</v>
      </c>
      <c r="J212">
        <f t="shared" si="27"/>
        <v>1.226758153773776E-6</v>
      </c>
      <c r="K212">
        <f t="shared" si="28"/>
        <v>1.5406809183719821E-5</v>
      </c>
      <c r="L212">
        <f t="shared" si="29"/>
        <v>8.074292917562858E-6</v>
      </c>
      <c r="O212" s="2" t="s">
        <v>154</v>
      </c>
      <c r="P212">
        <v>5.8592812016479567E-5</v>
      </c>
    </row>
    <row r="213" spans="1:16">
      <c r="A213" s="2" t="s">
        <v>208</v>
      </c>
      <c r="B213" s="1">
        <v>45210</v>
      </c>
      <c r="C213" s="1">
        <v>11595362</v>
      </c>
      <c r="D213" s="1">
        <f t="shared" si="23"/>
        <v>11640572</v>
      </c>
      <c r="F213">
        <f t="shared" si="24"/>
        <v>4.521E-2</v>
      </c>
      <c r="G213">
        <f t="shared" si="25"/>
        <v>11.595362</v>
      </c>
      <c r="H213">
        <f t="shared" si="26"/>
        <v>11.640572000000001</v>
      </c>
      <c r="J213">
        <f t="shared" si="27"/>
        <v>2.3147636115238904E-5</v>
      </c>
      <c r="K213">
        <f t="shared" si="28"/>
        <v>6.3573370965501518E-3</v>
      </c>
      <c r="L213">
        <f t="shared" si="29"/>
        <v>3.0819224204341579E-3</v>
      </c>
      <c r="O213" s="2" t="s">
        <v>151</v>
      </c>
      <c r="P213">
        <v>3.2977904002860592E-5</v>
      </c>
    </row>
    <row r="214" spans="1:16">
      <c r="A214" s="2" t="s">
        <v>209</v>
      </c>
      <c r="B214" s="1">
        <v>19518924</v>
      </c>
      <c r="C214" s="1">
        <v>383772</v>
      </c>
      <c r="D214" s="1">
        <f t="shared" si="23"/>
        <v>19902696</v>
      </c>
      <c r="F214">
        <f t="shared" si="24"/>
        <v>19.518923999999998</v>
      </c>
      <c r="G214">
        <f t="shared" si="25"/>
        <v>0.383772</v>
      </c>
      <c r="H214">
        <f t="shared" si="26"/>
        <v>19.902695999999999</v>
      </c>
      <c r="J214">
        <f t="shared" si="27"/>
        <v>9.9937392194869145E-3</v>
      </c>
      <c r="K214">
        <f t="shared" si="28"/>
        <v>2.1040895249473408E-4</v>
      </c>
      <c r="L214">
        <f t="shared" si="29"/>
        <v>5.2693772290129072E-3</v>
      </c>
      <c r="O214" s="2" t="s">
        <v>176</v>
      </c>
      <c r="P214">
        <v>2.7431010999249914E-5</v>
      </c>
    </row>
    <row r="215" spans="1:16">
      <c r="A215" s="2" t="s">
        <v>210</v>
      </c>
      <c r="B215" s="1">
        <v>105961135</v>
      </c>
      <c r="C215" s="1">
        <v>576656328</v>
      </c>
      <c r="D215" s="1">
        <f t="shared" si="23"/>
        <v>682617463</v>
      </c>
      <c r="F215">
        <f t="shared" si="24"/>
        <v>105.961135</v>
      </c>
      <c r="G215">
        <f t="shared" si="25"/>
        <v>576.65632800000003</v>
      </c>
      <c r="H215">
        <f t="shared" si="26"/>
        <v>682.61746300000004</v>
      </c>
      <c r="J215">
        <f t="shared" si="27"/>
        <v>5.4252373265598425E-2</v>
      </c>
      <c r="K215">
        <f t="shared" si="28"/>
        <v>0.31616077755526667</v>
      </c>
      <c r="L215">
        <f t="shared" si="29"/>
        <v>0.18072772229745965</v>
      </c>
      <c r="O215" s="2" t="s">
        <v>198</v>
      </c>
      <c r="P215">
        <v>1.433781729453157E-5</v>
      </c>
    </row>
    <row r="216" spans="1:16">
      <c r="A216" s="2" t="s">
        <v>203</v>
      </c>
      <c r="B216" s="1">
        <v>2843566078</v>
      </c>
      <c r="C216" s="1">
        <v>8654886241</v>
      </c>
      <c r="D216" s="1">
        <f t="shared" si="23"/>
        <v>11498452319</v>
      </c>
      <c r="F216">
        <f t="shared" si="24"/>
        <v>2843.5660779999998</v>
      </c>
      <c r="G216">
        <f t="shared" si="25"/>
        <v>8654.8862410000002</v>
      </c>
      <c r="H216">
        <f t="shared" si="26"/>
        <v>11498.452319</v>
      </c>
      <c r="J216">
        <f t="shared" si="27"/>
        <v>1.4559131352174528</v>
      </c>
      <c r="K216">
        <f t="shared" si="28"/>
        <v>4.7451756457737835</v>
      </c>
      <c r="L216">
        <f t="shared" si="29"/>
        <v>3.0442952461630957</v>
      </c>
      <c r="O216" s="2" t="s">
        <v>26</v>
      </c>
      <c r="P216">
        <v>1.2455478152512061E-5</v>
      </c>
    </row>
    <row r="217" spans="1:16">
      <c r="A217" s="2" t="s">
        <v>213</v>
      </c>
      <c r="B217" s="1">
        <v>3658490213</v>
      </c>
      <c r="C217" s="1">
        <v>1907920867</v>
      </c>
      <c r="D217" s="1">
        <f t="shared" si="23"/>
        <v>5566411080</v>
      </c>
      <c r="F217">
        <f t="shared" si="24"/>
        <v>3658.490213</v>
      </c>
      <c r="G217">
        <f t="shared" si="25"/>
        <v>1907.920867</v>
      </c>
      <c r="H217">
        <f t="shared" si="26"/>
        <v>5566.4110799999999</v>
      </c>
      <c r="J217">
        <f t="shared" si="27"/>
        <v>1.8731563853502955</v>
      </c>
      <c r="K217">
        <f t="shared" si="28"/>
        <v>1.0460472131065186</v>
      </c>
      <c r="L217">
        <f t="shared" si="29"/>
        <v>1.473746058939811</v>
      </c>
      <c r="O217" s="2" t="s">
        <v>164</v>
      </c>
      <c r="P217">
        <v>5.5684582638302134E-6</v>
      </c>
    </row>
    <row r="218" spans="1:16">
      <c r="A218" s="2" t="s">
        <v>214</v>
      </c>
      <c r="B218" s="1">
        <v>83631155</v>
      </c>
      <c r="C218" s="1">
        <v>30829160</v>
      </c>
      <c r="D218" s="1">
        <f t="shared" si="23"/>
        <v>114460315</v>
      </c>
      <c r="F218">
        <f t="shared" si="24"/>
        <v>83.631155000000007</v>
      </c>
      <c r="G218">
        <f t="shared" si="25"/>
        <v>30.829160000000002</v>
      </c>
      <c r="H218">
        <f t="shared" si="26"/>
        <v>114.46031499999999</v>
      </c>
      <c r="J218">
        <f t="shared" si="27"/>
        <v>4.2819366154327416E-2</v>
      </c>
      <c r="K218">
        <f t="shared" si="28"/>
        <v>1.6902565225948105E-2</v>
      </c>
      <c r="L218">
        <f t="shared" si="29"/>
        <v>3.0304164696413217E-2</v>
      </c>
      <c r="O218" s="2" t="s">
        <v>150</v>
      </c>
      <c r="P218">
        <v>5.1463953138192924E-6</v>
      </c>
    </row>
    <row r="219" spans="1:16">
      <c r="A219" s="2" t="s">
        <v>154</v>
      </c>
      <c r="B219" s="1">
        <v>1133302</v>
      </c>
      <c r="C219" s="1">
        <v>52610</v>
      </c>
      <c r="D219" s="1">
        <f t="shared" si="23"/>
        <v>1185912</v>
      </c>
      <c r="F219">
        <f t="shared" si="24"/>
        <v>1.133302</v>
      </c>
      <c r="G219">
        <f t="shared" si="25"/>
        <v>5.2609999999999997E-2</v>
      </c>
      <c r="H219">
        <f t="shared" si="26"/>
        <v>1.1859120000000001</v>
      </c>
      <c r="J219">
        <f t="shared" si="27"/>
        <v>5.8025353471958586E-4</v>
      </c>
      <c r="K219">
        <f t="shared" si="28"/>
        <v>2.8844248644372077E-5</v>
      </c>
      <c r="L219">
        <f t="shared" si="29"/>
        <v>3.1397845238721202E-4</v>
      </c>
      <c r="O219" s="2" t="s">
        <v>70</v>
      </c>
      <c r="P219">
        <v>4.4177975935449653E-6</v>
      </c>
    </row>
    <row r="220" spans="1:16">
      <c r="A220" s="2" t="s">
        <v>217</v>
      </c>
      <c r="B220" s="1">
        <v>53041332</v>
      </c>
      <c r="C220" s="1">
        <v>38605688</v>
      </c>
      <c r="D220" s="1">
        <f t="shared" si="23"/>
        <v>91647020</v>
      </c>
      <c r="F220">
        <f t="shared" si="24"/>
        <v>53.041331999999997</v>
      </c>
      <c r="G220">
        <f t="shared" si="25"/>
        <v>38.605688000000001</v>
      </c>
      <c r="H220">
        <f t="shared" si="26"/>
        <v>91.647019999999998</v>
      </c>
      <c r="J220">
        <f t="shared" si="27"/>
        <v>2.7157298212863897E-2</v>
      </c>
      <c r="K220">
        <f t="shared" si="28"/>
        <v>2.1166167340031388E-2</v>
      </c>
      <c r="L220">
        <f t="shared" si="29"/>
        <v>2.4264186133119377E-2</v>
      </c>
      <c r="O220" s="2" t="s">
        <v>48</v>
      </c>
      <c r="P220">
        <v>4.1605548466404996E-6</v>
      </c>
    </row>
    <row r="221" spans="1:16">
      <c r="A221" s="2" t="s">
        <v>215</v>
      </c>
      <c r="B221" s="1">
        <v>20230501291</v>
      </c>
      <c r="C221" s="1">
        <v>10750782591</v>
      </c>
      <c r="D221" s="1">
        <f t="shared" si="23"/>
        <v>30981283882</v>
      </c>
      <c r="F221">
        <f t="shared" si="24"/>
        <v>20230.501291</v>
      </c>
      <c r="G221">
        <f t="shared" si="25"/>
        <v>10750.782590999999</v>
      </c>
      <c r="H221">
        <f t="shared" si="26"/>
        <v>30981.283882</v>
      </c>
      <c r="J221">
        <f t="shared" si="27"/>
        <v>10.35806862006058</v>
      </c>
      <c r="K221">
        <f t="shared" si="28"/>
        <v>5.8942833335181648</v>
      </c>
      <c r="L221">
        <f t="shared" si="29"/>
        <v>8.2025104444842754</v>
      </c>
      <c r="O221" s="2" t="s">
        <v>47</v>
      </c>
      <c r="P221">
        <v>2.8235087130292615E-6</v>
      </c>
    </row>
    <row r="222" spans="1:16">
      <c r="A222" s="2" t="s">
        <v>218</v>
      </c>
      <c r="B222" s="1">
        <v>8405934</v>
      </c>
      <c r="C222" s="1">
        <v>8797350</v>
      </c>
      <c r="D222" s="1">
        <f t="shared" si="23"/>
        <v>17203284</v>
      </c>
      <c r="F222">
        <f t="shared" si="24"/>
        <v>8.4059340000000002</v>
      </c>
      <c r="G222">
        <f t="shared" si="25"/>
        <v>8.7973499999999998</v>
      </c>
      <c r="H222">
        <f t="shared" si="26"/>
        <v>17.203284</v>
      </c>
      <c r="J222">
        <f t="shared" si="27"/>
        <v>4.303859797405764E-3</v>
      </c>
      <c r="K222">
        <f t="shared" si="28"/>
        <v>4.8232836117005646E-3</v>
      </c>
      <c r="L222">
        <f t="shared" si="29"/>
        <v>4.5546891222094776E-3</v>
      </c>
      <c r="O222" s="2" t="s">
        <v>92</v>
      </c>
      <c r="P222">
        <v>7.2859772027432664E-7</v>
      </c>
    </row>
    <row r="223" spans="1:16">
      <c r="A223" s="2" t="s">
        <v>145</v>
      </c>
      <c r="B223" s="1">
        <v>6437309</v>
      </c>
      <c r="C223" s="1">
        <v>131411297</v>
      </c>
      <c r="D223" s="1">
        <f t="shared" si="23"/>
        <v>137848606</v>
      </c>
      <c r="F223">
        <f t="shared" si="24"/>
        <v>6.4373089999999999</v>
      </c>
      <c r="G223">
        <f t="shared" si="25"/>
        <v>131.41129699999999</v>
      </c>
      <c r="H223">
        <f t="shared" si="26"/>
        <v>137.84860599999999</v>
      </c>
      <c r="J223">
        <f t="shared" si="27"/>
        <v>3.2959187412818494E-3</v>
      </c>
      <c r="K223">
        <f t="shared" si="28"/>
        <v>7.2048282177293782E-2</v>
      </c>
      <c r="L223">
        <f t="shared" si="29"/>
        <v>3.6496377450952973E-2</v>
      </c>
      <c r="O223" s="2" t="s">
        <v>208</v>
      </c>
      <c r="P223">
        <v>1.6944133029635504E-8</v>
      </c>
    </row>
    <row r="224" spans="1:16">
      <c r="A224" s="2" t="s">
        <v>219</v>
      </c>
      <c r="B224" s="1">
        <v>111719600</v>
      </c>
      <c r="C224" s="1">
        <v>1317407</v>
      </c>
      <c r="D224" s="1">
        <f t="shared" si="23"/>
        <v>113037007</v>
      </c>
      <c r="F224">
        <f t="shared" si="24"/>
        <v>111.7196</v>
      </c>
      <c r="G224">
        <f t="shared" si="25"/>
        <v>1.317407</v>
      </c>
      <c r="H224">
        <f t="shared" si="26"/>
        <v>113.037007</v>
      </c>
      <c r="J224">
        <f t="shared" si="27"/>
        <v>5.7200722135369253E-2</v>
      </c>
      <c r="K224">
        <f t="shared" si="28"/>
        <v>7.2228882482106601E-4</v>
      </c>
      <c r="L224">
        <f t="shared" si="29"/>
        <v>2.9927334001462545E-2</v>
      </c>
      <c r="O224" s="2" t="s">
        <v>3</v>
      </c>
      <c r="P224">
        <v>0</v>
      </c>
    </row>
    <row r="225" spans="1:12">
      <c r="A225" s="2" t="s">
        <v>186</v>
      </c>
      <c r="B225" s="1">
        <v>5845454102</v>
      </c>
      <c r="C225" s="1">
        <v>1396708552</v>
      </c>
      <c r="D225" s="1">
        <f>SUM(B225:C225)</f>
        <v>7242162654</v>
      </c>
      <c r="F225">
        <f t="shared" si="24"/>
        <v>5845.4541019999997</v>
      </c>
      <c r="G225">
        <f t="shared" si="25"/>
        <v>1396.7085520000001</v>
      </c>
      <c r="H225">
        <f t="shared" si="26"/>
        <v>7242.1626539999997</v>
      </c>
      <c r="J225">
        <f t="shared" si="27"/>
        <v>2.99288751341355</v>
      </c>
      <c r="K225">
        <f t="shared" si="28"/>
        <v>0.76576713091824522</v>
      </c>
      <c r="L225">
        <f t="shared" si="29"/>
        <v>1.9174129463563772</v>
      </c>
    </row>
    <row r="226" spans="1:12">
      <c r="A226" s="2" t="s">
        <v>220</v>
      </c>
      <c r="B226" s="1">
        <v>730083</v>
      </c>
      <c r="C226" s="1">
        <v>26427</v>
      </c>
      <c r="D226" s="1">
        <f t="shared" ref="D226:D230" si="30">SUM(B226:C226)</f>
        <v>756510</v>
      </c>
      <c r="F226">
        <f t="shared" si="24"/>
        <v>0.73008300000000004</v>
      </c>
      <c r="G226">
        <f t="shared" si="25"/>
        <v>2.6426999999999999E-2</v>
      </c>
      <c r="H226">
        <f t="shared" si="26"/>
        <v>0.75651000000000002</v>
      </c>
      <c r="J226">
        <f>B226/B$230*100</f>
        <v>3.7380437111085964E-4</v>
      </c>
      <c r="K226">
        <f t="shared" si="28"/>
        <v>1.4489012714784656E-5</v>
      </c>
      <c r="L226">
        <f t="shared" si="29"/>
        <v>2.0029128553842931E-4</v>
      </c>
    </row>
    <row r="227" spans="1:12">
      <c r="A227" s="2" t="s">
        <v>222</v>
      </c>
      <c r="B227" s="1">
        <v>231893885</v>
      </c>
      <c r="C227" s="1">
        <v>525702179</v>
      </c>
      <c r="D227" s="1">
        <f t="shared" si="30"/>
        <v>757596064</v>
      </c>
      <c r="F227">
        <f t="shared" si="24"/>
        <v>231.89388500000001</v>
      </c>
      <c r="G227">
        <f t="shared" si="25"/>
        <v>525.702179</v>
      </c>
      <c r="H227">
        <f t="shared" si="26"/>
        <v>757.59606399999996</v>
      </c>
      <c r="J227">
        <f t="shared" ref="J227:J230" si="31">B227/B$230*100</f>
        <v>0.11873026470535407</v>
      </c>
      <c r="K227">
        <f t="shared" si="28"/>
        <v>0.28822437490903241</v>
      </c>
      <c r="L227">
        <f t="shared" si="29"/>
        <v>0.20057882853817419</v>
      </c>
    </row>
    <row r="228" spans="1:12">
      <c r="A228" s="2" t="s">
        <v>224</v>
      </c>
      <c r="B228" s="1">
        <v>9173286</v>
      </c>
      <c r="C228" s="1">
        <v>49844766</v>
      </c>
      <c r="D228" s="1">
        <f t="shared" si="30"/>
        <v>59018052</v>
      </c>
      <c r="F228">
        <f t="shared" si="24"/>
        <v>9.1732859999999992</v>
      </c>
      <c r="G228">
        <f t="shared" si="25"/>
        <v>49.844766</v>
      </c>
      <c r="H228">
        <f t="shared" si="26"/>
        <v>59.018051999999997</v>
      </c>
      <c r="J228">
        <f t="shared" si="31"/>
        <v>4.6967459922365711E-3</v>
      </c>
      <c r="K228">
        <f t="shared" si="28"/>
        <v>2.7328166206510993E-2</v>
      </c>
      <c r="L228">
        <f t="shared" si="29"/>
        <v>1.5625439855459767E-2</v>
      </c>
    </row>
    <row r="229" spans="1:12">
      <c r="A229" s="2" t="s">
        <v>190</v>
      </c>
      <c r="B229" s="1">
        <v>18264433</v>
      </c>
      <c r="C229" s="1">
        <v>23318754</v>
      </c>
      <c r="D229" s="1">
        <f t="shared" si="30"/>
        <v>41583187</v>
      </c>
      <c r="F229">
        <f t="shared" si="24"/>
        <v>18.264433</v>
      </c>
      <c r="G229">
        <f t="shared" si="25"/>
        <v>23.318753999999998</v>
      </c>
      <c r="H229">
        <f t="shared" si="26"/>
        <v>41.583187000000002</v>
      </c>
      <c r="J229">
        <f t="shared" si="31"/>
        <v>9.3514366055111962E-3</v>
      </c>
      <c r="K229">
        <f t="shared" si="28"/>
        <v>1.2784868626742937E-2</v>
      </c>
      <c r="L229">
        <f t="shared" si="29"/>
        <v>1.1009438052391773E-2</v>
      </c>
    </row>
    <row r="230" spans="1:12">
      <c r="A230" s="2" t="s">
        <v>2</v>
      </c>
      <c r="B230" s="1">
        <v>195311520256</v>
      </c>
      <c r="C230" s="1">
        <v>182393379868</v>
      </c>
      <c r="D230" s="1">
        <f t="shared" si="30"/>
        <v>377704900124</v>
      </c>
      <c r="F230">
        <f t="shared" si="24"/>
        <v>195311.52025599999</v>
      </c>
      <c r="G230">
        <f t="shared" si="25"/>
        <v>182393.37986799999</v>
      </c>
      <c r="H230">
        <f t="shared" si="26"/>
        <v>377704.90012399998</v>
      </c>
      <c r="J230">
        <f t="shared" si="31"/>
        <v>100</v>
      </c>
      <c r="K230">
        <f t="shared" si="28"/>
        <v>100</v>
      </c>
      <c r="L230">
        <f t="shared" si="29"/>
        <v>100</v>
      </c>
    </row>
  </sheetData>
  <sortState ref="O3:P224">
    <sortCondition descending="1" ref="P3:P224"/>
  </sortState>
  <mergeCells count="3">
    <mergeCell ref="B1:D1"/>
    <mergeCell ref="J1:L1"/>
    <mergeCell ref="F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30"/>
  <sheetViews>
    <sheetView workbookViewId="0">
      <selection activeCell="F3" sqref="F3:G25"/>
    </sheetView>
  </sheetViews>
  <sheetFormatPr defaultRowHeight="14.25"/>
  <cols>
    <col min="2" max="2" width="31.125" customWidth="1"/>
  </cols>
  <sheetData>
    <row r="1" spans="1:11">
      <c r="A1">
        <v>2010</v>
      </c>
    </row>
    <row r="2" spans="1:11">
      <c r="B2" s="3" t="s">
        <v>239</v>
      </c>
      <c r="C2" s="4" t="s">
        <v>4</v>
      </c>
      <c r="F2" t="s">
        <v>239</v>
      </c>
      <c r="G2" t="s">
        <v>1</v>
      </c>
      <c r="J2" t="s">
        <v>239</v>
      </c>
      <c r="K2" t="s">
        <v>237</v>
      </c>
    </row>
    <row r="3" spans="1:11">
      <c r="A3">
        <v>1</v>
      </c>
      <c r="B3" s="2" t="s">
        <v>46</v>
      </c>
      <c r="C3" s="13">
        <v>10.994331166361571</v>
      </c>
      <c r="E3">
        <v>1</v>
      </c>
      <c r="F3" t="s">
        <v>105</v>
      </c>
      <c r="G3" s="13">
        <v>20.755209957947422</v>
      </c>
      <c r="I3">
        <v>1</v>
      </c>
      <c r="J3" s="2" t="s">
        <v>105</v>
      </c>
      <c r="K3" s="13">
        <v>15.42787514746815</v>
      </c>
    </row>
    <row r="4" spans="1:11">
      <c r="A4">
        <v>2</v>
      </c>
      <c r="B4" s="2" t="s">
        <v>105</v>
      </c>
      <c r="C4" s="13">
        <v>10.452896710465714</v>
      </c>
      <c r="E4">
        <v>2</v>
      </c>
      <c r="F4" t="s">
        <v>46</v>
      </c>
      <c r="G4" s="13">
        <v>13.289609021743159</v>
      </c>
      <c r="I4">
        <v>2</v>
      </c>
      <c r="J4" s="2" t="s">
        <v>46</v>
      </c>
      <c r="K4" s="13">
        <v>12.102718919980289</v>
      </c>
    </row>
    <row r="5" spans="1:11">
      <c r="A5">
        <v>3</v>
      </c>
      <c r="B5" s="2" t="s">
        <v>215</v>
      </c>
      <c r="C5" s="13">
        <v>10.35806862006058</v>
      </c>
      <c r="E5">
        <v>3</v>
      </c>
      <c r="F5" t="s">
        <v>215</v>
      </c>
      <c r="G5" s="13">
        <v>5.8942833335181648</v>
      </c>
      <c r="I5">
        <v>3</v>
      </c>
      <c r="J5" s="2" t="s">
        <v>215</v>
      </c>
      <c r="K5" s="13">
        <v>8.2025104444842754</v>
      </c>
    </row>
    <row r="6" spans="1:11">
      <c r="A6">
        <v>4</v>
      </c>
      <c r="B6" s="2" t="s">
        <v>94</v>
      </c>
      <c r="C6" s="13">
        <v>6.7235139201148018</v>
      </c>
      <c r="E6">
        <v>4</v>
      </c>
      <c r="F6" t="s">
        <v>124</v>
      </c>
      <c r="G6" s="13">
        <v>5.8713182878403485</v>
      </c>
      <c r="I6">
        <v>4</v>
      </c>
      <c r="J6" s="2" t="s">
        <v>124</v>
      </c>
      <c r="K6" s="13">
        <v>5.6328576793722451</v>
      </c>
    </row>
    <row r="7" spans="1:11">
      <c r="A7">
        <v>5</v>
      </c>
      <c r="B7" s="2" t="s">
        <v>124</v>
      </c>
      <c r="C7" s="13">
        <v>5.4101691442214817</v>
      </c>
      <c r="E7">
        <v>5</v>
      </c>
      <c r="F7" t="s">
        <v>203</v>
      </c>
      <c r="G7" s="13">
        <v>4.7451756457737835</v>
      </c>
      <c r="I7">
        <v>5</v>
      </c>
      <c r="J7" s="2" t="s">
        <v>184</v>
      </c>
      <c r="K7" s="13">
        <v>4.0517586539056865</v>
      </c>
    </row>
    <row r="8" spans="1:11">
      <c r="A8">
        <v>6</v>
      </c>
      <c r="B8" s="2" t="s">
        <v>14</v>
      </c>
      <c r="C8" s="13">
        <v>4.7972511937437368</v>
      </c>
      <c r="E8">
        <v>6</v>
      </c>
      <c r="F8" t="s">
        <v>110</v>
      </c>
      <c r="G8" s="13">
        <v>4.4171166512899722</v>
      </c>
      <c r="I8">
        <v>6</v>
      </c>
      <c r="J8" s="2" t="s">
        <v>14</v>
      </c>
      <c r="K8" s="13">
        <v>4.0416307498230442</v>
      </c>
    </row>
    <row r="9" spans="1:11">
      <c r="A9">
        <v>7</v>
      </c>
      <c r="B9" s="2" t="s">
        <v>184</v>
      </c>
      <c r="C9" s="13">
        <v>4.6128642617655462</v>
      </c>
      <c r="E9">
        <v>7</v>
      </c>
      <c r="F9" t="s">
        <v>131</v>
      </c>
      <c r="G9" s="13">
        <v>3.7366870661273053</v>
      </c>
      <c r="I9">
        <v>7</v>
      </c>
      <c r="J9" s="2" t="s">
        <v>94</v>
      </c>
      <c r="K9" s="13">
        <v>3.957938560524938</v>
      </c>
    </row>
    <row r="10" spans="1:11">
      <c r="A10">
        <v>8</v>
      </c>
      <c r="B10" s="2" t="s">
        <v>97</v>
      </c>
      <c r="C10" s="13">
        <v>3.7614639158871186</v>
      </c>
      <c r="E10">
        <v>8</v>
      </c>
      <c r="F10" t="s">
        <v>184</v>
      </c>
      <c r="G10" s="13">
        <v>3.4509123437238811</v>
      </c>
      <c r="I10">
        <v>8</v>
      </c>
      <c r="J10" s="2" t="s">
        <v>97</v>
      </c>
      <c r="K10" s="13">
        <v>3.4477611756492372</v>
      </c>
    </row>
    <row r="11" spans="1:11">
      <c r="A11">
        <v>9</v>
      </c>
      <c r="B11" s="2" t="s">
        <v>186</v>
      </c>
      <c r="C11" s="13">
        <v>2.99288751341355</v>
      </c>
      <c r="E11">
        <v>9</v>
      </c>
      <c r="F11" t="s">
        <v>14</v>
      </c>
      <c r="G11" s="13">
        <v>3.2324929524672941</v>
      </c>
      <c r="I11">
        <v>9</v>
      </c>
      <c r="J11" s="2" t="s">
        <v>110</v>
      </c>
      <c r="K11" s="13">
        <v>3.0887664129244627</v>
      </c>
    </row>
    <row r="12" spans="1:11">
      <c r="A12">
        <v>10</v>
      </c>
      <c r="B12" s="2" t="s">
        <v>163</v>
      </c>
      <c r="C12" s="13">
        <v>2.5017158816825589</v>
      </c>
      <c r="E12">
        <v>10</v>
      </c>
      <c r="F12" t="s">
        <v>97</v>
      </c>
      <c r="G12" s="13">
        <v>3.1118402165186199</v>
      </c>
      <c r="I12">
        <v>10</v>
      </c>
      <c r="J12" s="2" t="s">
        <v>203</v>
      </c>
      <c r="K12" s="13">
        <v>3.0442952461630957</v>
      </c>
    </row>
    <row r="13" spans="1:11">
      <c r="A13">
        <v>11</v>
      </c>
      <c r="B13" s="2" t="s">
        <v>183</v>
      </c>
      <c r="C13" s="13">
        <v>2.2495220119331538</v>
      </c>
      <c r="E13">
        <v>11</v>
      </c>
      <c r="F13" t="s">
        <v>179</v>
      </c>
      <c r="G13" s="13">
        <v>3.0955326125795262</v>
      </c>
      <c r="I13">
        <v>11</v>
      </c>
      <c r="J13" s="2" t="s">
        <v>131</v>
      </c>
      <c r="K13" s="13">
        <v>2.6598002561528453</v>
      </c>
    </row>
    <row r="14" spans="1:11">
      <c r="A14">
        <v>12</v>
      </c>
      <c r="B14" s="2" t="s">
        <v>196</v>
      </c>
      <c r="C14" s="13">
        <v>2.1633016104026779</v>
      </c>
      <c r="E14">
        <v>12</v>
      </c>
      <c r="F14" t="s">
        <v>196</v>
      </c>
      <c r="G14" s="13">
        <v>2.8374710325262145</v>
      </c>
      <c r="I14">
        <v>12</v>
      </c>
      <c r="J14" s="2" t="s">
        <v>196</v>
      </c>
      <c r="K14" s="13">
        <v>2.4888574595971131</v>
      </c>
    </row>
    <row r="15" spans="1:11">
      <c r="A15">
        <v>13</v>
      </c>
      <c r="B15" s="2" t="s">
        <v>213</v>
      </c>
      <c r="C15" s="13">
        <v>1.8731563853502955</v>
      </c>
      <c r="E15">
        <v>13</v>
      </c>
      <c r="F15" t="s">
        <v>80</v>
      </c>
      <c r="G15" s="13">
        <v>2.5380959014796955</v>
      </c>
      <c r="I15">
        <v>13</v>
      </c>
      <c r="J15" s="2" t="s">
        <v>80</v>
      </c>
      <c r="K15" s="13">
        <v>2.0998997858900226</v>
      </c>
    </row>
    <row r="16" spans="1:11">
      <c r="A16">
        <v>14</v>
      </c>
      <c r="B16" s="2" t="s">
        <v>141</v>
      </c>
      <c r="C16" s="13">
        <v>1.8656655153899249</v>
      </c>
      <c r="E16">
        <v>14</v>
      </c>
      <c r="F16" t="s">
        <v>171</v>
      </c>
      <c r="G16" s="13">
        <v>1.7680361076338449</v>
      </c>
      <c r="I16">
        <v>14</v>
      </c>
      <c r="J16" s="2" t="s">
        <v>179</v>
      </c>
      <c r="K16" s="13">
        <v>2.0555922402518649</v>
      </c>
    </row>
    <row r="17" spans="1:11">
      <c r="A17">
        <v>15</v>
      </c>
      <c r="B17" s="2" t="s">
        <v>110</v>
      </c>
      <c r="C17" s="13">
        <v>1.8482748673854039</v>
      </c>
      <c r="E17">
        <v>15</v>
      </c>
      <c r="F17" t="s">
        <v>34</v>
      </c>
      <c r="G17" s="13">
        <v>1.5427455201698792</v>
      </c>
      <c r="I17">
        <v>15</v>
      </c>
      <c r="J17" s="2" t="s">
        <v>163</v>
      </c>
      <c r="K17" s="13">
        <v>1.9225409192774701</v>
      </c>
    </row>
    <row r="18" spans="1:11">
      <c r="A18">
        <v>16</v>
      </c>
      <c r="B18" s="2" t="s">
        <v>80</v>
      </c>
      <c r="C18" s="13">
        <v>1.6906864918525248</v>
      </c>
      <c r="E18">
        <v>16</v>
      </c>
      <c r="F18" t="s">
        <v>137</v>
      </c>
      <c r="G18" s="13">
        <v>1.3201415038981057</v>
      </c>
      <c r="I18">
        <v>16</v>
      </c>
      <c r="J18" s="2" t="s">
        <v>186</v>
      </c>
      <c r="K18" s="13">
        <v>1.9174129463563772</v>
      </c>
    </row>
    <row r="19" spans="1:11">
      <c r="A19">
        <v>17</v>
      </c>
      <c r="B19" s="2" t="s">
        <v>131</v>
      </c>
      <c r="C19" s="13">
        <v>1.6541400434369673</v>
      </c>
      <c r="E19">
        <v>17</v>
      </c>
      <c r="F19" t="s">
        <v>163</v>
      </c>
      <c r="G19" s="13">
        <v>1.302345479709349</v>
      </c>
      <c r="I19">
        <v>17</v>
      </c>
      <c r="J19" s="2" t="s">
        <v>183</v>
      </c>
      <c r="K19" s="13">
        <v>1.7596577253347851</v>
      </c>
    </row>
    <row r="20" spans="1:11">
      <c r="A20">
        <v>18</v>
      </c>
      <c r="B20" s="2" t="s">
        <v>203</v>
      </c>
      <c r="C20" s="13">
        <v>1.4559131352174528</v>
      </c>
      <c r="E20">
        <v>18</v>
      </c>
      <c r="F20" t="s">
        <v>3</v>
      </c>
      <c r="G20" s="13">
        <v>1.2500686124957445</v>
      </c>
      <c r="I20">
        <v>18</v>
      </c>
      <c r="J20" s="2" t="s">
        <v>213</v>
      </c>
      <c r="K20" s="13">
        <v>1.473746058939811</v>
      </c>
    </row>
    <row r="21" spans="1:11">
      <c r="A21">
        <v>19</v>
      </c>
      <c r="B21" s="2" t="s">
        <v>37</v>
      </c>
      <c r="C21" s="13">
        <v>1.1991583143329971</v>
      </c>
      <c r="E21">
        <v>19</v>
      </c>
      <c r="F21" t="s">
        <v>183</v>
      </c>
      <c r="G21" s="13">
        <v>1.2350984534802358</v>
      </c>
      <c r="I21">
        <v>19</v>
      </c>
      <c r="J21" s="2" t="s">
        <v>34</v>
      </c>
      <c r="K21" s="13">
        <v>1.2938197837506644</v>
      </c>
    </row>
    <row r="22" spans="1:11">
      <c r="A22">
        <v>20</v>
      </c>
      <c r="B22" s="2" t="s">
        <v>113</v>
      </c>
      <c r="C22" s="13">
        <v>1.093604379403925</v>
      </c>
      <c r="E22">
        <v>20</v>
      </c>
      <c r="F22" t="s">
        <v>169</v>
      </c>
      <c r="G22" s="13">
        <v>1.1523981273449537</v>
      </c>
      <c r="I22">
        <v>20</v>
      </c>
      <c r="J22" s="2" t="s">
        <v>141</v>
      </c>
      <c r="K22" s="13">
        <v>1.2168906692740962</v>
      </c>
    </row>
    <row r="23" spans="1:11">
      <c r="A23">
        <v>21</v>
      </c>
      <c r="B23" s="2" t="s">
        <v>179</v>
      </c>
      <c r="C23" s="13">
        <v>1.0844347830705772</v>
      </c>
      <c r="E23">
        <v>21</v>
      </c>
      <c r="F23" t="s">
        <v>213</v>
      </c>
      <c r="G23" s="13">
        <v>1.0460472131065186</v>
      </c>
      <c r="I23">
        <v>21</v>
      </c>
      <c r="J23" s="2" t="s">
        <v>171</v>
      </c>
      <c r="K23" s="13">
        <v>1.0579748578025097</v>
      </c>
    </row>
    <row r="24" spans="1:11">
      <c r="A24">
        <v>22</v>
      </c>
      <c r="B24" s="2" t="s">
        <v>34</v>
      </c>
      <c r="C24" s="13">
        <v>1.0613582968802469</v>
      </c>
      <c r="E24">
        <v>22</v>
      </c>
      <c r="F24" t="s">
        <v>94</v>
      </c>
      <c r="G24" s="13">
        <v>0.99648936617949946</v>
      </c>
      <c r="I24">
        <v>22</v>
      </c>
      <c r="J24" s="2" t="s">
        <v>27</v>
      </c>
      <c r="K24" s="13">
        <v>0.9048498806549734</v>
      </c>
    </row>
    <row r="25" spans="1:11">
      <c r="A25">
        <v>23</v>
      </c>
      <c r="B25" s="2" t="s">
        <v>73</v>
      </c>
      <c r="C25" s="13">
        <v>0.93225367383011037</v>
      </c>
      <c r="E25">
        <v>23</v>
      </c>
      <c r="F25" t="s">
        <v>27</v>
      </c>
      <c r="G25" s="13">
        <v>0.98994452611532657</v>
      </c>
      <c r="I25">
        <v>23</v>
      </c>
      <c r="J25" s="2" t="s">
        <v>73</v>
      </c>
      <c r="K25" s="13">
        <v>0.86479984636885798</v>
      </c>
    </row>
    <row r="26" spans="1:11">
      <c r="A26">
        <v>24</v>
      </c>
      <c r="B26" s="2" t="s">
        <v>189</v>
      </c>
      <c r="C26" s="13">
        <v>0.90118742493681903</v>
      </c>
      <c r="E26">
        <v>24</v>
      </c>
      <c r="F26" t="s">
        <v>102</v>
      </c>
      <c r="G26" s="13">
        <v>0.79987166368419205</v>
      </c>
      <c r="I26">
        <v>24</v>
      </c>
      <c r="J26" s="2" t="s">
        <v>102</v>
      </c>
      <c r="K26" s="13">
        <v>0.83851675950199189</v>
      </c>
    </row>
    <row r="27" spans="1:11">
      <c r="A27">
        <v>25</v>
      </c>
      <c r="B27" s="2" t="s">
        <v>102</v>
      </c>
      <c r="C27" s="13">
        <v>0.87460582189980862</v>
      </c>
      <c r="E27">
        <v>25</v>
      </c>
      <c r="F27" t="s">
        <v>73</v>
      </c>
      <c r="G27" s="13">
        <v>0.79256855377436963</v>
      </c>
      <c r="I27">
        <v>25</v>
      </c>
      <c r="J27" s="2" t="s">
        <v>137</v>
      </c>
      <c r="K27" s="13">
        <v>0.78427036451671794</v>
      </c>
    </row>
    <row r="28" spans="1:11">
      <c r="A28">
        <v>26</v>
      </c>
      <c r="B28" s="2" t="s">
        <v>27</v>
      </c>
      <c r="C28" s="13">
        <v>0.82538349805839317</v>
      </c>
      <c r="E28">
        <v>26</v>
      </c>
      <c r="F28" t="s">
        <v>186</v>
      </c>
      <c r="G28" s="13">
        <v>0.76576713091824522</v>
      </c>
      <c r="I28">
        <v>26</v>
      </c>
      <c r="J28" s="2" t="s">
        <v>113</v>
      </c>
      <c r="K28" s="13">
        <v>0.76391539639881423</v>
      </c>
    </row>
    <row r="29" spans="1:11">
      <c r="A29">
        <v>27</v>
      </c>
      <c r="B29" s="2" t="s">
        <v>21</v>
      </c>
      <c r="C29" s="13">
        <v>0.77351306109327633</v>
      </c>
      <c r="E29">
        <v>27</v>
      </c>
      <c r="F29" t="s">
        <v>141</v>
      </c>
      <c r="G29" s="13">
        <v>0.52216588490725868</v>
      </c>
      <c r="I29">
        <v>27</v>
      </c>
      <c r="J29" s="2" t="s">
        <v>37</v>
      </c>
      <c r="K29" s="13">
        <v>0.6769363768276766</v>
      </c>
    </row>
    <row r="30" spans="1:11">
      <c r="A30">
        <v>28</v>
      </c>
      <c r="B30" s="2" t="s">
        <v>39</v>
      </c>
      <c r="C30" s="13">
        <v>0.73120396386660547</v>
      </c>
      <c r="E30">
        <v>28</v>
      </c>
      <c r="F30" t="s">
        <v>39</v>
      </c>
      <c r="G30" s="13">
        <v>0.50033325587827793</v>
      </c>
      <c r="I30">
        <v>28</v>
      </c>
      <c r="J30" s="2" t="s">
        <v>169</v>
      </c>
      <c r="K30" s="13">
        <v>0.62704894461852601</v>
      </c>
    </row>
    <row r="31" spans="1:11">
      <c r="A31">
        <v>29</v>
      </c>
      <c r="B31" s="2" t="s">
        <v>58</v>
      </c>
      <c r="C31" s="13">
        <v>0.58110596625962907</v>
      </c>
      <c r="E31">
        <v>29</v>
      </c>
      <c r="F31" t="s">
        <v>12</v>
      </c>
      <c r="G31" s="13">
        <v>0.42542282486434441</v>
      </c>
      <c r="I31">
        <v>29</v>
      </c>
      <c r="J31" s="2" t="s">
        <v>39</v>
      </c>
      <c r="K31" s="13">
        <v>0.61971669237850802</v>
      </c>
    </row>
    <row r="32" spans="1:11">
      <c r="A32">
        <v>30</v>
      </c>
      <c r="B32" s="2" t="s">
        <v>191</v>
      </c>
      <c r="C32" s="13">
        <v>0.5741339356379066</v>
      </c>
      <c r="E32">
        <v>30</v>
      </c>
      <c r="F32" t="s">
        <v>113</v>
      </c>
      <c r="G32" s="13">
        <v>0.41087595752782052</v>
      </c>
      <c r="I32">
        <v>30</v>
      </c>
      <c r="J32" s="2" t="s">
        <v>189</v>
      </c>
      <c r="K32" s="13">
        <v>0.60452678486574751</v>
      </c>
    </row>
    <row r="33" spans="1:11">
      <c r="A33">
        <v>31</v>
      </c>
      <c r="B33" s="2" t="s">
        <v>205</v>
      </c>
      <c r="C33" s="13">
        <v>0.51172059573853879</v>
      </c>
      <c r="E33">
        <v>31</v>
      </c>
      <c r="F33" t="s">
        <v>21</v>
      </c>
      <c r="G33" s="13">
        <v>0.36372961314721131</v>
      </c>
      <c r="I33">
        <v>31</v>
      </c>
      <c r="J33" s="2" t="s">
        <v>3</v>
      </c>
      <c r="K33" s="13">
        <v>0.60365708579673316</v>
      </c>
    </row>
    <row r="34" spans="1:11">
      <c r="A34">
        <v>32</v>
      </c>
      <c r="B34" s="2" t="s">
        <v>130</v>
      </c>
      <c r="C34" s="13">
        <v>0.49512363209936799</v>
      </c>
      <c r="E34">
        <v>32</v>
      </c>
      <c r="F34" t="s">
        <v>195</v>
      </c>
      <c r="G34" s="13">
        <v>0.33744972457083344</v>
      </c>
      <c r="I34">
        <v>32</v>
      </c>
      <c r="J34" s="2" t="s">
        <v>21</v>
      </c>
      <c r="K34" s="13">
        <v>0.57562897735407192</v>
      </c>
    </row>
    <row r="35" spans="1:11">
      <c r="A35">
        <v>33</v>
      </c>
      <c r="B35" s="2" t="s">
        <v>149</v>
      </c>
      <c r="C35" s="13">
        <v>0.4770274563317155</v>
      </c>
      <c r="E35">
        <v>33</v>
      </c>
      <c r="F35" t="s">
        <v>210</v>
      </c>
      <c r="G35" s="13">
        <v>0.31616077755526667</v>
      </c>
      <c r="I35">
        <v>33</v>
      </c>
      <c r="J35" s="2" t="s">
        <v>191</v>
      </c>
      <c r="K35" s="13">
        <v>0.42024689499100853</v>
      </c>
    </row>
    <row r="36" spans="1:11">
      <c r="A36">
        <v>34</v>
      </c>
      <c r="B36" s="2" t="s">
        <v>18</v>
      </c>
      <c r="C36" s="13">
        <v>0.45342996912789335</v>
      </c>
      <c r="E36">
        <v>34</v>
      </c>
      <c r="F36" t="s">
        <v>222</v>
      </c>
      <c r="G36" s="13">
        <v>0.28822437490903241</v>
      </c>
      <c r="I36">
        <v>34</v>
      </c>
      <c r="J36" s="2" t="s">
        <v>130</v>
      </c>
      <c r="K36" s="13">
        <v>0.36153490821847872</v>
      </c>
    </row>
    <row r="37" spans="1:11">
      <c r="A37">
        <v>35</v>
      </c>
      <c r="B37" s="2" t="s">
        <v>158</v>
      </c>
      <c r="C37" s="13">
        <v>0.42787700741084539</v>
      </c>
      <c r="E37">
        <v>35</v>
      </c>
      <c r="F37" t="s">
        <v>13</v>
      </c>
      <c r="G37" s="13">
        <v>0.28798170985160526</v>
      </c>
      <c r="I37">
        <v>35</v>
      </c>
      <c r="J37" s="2" t="s">
        <v>146</v>
      </c>
      <c r="K37" s="13">
        <v>0.3469288483071859</v>
      </c>
    </row>
    <row r="38" spans="1:11">
      <c r="A38">
        <v>36</v>
      </c>
      <c r="B38" s="2" t="s">
        <v>146</v>
      </c>
      <c r="C38" s="13">
        <v>0.40950989217208211</v>
      </c>
      <c r="E38">
        <v>36</v>
      </c>
      <c r="F38" t="s">
        <v>189</v>
      </c>
      <c r="G38" s="13">
        <v>0.28685494472367828</v>
      </c>
      <c r="I38">
        <v>36</v>
      </c>
      <c r="J38" s="2" t="s">
        <v>58</v>
      </c>
      <c r="K38" s="13">
        <v>0.33449854730113954</v>
      </c>
    </row>
    <row r="39" spans="1:11">
      <c r="A39">
        <v>37</v>
      </c>
      <c r="B39" s="2" t="s">
        <v>171</v>
      </c>
      <c r="C39" s="13">
        <v>0.39487791861387</v>
      </c>
      <c r="E39">
        <v>37</v>
      </c>
      <c r="F39" t="s">
        <v>111</v>
      </c>
      <c r="G39" s="13">
        <v>0.28208558576651904</v>
      </c>
      <c r="I39">
        <v>37</v>
      </c>
      <c r="J39" s="2" t="s">
        <v>205</v>
      </c>
      <c r="K39" s="13">
        <v>0.33097887758130384</v>
      </c>
    </row>
    <row r="40" spans="1:11">
      <c r="A40">
        <v>38</v>
      </c>
      <c r="B40" s="2" t="s">
        <v>212</v>
      </c>
      <c r="C40" s="13">
        <v>0.393072085555289</v>
      </c>
      <c r="E40">
        <v>38</v>
      </c>
      <c r="F40" t="s">
        <v>146</v>
      </c>
      <c r="G40" s="13">
        <v>0.27991545766051834</v>
      </c>
      <c r="I40">
        <v>38</v>
      </c>
      <c r="J40" s="2" t="s">
        <v>195</v>
      </c>
      <c r="K40" s="13">
        <v>0.31447865929460977</v>
      </c>
    </row>
    <row r="41" spans="1:11">
      <c r="A41">
        <v>39</v>
      </c>
      <c r="B41" s="2" t="s">
        <v>60</v>
      </c>
      <c r="C41" s="13">
        <v>0.37018646624240226</v>
      </c>
      <c r="E41">
        <v>39</v>
      </c>
      <c r="F41" t="s">
        <v>191</v>
      </c>
      <c r="G41" s="13">
        <v>0.25546069563336571</v>
      </c>
      <c r="I41">
        <v>39</v>
      </c>
      <c r="J41" s="2" t="s">
        <v>13</v>
      </c>
      <c r="K41" s="13">
        <v>0.29645391723337378</v>
      </c>
    </row>
    <row r="42" spans="1:11">
      <c r="A42">
        <v>40</v>
      </c>
      <c r="B42" s="2" t="s">
        <v>101</v>
      </c>
      <c r="C42" s="13">
        <v>0.34206454904673045</v>
      </c>
      <c r="E42">
        <v>40</v>
      </c>
      <c r="F42" t="s">
        <v>130</v>
      </c>
      <c r="G42" s="13">
        <v>0.21848466829684265</v>
      </c>
      <c r="I42">
        <v>40</v>
      </c>
      <c r="J42" s="2" t="s">
        <v>101</v>
      </c>
      <c r="K42" s="13">
        <v>0.27806025541506224</v>
      </c>
    </row>
    <row r="43" spans="1:11">
      <c r="A43">
        <v>41</v>
      </c>
      <c r="B43" s="2" t="s">
        <v>13</v>
      </c>
      <c r="C43" s="13">
        <v>0.30436576256271197</v>
      </c>
      <c r="E43">
        <v>41</v>
      </c>
      <c r="F43" t="s">
        <v>101</v>
      </c>
      <c r="G43" s="13">
        <v>0.20952281232826001</v>
      </c>
      <c r="I43">
        <v>41</v>
      </c>
      <c r="J43" s="2" t="s">
        <v>149</v>
      </c>
      <c r="K43" s="13">
        <v>0.26481568565078939</v>
      </c>
    </row>
    <row r="44" spans="1:11">
      <c r="A44">
        <v>42</v>
      </c>
      <c r="B44" s="2" t="s">
        <v>225</v>
      </c>
      <c r="C44" s="13">
        <v>0.3010223586552308</v>
      </c>
      <c r="E44">
        <v>42</v>
      </c>
      <c r="F44" t="s">
        <v>7</v>
      </c>
      <c r="G44" s="13">
        <v>0.20115652786604787</v>
      </c>
      <c r="I44">
        <v>42</v>
      </c>
      <c r="J44" s="2" t="s">
        <v>60</v>
      </c>
      <c r="K44" s="13">
        <v>0.25215156400865651</v>
      </c>
    </row>
    <row r="45" spans="1:11">
      <c r="A45">
        <v>43</v>
      </c>
      <c r="B45" s="2" t="s">
        <v>195</v>
      </c>
      <c r="C45" s="13">
        <v>0.29302692808383807</v>
      </c>
      <c r="E45">
        <v>43</v>
      </c>
      <c r="F45" t="s">
        <v>72</v>
      </c>
      <c r="G45" s="13">
        <v>0.16904203333648155</v>
      </c>
      <c r="I45">
        <v>43</v>
      </c>
      <c r="J45" s="2" t="s">
        <v>158</v>
      </c>
      <c r="K45" s="13">
        <v>0.24252987972866197</v>
      </c>
    </row>
    <row r="46" spans="1:11">
      <c r="A46">
        <v>44</v>
      </c>
      <c r="B46" s="2" t="s">
        <v>137</v>
      </c>
      <c r="C46" s="13">
        <v>0.28384239100354319</v>
      </c>
      <c r="E46">
        <v>44</v>
      </c>
      <c r="F46" t="s">
        <v>45</v>
      </c>
      <c r="G46" s="13">
        <v>0.16709180630380399</v>
      </c>
      <c r="I46">
        <v>44</v>
      </c>
      <c r="J46" s="2" t="s">
        <v>18</v>
      </c>
      <c r="K46" s="13">
        <v>0.24091572381011328</v>
      </c>
    </row>
    <row r="47" spans="1:11">
      <c r="A47">
        <v>45</v>
      </c>
      <c r="B47" s="2" t="s">
        <v>165</v>
      </c>
      <c r="C47" s="13">
        <v>0.2735490652572436</v>
      </c>
      <c r="E47">
        <v>45</v>
      </c>
      <c r="F47" t="s">
        <v>152</v>
      </c>
      <c r="G47" s="13">
        <v>0.160187379723676</v>
      </c>
      <c r="I47">
        <v>45</v>
      </c>
      <c r="J47" s="2" t="s">
        <v>45</v>
      </c>
      <c r="K47" s="13">
        <v>0.21681891887850663</v>
      </c>
    </row>
    <row r="48" spans="1:11">
      <c r="A48">
        <v>46</v>
      </c>
      <c r="B48" s="2" t="s">
        <v>45</v>
      </c>
      <c r="C48" s="13">
        <v>0.26325702002936746</v>
      </c>
      <c r="E48">
        <v>46</v>
      </c>
      <c r="F48" t="s">
        <v>98</v>
      </c>
      <c r="G48" s="13">
        <v>0.15449222674854193</v>
      </c>
      <c r="I48">
        <v>46</v>
      </c>
      <c r="J48" s="2" t="s">
        <v>111</v>
      </c>
      <c r="K48" s="13">
        <v>0.2119703474159739</v>
      </c>
    </row>
    <row r="49" spans="1:11">
      <c r="A49">
        <v>47</v>
      </c>
      <c r="B49" s="2" t="s">
        <v>98</v>
      </c>
      <c r="C49" s="13">
        <v>0.26249416641067302</v>
      </c>
      <c r="E49">
        <v>47</v>
      </c>
      <c r="F49" t="s">
        <v>15</v>
      </c>
      <c r="G49" s="13">
        <v>0.1422556850406399</v>
      </c>
      <c r="I49">
        <v>47</v>
      </c>
      <c r="J49" s="2" t="s">
        <v>98</v>
      </c>
      <c r="K49" s="13">
        <v>0.21034012022062154</v>
      </c>
    </row>
    <row r="50" spans="1:11">
      <c r="A50">
        <v>48</v>
      </c>
      <c r="B50" s="2" t="s">
        <v>99</v>
      </c>
      <c r="C50" s="13">
        <v>0.23160011831719077</v>
      </c>
      <c r="E50">
        <v>48</v>
      </c>
      <c r="F50" t="s">
        <v>100</v>
      </c>
      <c r="G50" s="13">
        <v>0.13997531170526442</v>
      </c>
      <c r="I50">
        <v>48</v>
      </c>
      <c r="J50" s="2" t="s">
        <v>212</v>
      </c>
      <c r="K50" s="13">
        <v>0.2093412433199614</v>
      </c>
    </row>
    <row r="51" spans="1:11">
      <c r="A51">
        <v>49</v>
      </c>
      <c r="B51" s="2" t="s">
        <v>43</v>
      </c>
      <c r="C51" s="13">
        <v>0.20561016855208436</v>
      </c>
      <c r="E51">
        <v>49</v>
      </c>
      <c r="F51" t="s">
        <v>205</v>
      </c>
      <c r="G51" s="13">
        <v>0.13743599914723634</v>
      </c>
      <c r="I51">
        <v>49</v>
      </c>
      <c r="J51" s="2" t="s">
        <v>12</v>
      </c>
      <c r="K51" s="13">
        <v>0.20697538044736791</v>
      </c>
    </row>
    <row r="52" spans="1:11">
      <c r="A52">
        <v>50</v>
      </c>
      <c r="B52" s="2" t="s">
        <v>49</v>
      </c>
      <c r="C52" s="13">
        <v>0.19505903722455739</v>
      </c>
      <c r="E52">
        <v>50</v>
      </c>
      <c r="F52" t="s">
        <v>60</v>
      </c>
      <c r="G52" s="13">
        <v>0.12575675617503165</v>
      </c>
      <c r="I52">
        <v>50</v>
      </c>
      <c r="J52" s="2" t="s">
        <v>222</v>
      </c>
      <c r="K52" s="13">
        <v>0.20057882853817419</v>
      </c>
    </row>
    <row r="53" spans="1:11">
      <c r="B53" s="2"/>
      <c r="J53" s="2"/>
    </row>
    <row r="54" spans="1:11">
      <c r="B54" s="2"/>
      <c r="J54" s="2"/>
    </row>
    <row r="55" spans="1:11">
      <c r="B55" s="2"/>
      <c r="J55" s="2"/>
    </row>
    <row r="56" spans="1:11">
      <c r="B56" s="2"/>
      <c r="J56" s="2"/>
    </row>
    <row r="57" spans="1:11">
      <c r="B57" s="2"/>
      <c r="J57" s="2"/>
    </row>
    <row r="58" spans="1:11">
      <c r="B58" s="2"/>
      <c r="J58" s="2"/>
    </row>
    <row r="59" spans="1:11">
      <c r="B59" s="2"/>
      <c r="J59" s="2"/>
    </row>
    <row r="60" spans="1:11">
      <c r="B60" s="2"/>
      <c r="J60" s="2"/>
    </row>
    <row r="61" spans="1:11">
      <c r="B61" s="2"/>
      <c r="J61" s="2"/>
    </row>
    <row r="62" spans="1:11">
      <c r="B62" s="2"/>
      <c r="J62" s="2"/>
    </row>
    <row r="63" spans="1:11">
      <c r="B63" s="2"/>
      <c r="J63" s="2"/>
    </row>
    <row r="64" spans="1:11">
      <c r="B64" s="2"/>
      <c r="J64" s="2"/>
    </row>
    <row r="65" spans="2:10">
      <c r="B65" s="2"/>
      <c r="J65" s="2"/>
    </row>
    <row r="66" spans="2:10">
      <c r="B66" s="2"/>
      <c r="J66" s="2"/>
    </row>
    <row r="67" spans="2:10">
      <c r="B67" s="2"/>
      <c r="J67" s="2"/>
    </row>
    <row r="68" spans="2:10">
      <c r="B68" s="2"/>
      <c r="J68" s="2"/>
    </row>
    <row r="69" spans="2:10">
      <c r="B69" s="2"/>
      <c r="J69" s="2"/>
    </row>
    <row r="70" spans="2:10">
      <c r="B70" s="2"/>
      <c r="J70" s="2"/>
    </row>
    <row r="71" spans="2:10">
      <c r="B71" s="2"/>
      <c r="J71" s="2"/>
    </row>
    <row r="72" spans="2:10">
      <c r="B72" s="2"/>
      <c r="J72" s="2"/>
    </row>
    <row r="73" spans="2:10">
      <c r="B73" s="2"/>
      <c r="J73" s="2"/>
    </row>
    <row r="74" spans="2:10">
      <c r="B74" s="2"/>
      <c r="J74" s="2"/>
    </row>
    <row r="75" spans="2:10">
      <c r="B75" s="2"/>
      <c r="J75" s="2"/>
    </row>
    <row r="76" spans="2:10">
      <c r="B76" s="2"/>
      <c r="J76" s="2"/>
    </row>
    <row r="77" spans="2:10">
      <c r="B77" s="2"/>
      <c r="J77" s="2"/>
    </row>
    <row r="78" spans="2:10">
      <c r="B78" s="2"/>
      <c r="J78" s="2"/>
    </row>
    <row r="79" spans="2:10">
      <c r="B79" s="2"/>
      <c r="J79" s="2"/>
    </row>
    <row r="80" spans="2:10">
      <c r="B80" s="2"/>
      <c r="J80" s="2"/>
    </row>
    <row r="81" spans="2:10">
      <c r="B81" s="2"/>
      <c r="J81" s="2"/>
    </row>
    <row r="82" spans="2:10">
      <c r="B82" s="2"/>
      <c r="J82" s="2"/>
    </row>
    <row r="83" spans="2:10">
      <c r="B83" s="2"/>
      <c r="J83" s="2"/>
    </row>
    <row r="84" spans="2:10">
      <c r="B84" s="2"/>
      <c r="J84" s="2"/>
    </row>
    <row r="85" spans="2:10">
      <c r="B85" s="2"/>
      <c r="J85" s="2"/>
    </row>
    <row r="86" spans="2:10">
      <c r="B86" s="2"/>
      <c r="J86" s="2"/>
    </row>
    <row r="87" spans="2:10">
      <c r="B87" s="2"/>
      <c r="J87" s="2"/>
    </row>
    <row r="88" spans="2:10">
      <c r="B88" s="2"/>
      <c r="J88" s="2"/>
    </row>
    <row r="89" spans="2:10">
      <c r="B89" s="2"/>
      <c r="J89" s="2"/>
    </row>
    <row r="90" spans="2:10">
      <c r="B90" s="2"/>
      <c r="J90" s="2"/>
    </row>
    <row r="91" spans="2:10">
      <c r="B91" s="2"/>
      <c r="J91" s="2"/>
    </row>
    <row r="92" spans="2:10">
      <c r="B92" s="2"/>
      <c r="J92" s="2"/>
    </row>
    <row r="93" spans="2:10">
      <c r="B93" s="2"/>
      <c r="J93" s="2"/>
    </row>
    <row r="94" spans="2:10">
      <c r="B94" s="2"/>
      <c r="J94" s="2"/>
    </row>
    <row r="95" spans="2:10">
      <c r="B95" s="2"/>
      <c r="J95" s="2"/>
    </row>
    <row r="96" spans="2:10">
      <c r="B96" s="2"/>
      <c r="J96" s="2"/>
    </row>
    <row r="97" spans="2:10">
      <c r="B97" s="2"/>
      <c r="J97" s="2"/>
    </row>
    <row r="98" spans="2:10">
      <c r="B98" s="2"/>
      <c r="J98" s="2"/>
    </row>
    <row r="99" spans="2:10">
      <c r="B99" s="2"/>
      <c r="J99" s="2"/>
    </row>
    <row r="100" spans="2:10">
      <c r="B100" s="2"/>
      <c r="J100" s="2"/>
    </row>
    <row r="101" spans="2:10">
      <c r="B101" s="2"/>
      <c r="J101" s="2"/>
    </row>
    <row r="102" spans="2:10">
      <c r="B102" s="2"/>
      <c r="J102" s="2"/>
    </row>
    <row r="103" spans="2:10">
      <c r="B103" s="2"/>
      <c r="J103" s="2"/>
    </row>
    <row r="104" spans="2:10">
      <c r="B104" s="2"/>
      <c r="J104" s="2"/>
    </row>
    <row r="105" spans="2:10">
      <c r="B105" s="2"/>
      <c r="J105" s="2"/>
    </row>
    <row r="106" spans="2:10">
      <c r="B106" s="2"/>
      <c r="J106" s="2"/>
    </row>
    <row r="107" spans="2:10">
      <c r="B107" s="2"/>
      <c r="J107" s="2"/>
    </row>
    <row r="108" spans="2:10">
      <c r="B108" s="2"/>
      <c r="J108" s="2"/>
    </row>
    <row r="109" spans="2:10">
      <c r="B109" s="2"/>
      <c r="J109" s="2"/>
    </row>
    <row r="110" spans="2:10">
      <c r="B110" s="2"/>
      <c r="J110" s="2"/>
    </row>
    <row r="111" spans="2:10">
      <c r="B111" s="2"/>
      <c r="J111" s="2"/>
    </row>
    <row r="112" spans="2:10">
      <c r="B112" s="2"/>
      <c r="J112" s="2"/>
    </row>
    <row r="113" spans="2:10">
      <c r="B113" s="2"/>
      <c r="J113" s="2"/>
    </row>
    <row r="114" spans="2:10">
      <c r="B114" s="2"/>
      <c r="J114" s="2"/>
    </row>
    <row r="115" spans="2:10">
      <c r="B115" s="2"/>
      <c r="J115" s="2"/>
    </row>
    <row r="116" spans="2:10">
      <c r="B116" s="2"/>
      <c r="J116" s="2"/>
    </row>
    <row r="117" spans="2:10">
      <c r="B117" s="2"/>
      <c r="J117" s="2"/>
    </row>
    <row r="118" spans="2:10">
      <c r="B118" s="2"/>
      <c r="J118" s="2"/>
    </row>
    <row r="119" spans="2:10">
      <c r="B119" s="2"/>
      <c r="J119" s="2"/>
    </row>
    <row r="120" spans="2:10">
      <c r="B120" s="2"/>
      <c r="J120" s="2"/>
    </row>
    <row r="121" spans="2:10">
      <c r="B121" s="2"/>
      <c r="J121" s="2"/>
    </row>
    <row r="122" spans="2:10">
      <c r="B122" s="2"/>
      <c r="J122" s="2"/>
    </row>
    <row r="123" spans="2:10">
      <c r="B123" s="2"/>
      <c r="J123" s="2"/>
    </row>
    <row r="124" spans="2:10">
      <c r="B124" s="2"/>
      <c r="J124" s="2"/>
    </row>
    <row r="125" spans="2:10">
      <c r="B125" s="2"/>
      <c r="J125" s="2"/>
    </row>
    <row r="126" spans="2:10">
      <c r="B126" s="2"/>
      <c r="J126" s="2"/>
    </row>
    <row r="127" spans="2:10">
      <c r="B127" s="2"/>
      <c r="J127" s="2"/>
    </row>
    <row r="128" spans="2:10">
      <c r="B128" s="2"/>
      <c r="J128" s="2"/>
    </row>
    <row r="129" spans="2:10">
      <c r="B129" s="2"/>
      <c r="J129" s="2"/>
    </row>
    <row r="130" spans="2:10">
      <c r="B130" s="2"/>
      <c r="J130" s="2"/>
    </row>
    <row r="131" spans="2:10">
      <c r="B131" s="2"/>
      <c r="J131" s="2"/>
    </row>
    <row r="132" spans="2:10">
      <c r="B132" s="2"/>
      <c r="J132" s="2"/>
    </row>
    <row r="133" spans="2:10">
      <c r="B133" s="2"/>
      <c r="J133" s="2"/>
    </row>
    <row r="134" spans="2:10">
      <c r="B134" s="2"/>
      <c r="J134" s="2"/>
    </row>
    <row r="135" spans="2:10">
      <c r="B135" s="2"/>
      <c r="J135" s="2"/>
    </row>
    <row r="136" spans="2:10">
      <c r="B136" s="2"/>
      <c r="J136" s="2"/>
    </row>
    <row r="137" spans="2:10">
      <c r="B137" s="2"/>
      <c r="J137" s="2"/>
    </row>
    <row r="138" spans="2:10">
      <c r="B138" s="2"/>
      <c r="J138" s="2"/>
    </row>
    <row r="139" spans="2:10">
      <c r="B139" s="2"/>
      <c r="J139" s="2"/>
    </row>
    <row r="140" spans="2:10">
      <c r="B140" s="2"/>
      <c r="J140" s="2"/>
    </row>
    <row r="141" spans="2:10">
      <c r="B141" s="2"/>
      <c r="J141" s="2"/>
    </row>
    <row r="142" spans="2:10">
      <c r="B142" s="2"/>
      <c r="J142" s="2"/>
    </row>
    <row r="143" spans="2:10">
      <c r="B143" s="2"/>
      <c r="J143" s="2"/>
    </row>
    <row r="144" spans="2:10">
      <c r="B144" s="2"/>
      <c r="J144" s="2"/>
    </row>
    <row r="145" spans="2:10">
      <c r="B145" s="2"/>
      <c r="J145" s="2"/>
    </row>
    <row r="146" spans="2:10">
      <c r="B146" s="2"/>
      <c r="J146" s="2"/>
    </row>
    <row r="147" spans="2:10">
      <c r="B147" s="2"/>
      <c r="J147" s="2"/>
    </row>
    <row r="148" spans="2:10">
      <c r="B148" s="2"/>
      <c r="J148" s="2"/>
    </row>
    <row r="149" spans="2:10">
      <c r="B149" s="2"/>
      <c r="J149" s="2"/>
    </row>
    <row r="150" spans="2:10">
      <c r="B150" s="2"/>
      <c r="J150" s="2"/>
    </row>
    <row r="151" spans="2:10">
      <c r="B151" s="2"/>
      <c r="J151" s="2"/>
    </row>
    <row r="152" spans="2:10">
      <c r="B152" s="2"/>
      <c r="J152" s="2"/>
    </row>
    <row r="153" spans="2:10">
      <c r="B153" s="2"/>
      <c r="J153" s="2"/>
    </row>
    <row r="154" spans="2:10">
      <c r="B154" s="2"/>
      <c r="J154" s="2"/>
    </row>
    <row r="155" spans="2:10">
      <c r="B155" s="2"/>
      <c r="J155" s="2"/>
    </row>
    <row r="156" spans="2:10">
      <c r="B156" s="2"/>
      <c r="J156" s="2"/>
    </row>
    <row r="157" spans="2:10">
      <c r="B157" s="2"/>
      <c r="J157" s="2"/>
    </row>
    <row r="158" spans="2:10">
      <c r="B158" s="2"/>
      <c r="J158" s="2"/>
    </row>
    <row r="159" spans="2:10">
      <c r="B159" s="2"/>
      <c r="J159" s="2"/>
    </row>
    <row r="160" spans="2:10">
      <c r="B160" s="2"/>
      <c r="J160" s="2"/>
    </row>
    <row r="161" spans="2:10">
      <c r="B161" s="2"/>
      <c r="J161" s="2"/>
    </row>
    <row r="162" spans="2:10">
      <c r="B162" s="2"/>
      <c r="J162" s="2"/>
    </row>
    <row r="163" spans="2:10">
      <c r="B163" s="2"/>
      <c r="J163" s="2"/>
    </row>
    <row r="164" spans="2:10">
      <c r="B164" s="2"/>
      <c r="J164" s="2"/>
    </row>
    <row r="165" spans="2:10">
      <c r="B165" s="2"/>
      <c r="J165" s="2"/>
    </row>
    <row r="166" spans="2:10">
      <c r="B166" s="2"/>
      <c r="J166" s="2"/>
    </row>
    <row r="167" spans="2:10">
      <c r="B167" s="2"/>
      <c r="J167" s="2"/>
    </row>
    <row r="168" spans="2:10">
      <c r="B168" s="2"/>
      <c r="J168" s="2"/>
    </row>
    <row r="169" spans="2:10">
      <c r="B169" s="2"/>
      <c r="J169" s="2"/>
    </row>
    <row r="170" spans="2:10">
      <c r="B170" s="2"/>
      <c r="J170" s="2"/>
    </row>
    <row r="171" spans="2:10">
      <c r="B171" s="2"/>
      <c r="J171" s="2"/>
    </row>
    <row r="172" spans="2:10">
      <c r="B172" s="2"/>
      <c r="J172" s="2"/>
    </row>
    <row r="173" spans="2:10">
      <c r="B173" s="2"/>
      <c r="J173" s="2"/>
    </row>
    <row r="174" spans="2:10">
      <c r="B174" s="2"/>
      <c r="J174" s="2"/>
    </row>
    <row r="175" spans="2:10">
      <c r="B175" s="2"/>
      <c r="J175" s="2"/>
    </row>
    <row r="176" spans="2:10">
      <c r="B176" s="2"/>
      <c r="J176" s="2"/>
    </row>
    <row r="177" spans="2:10">
      <c r="B177" s="2"/>
      <c r="J177" s="2"/>
    </row>
    <row r="178" spans="2:10">
      <c r="B178" s="2"/>
      <c r="J178" s="2"/>
    </row>
    <row r="179" spans="2:10">
      <c r="B179" s="2"/>
      <c r="J179" s="2"/>
    </row>
    <row r="180" spans="2:10">
      <c r="B180" s="2"/>
      <c r="J180" s="2"/>
    </row>
    <row r="181" spans="2:10">
      <c r="B181" s="2"/>
      <c r="J181" s="2"/>
    </row>
    <row r="182" spans="2:10">
      <c r="B182" s="2"/>
      <c r="J182" s="2"/>
    </row>
    <row r="183" spans="2:10">
      <c r="B183" s="2"/>
      <c r="J183" s="2"/>
    </row>
    <row r="184" spans="2:10">
      <c r="B184" s="2"/>
      <c r="J184" s="2"/>
    </row>
    <row r="185" spans="2:10">
      <c r="B185" s="2"/>
      <c r="J185" s="2"/>
    </row>
    <row r="186" spans="2:10">
      <c r="B186" s="2"/>
      <c r="J186" s="2"/>
    </row>
    <row r="187" spans="2:10">
      <c r="B187" s="2"/>
      <c r="J187" s="2"/>
    </row>
    <row r="188" spans="2:10">
      <c r="B188" s="2"/>
      <c r="J188" s="2"/>
    </row>
    <row r="189" spans="2:10">
      <c r="B189" s="2"/>
      <c r="J189" s="2"/>
    </row>
    <row r="190" spans="2:10">
      <c r="B190" s="2"/>
      <c r="J190" s="2"/>
    </row>
    <row r="191" spans="2:10">
      <c r="B191" s="2"/>
      <c r="J191" s="2"/>
    </row>
    <row r="192" spans="2:10">
      <c r="B192" s="2"/>
      <c r="J192" s="2"/>
    </row>
    <row r="193" spans="2:10">
      <c r="B193" s="2"/>
      <c r="J193" s="2"/>
    </row>
    <row r="194" spans="2:10">
      <c r="B194" s="2"/>
      <c r="J194" s="2"/>
    </row>
    <row r="195" spans="2:10">
      <c r="B195" s="2"/>
      <c r="J195" s="2"/>
    </row>
    <row r="196" spans="2:10">
      <c r="B196" s="2"/>
      <c r="J196" s="2"/>
    </row>
    <row r="197" spans="2:10">
      <c r="B197" s="2"/>
      <c r="J197" s="2"/>
    </row>
    <row r="198" spans="2:10">
      <c r="B198" s="2"/>
      <c r="J198" s="2"/>
    </row>
    <row r="199" spans="2:10">
      <c r="B199" s="2"/>
      <c r="J199" s="2"/>
    </row>
    <row r="200" spans="2:10">
      <c r="B200" s="2"/>
      <c r="J200" s="2"/>
    </row>
    <row r="201" spans="2:10">
      <c r="B201" s="2"/>
      <c r="J201" s="2"/>
    </row>
    <row r="202" spans="2:10">
      <c r="B202" s="2"/>
      <c r="J202" s="2"/>
    </row>
    <row r="203" spans="2:10">
      <c r="B203" s="2"/>
      <c r="J203" s="2"/>
    </row>
    <row r="204" spans="2:10">
      <c r="B204" s="2"/>
      <c r="J204" s="2"/>
    </row>
    <row r="205" spans="2:10">
      <c r="B205" s="2"/>
      <c r="J205" s="2"/>
    </row>
    <row r="206" spans="2:10">
      <c r="B206" s="2"/>
      <c r="J206" s="2"/>
    </row>
    <row r="207" spans="2:10">
      <c r="B207" s="2"/>
      <c r="J207" s="2"/>
    </row>
    <row r="208" spans="2:10">
      <c r="B208" s="2"/>
      <c r="J208" s="2"/>
    </row>
    <row r="209" spans="2:10">
      <c r="B209" s="2"/>
      <c r="J209" s="2"/>
    </row>
    <row r="210" spans="2:10">
      <c r="B210" s="2"/>
      <c r="J210" s="2"/>
    </row>
    <row r="211" spans="2:10">
      <c r="B211" s="2"/>
      <c r="J211" s="2"/>
    </row>
    <row r="212" spans="2:10">
      <c r="B212" s="2"/>
      <c r="J212" s="2"/>
    </row>
    <row r="213" spans="2:10">
      <c r="B213" s="2"/>
      <c r="J213" s="2"/>
    </row>
    <row r="214" spans="2:10">
      <c r="B214" s="2"/>
      <c r="J214" s="2"/>
    </row>
    <row r="215" spans="2:10">
      <c r="B215" s="2"/>
      <c r="J215" s="2"/>
    </row>
    <row r="216" spans="2:10">
      <c r="B216" s="2"/>
      <c r="J216" s="2"/>
    </row>
    <row r="217" spans="2:10">
      <c r="B217" s="2"/>
      <c r="J217" s="2"/>
    </row>
    <row r="218" spans="2:10">
      <c r="B218" s="2"/>
      <c r="J218" s="2"/>
    </row>
    <row r="219" spans="2:10">
      <c r="B219" s="2"/>
      <c r="J219" s="2"/>
    </row>
    <row r="220" spans="2:10">
      <c r="B220" s="2"/>
      <c r="J220" s="2"/>
    </row>
    <row r="221" spans="2:10">
      <c r="B221" s="2"/>
      <c r="J221" s="2"/>
    </row>
    <row r="222" spans="2:10">
      <c r="B222" s="2"/>
      <c r="J222" s="2"/>
    </row>
    <row r="223" spans="2:10">
      <c r="B223" s="2"/>
      <c r="J223" s="2"/>
    </row>
    <row r="224" spans="2:10">
      <c r="B224" s="2"/>
      <c r="J224" s="2"/>
    </row>
    <row r="225" spans="2:10">
      <c r="B225" s="2"/>
      <c r="J225" s="2"/>
    </row>
    <row r="226" spans="2:10">
      <c r="B226" s="2"/>
      <c r="J226" s="2"/>
    </row>
    <row r="227" spans="2:10">
      <c r="B227" s="2"/>
      <c r="J227" s="2"/>
    </row>
    <row r="228" spans="2:10">
      <c r="B228" s="2"/>
      <c r="J228" s="2"/>
    </row>
    <row r="229" spans="2:10">
      <c r="B229" s="2"/>
      <c r="J229" s="2"/>
    </row>
    <row r="230" spans="2:10">
      <c r="B230" s="2"/>
    </row>
  </sheetData>
  <sortState ref="J3:K229">
    <sortCondition descending="1" ref="K3:K229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24"/>
  <sheetViews>
    <sheetView workbookViewId="0">
      <selection activeCell="A2" sqref="A2"/>
    </sheetView>
  </sheetViews>
  <sheetFormatPr defaultRowHeight="14.25"/>
  <sheetData>
    <row r="1" spans="1:12">
      <c r="A1">
        <v>2001</v>
      </c>
    </row>
    <row r="2" spans="1:12">
      <c r="D2" t="s">
        <v>4</v>
      </c>
      <c r="H2" t="s">
        <v>1</v>
      </c>
      <c r="L2" t="s">
        <v>237</v>
      </c>
    </row>
    <row r="3" spans="1:12">
      <c r="C3" s="33" t="s">
        <v>215</v>
      </c>
      <c r="D3" s="5">
        <v>20.286649277454394</v>
      </c>
      <c r="G3" s="33" t="s">
        <v>105</v>
      </c>
      <c r="H3" s="5">
        <v>22.290075731031347</v>
      </c>
      <c r="K3" s="33" t="s">
        <v>105</v>
      </c>
      <c r="L3" s="5">
        <v>18.686437716492922</v>
      </c>
    </row>
    <row r="4" spans="1:12">
      <c r="C4" s="33" t="s">
        <v>105</v>
      </c>
      <c r="D4" s="5">
        <v>15.24703281847866</v>
      </c>
      <c r="G4" s="33" t="s">
        <v>215</v>
      </c>
      <c r="H4" s="5">
        <v>11.594455880012728</v>
      </c>
      <c r="K4" s="33" t="s">
        <v>215</v>
      </c>
      <c r="L4" s="5">
        <v>16.041896985463524</v>
      </c>
    </row>
    <row r="5" spans="1:12">
      <c r="C5" s="33" t="s">
        <v>184</v>
      </c>
      <c r="D5" s="5">
        <v>8.0794852626116285</v>
      </c>
      <c r="G5" s="33" t="s">
        <v>46</v>
      </c>
      <c r="H5" s="5">
        <v>5.9970798407581878</v>
      </c>
      <c r="K5" s="33" t="s">
        <v>184</v>
      </c>
      <c r="L5" s="5">
        <v>6.3805735720675729</v>
      </c>
    </row>
    <row r="6" spans="1:12">
      <c r="C6" s="33" t="s">
        <v>94</v>
      </c>
      <c r="D6" s="5">
        <v>5.0747899621713159</v>
      </c>
      <c r="G6" s="33" t="s">
        <v>124</v>
      </c>
      <c r="H6" s="5">
        <v>4.9663487710156478</v>
      </c>
      <c r="K6" s="33" t="s">
        <v>46</v>
      </c>
      <c r="L6" s="5">
        <v>5.1848625728114053</v>
      </c>
    </row>
    <row r="7" spans="1:12">
      <c r="C7" s="33" t="s">
        <v>46</v>
      </c>
      <c r="D7" s="5">
        <v>4.4096615014613629</v>
      </c>
      <c r="G7" s="33" t="s">
        <v>184</v>
      </c>
      <c r="H7" s="5">
        <v>4.6005380912426821</v>
      </c>
      <c r="K7" s="33" t="s">
        <v>124</v>
      </c>
      <c r="L7" s="5">
        <v>4.5711589697248245</v>
      </c>
    </row>
    <row r="8" spans="1:12">
      <c r="C8" s="33" t="s">
        <v>124</v>
      </c>
      <c r="D8" s="5">
        <v>4.1939796490712649</v>
      </c>
      <c r="G8" s="33" t="s">
        <v>131</v>
      </c>
      <c r="H8" s="5">
        <v>4.1985757376290174</v>
      </c>
      <c r="K8" s="33" t="s">
        <v>131</v>
      </c>
      <c r="L8" s="5">
        <v>3.5602947727247978</v>
      </c>
    </row>
    <row r="9" spans="1:12">
      <c r="C9" s="33" t="s">
        <v>213</v>
      </c>
      <c r="D9" s="5">
        <v>3.5849227364886183</v>
      </c>
      <c r="G9" s="33" t="s">
        <v>80</v>
      </c>
      <c r="H9" s="5">
        <v>4.1357140913415105</v>
      </c>
      <c r="K9" s="33" t="s">
        <v>80</v>
      </c>
      <c r="L9" s="5">
        <v>3.2536364810920273</v>
      </c>
    </row>
    <row r="10" spans="1:12">
      <c r="C10" s="33" t="s">
        <v>141</v>
      </c>
      <c r="D10" s="5">
        <v>3.1186514189290957</v>
      </c>
      <c r="G10" s="33" t="s">
        <v>110</v>
      </c>
      <c r="H10" s="5">
        <v>3.42409421642434</v>
      </c>
      <c r="K10" s="33" t="s">
        <v>94</v>
      </c>
      <c r="L10" s="5">
        <v>3.2466512016804381</v>
      </c>
    </row>
    <row r="11" spans="1:12">
      <c r="C11" s="33" t="s">
        <v>131</v>
      </c>
      <c r="D11" s="5">
        <v>2.9511029870503891</v>
      </c>
      <c r="G11" s="33" t="s">
        <v>203</v>
      </c>
      <c r="H11" s="5">
        <v>2.4686626412403117</v>
      </c>
      <c r="K11" s="33" t="s">
        <v>110</v>
      </c>
      <c r="L11" s="5">
        <v>2.6405909401692513</v>
      </c>
    </row>
    <row r="12" spans="1:12">
      <c r="C12" s="33" t="s">
        <v>80</v>
      </c>
      <c r="D12" s="5">
        <v>2.4117589004689965</v>
      </c>
      <c r="G12" s="33" t="s">
        <v>97</v>
      </c>
      <c r="H12" s="5">
        <v>2.1991571791465847</v>
      </c>
      <c r="K12" s="33" t="s">
        <v>213</v>
      </c>
      <c r="L12" s="5">
        <v>2.6088674799004776</v>
      </c>
    </row>
    <row r="13" spans="1:12">
      <c r="C13" s="33" t="s">
        <v>21</v>
      </c>
      <c r="D13" s="5">
        <v>2.1836762224572865</v>
      </c>
      <c r="G13" s="33" t="s">
        <v>14</v>
      </c>
      <c r="H13" s="5">
        <v>2.1872753876406916</v>
      </c>
      <c r="K13" s="33" t="s">
        <v>97</v>
      </c>
      <c r="L13" s="5">
        <v>2.1475505129172636</v>
      </c>
    </row>
    <row r="14" spans="1:12">
      <c r="C14" s="33" t="s">
        <v>97</v>
      </c>
      <c r="D14" s="5">
        <v>2.0982957820360739</v>
      </c>
      <c r="G14" s="33" t="s">
        <v>179</v>
      </c>
      <c r="H14" s="5">
        <v>2.1828778094149461</v>
      </c>
      <c r="K14" s="33" t="s">
        <v>14</v>
      </c>
      <c r="L14" s="5">
        <v>2.1389114983226731</v>
      </c>
    </row>
    <row r="15" spans="1:12">
      <c r="C15" s="33" t="s">
        <v>14</v>
      </c>
      <c r="D15" s="5">
        <v>2.0927517572120724</v>
      </c>
      <c r="G15" s="33" t="s">
        <v>137</v>
      </c>
      <c r="H15" s="5">
        <v>2.0497897843640471</v>
      </c>
      <c r="K15" s="33" t="s">
        <v>141</v>
      </c>
      <c r="L15" s="5">
        <v>2.0083575752151597</v>
      </c>
    </row>
    <row r="16" spans="1:12">
      <c r="C16" s="33" t="s">
        <v>110</v>
      </c>
      <c r="D16" s="5">
        <v>1.8927952417416616</v>
      </c>
      <c r="G16" s="33" t="s">
        <v>163</v>
      </c>
      <c r="H16" s="5">
        <v>1.8197205376389511</v>
      </c>
      <c r="K16" s="33" t="s">
        <v>163</v>
      </c>
      <c r="L16" s="5">
        <v>1.799547216549342</v>
      </c>
    </row>
    <row r="17" spans="3:12">
      <c r="C17" s="33" t="s">
        <v>163</v>
      </c>
      <c r="D17" s="5">
        <v>1.7802932795321125</v>
      </c>
      <c r="G17" s="33" t="s">
        <v>3</v>
      </c>
      <c r="H17" s="5">
        <v>1.6413746361465118</v>
      </c>
      <c r="K17" s="33" t="s">
        <v>203</v>
      </c>
      <c r="L17" s="5">
        <v>1.7072938980419616</v>
      </c>
    </row>
    <row r="18" spans="3:12">
      <c r="C18" s="33" t="s">
        <v>73</v>
      </c>
      <c r="D18" s="5">
        <v>1.313846711885416</v>
      </c>
      <c r="G18" s="33" t="s">
        <v>213</v>
      </c>
      <c r="H18" s="5">
        <v>1.5862051498672161</v>
      </c>
      <c r="K18" s="33" t="s">
        <v>21</v>
      </c>
      <c r="L18" s="5">
        <v>1.4768120348544083</v>
      </c>
    </row>
    <row r="19" spans="3:12">
      <c r="C19" s="33" t="s">
        <v>186</v>
      </c>
      <c r="D19" s="5">
        <v>1.2285264185153313</v>
      </c>
      <c r="G19" s="33" t="s">
        <v>73</v>
      </c>
      <c r="H19" s="5">
        <v>1.5041129784796528</v>
      </c>
      <c r="K19" s="33" t="s">
        <v>73</v>
      </c>
      <c r="L19" s="5">
        <v>1.4067614842893688</v>
      </c>
    </row>
    <row r="20" spans="3:12">
      <c r="C20" s="33" t="s">
        <v>39</v>
      </c>
      <c r="D20" s="5">
        <v>1.214185227797951</v>
      </c>
      <c r="G20" s="33" t="s">
        <v>196</v>
      </c>
      <c r="H20" s="5">
        <v>1.34818966062123</v>
      </c>
      <c r="K20" s="33" t="s">
        <v>179</v>
      </c>
      <c r="L20" s="5">
        <v>1.3406538188362425</v>
      </c>
    </row>
    <row r="21" spans="3:12">
      <c r="C21" s="33" t="s">
        <v>102</v>
      </c>
      <c r="D21" s="5">
        <v>1.0371621481338145</v>
      </c>
      <c r="G21" s="33" t="s">
        <v>94</v>
      </c>
      <c r="H21" s="5">
        <v>1.331218000733486</v>
      </c>
      <c r="K21" s="33" t="s">
        <v>196</v>
      </c>
      <c r="L21" s="5">
        <v>1.1869038633458961</v>
      </c>
    </row>
    <row r="22" spans="3:12">
      <c r="C22" s="33" t="s">
        <v>196</v>
      </c>
      <c r="D22" s="5">
        <v>1.0329685460662634</v>
      </c>
      <c r="G22" s="33" t="s">
        <v>34</v>
      </c>
      <c r="H22" s="5">
        <v>1.3002637087927169</v>
      </c>
      <c r="K22" s="33" t="s">
        <v>102</v>
      </c>
      <c r="L22" s="5">
        <v>1.0570657018911978</v>
      </c>
    </row>
    <row r="23" spans="3:12">
      <c r="C23" s="33" t="s">
        <v>203</v>
      </c>
      <c r="D23" s="5">
        <v>0.98062396782512706</v>
      </c>
      <c r="G23" s="33" t="s">
        <v>222</v>
      </c>
      <c r="H23" s="5">
        <v>1.0874984509911525</v>
      </c>
      <c r="K23" s="33" t="s">
        <v>137</v>
      </c>
      <c r="L23" s="5">
        <v>1.0326789867339909</v>
      </c>
    </row>
    <row r="24" spans="3:12">
      <c r="C24" s="2" t="s">
        <v>191</v>
      </c>
      <c r="D24">
        <v>0.80940008238616412</v>
      </c>
      <c r="G24" s="33" t="s">
        <v>183</v>
      </c>
      <c r="H24" s="5">
        <v>1.086398761489126</v>
      </c>
      <c r="K24" s="2" t="s">
        <v>34</v>
      </c>
      <c r="L24">
        <v>0.91420475339300478</v>
      </c>
    </row>
    <row r="25" spans="3:12">
      <c r="C25" s="2" t="s">
        <v>183</v>
      </c>
      <c r="D25">
        <v>0.74255575023075615</v>
      </c>
      <c r="G25" s="33" t="s">
        <v>102</v>
      </c>
      <c r="H25" s="5">
        <v>1.0779196592097806</v>
      </c>
      <c r="K25" s="2" t="s">
        <v>183</v>
      </c>
      <c r="L25">
        <v>0.91046830617475838</v>
      </c>
    </row>
    <row r="26" spans="3:12">
      <c r="C26" s="2" t="s">
        <v>37</v>
      </c>
      <c r="D26">
        <v>0.72004067123048665</v>
      </c>
      <c r="G26" s="2" t="s">
        <v>225</v>
      </c>
      <c r="H26">
        <v>0.90825044045648851</v>
      </c>
      <c r="K26" s="2" t="s">
        <v>39</v>
      </c>
      <c r="L26">
        <v>0.89400437501157493</v>
      </c>
    </row>
    <row r="27" spans="3:12">
      <c r="C27" s="2" t="s">
        <v>101</v>
      </c>
      <c r="D27">
        <v>0.70172347654229761</v>
      </c>
      <c r="G27" s="2" t="s">
        <v>141</v>
      </c>
      <c r="H27">
        <v>0.84504670570236839</v>
      </c>
      <c r="K27" s="2" t="s">
        <v>186</v>
      </c>
      <c r="L27">
        <v>0.8862233330370104</v>
      </c>
    </row>
    <row r="28" spans="3:12">
      <c r="C28" s="2" t="s">
        <v>130</v>
      </c>
      <c r="D28">
        <v>0.65744752808929474</v>
      </c>
      <c r="G28" s="2" t="s">
        <v>21</v>
      </c>
      <c r="H28">
        <v>0.73619476730552913</v>
      </c>
      <c r="K28" s="2" t="s">
        <v>3</v>
      </c>
      <c r="L28">
        <v>0.80155013012586962</v>
      </c>
    </row>
    <row r="29" spans="3:12">
      <c r="C29" s="2" t="s">
        <v>113</v>
      </c>
      <c r="D29">
        <v>0.63259973181032647</v>
      </c>
      <c r="G29" s="2" t="s">
        <v>72</v>
      </c>
      <c r="H29">
        <v>0.65158746131869705</v>
      </c>
      <c r="K29" s="2" t="s">
        <v>101</v>
      </c>
      <c r="L29">
        <v>0.61440553511552909</v>
      </c>
    </row>
    <row r="30" spans="3:12">
      <c r="C30" s="2" t="s">
        <v>34</v>
      </c>
      <c r="D30">
        <v>0.54574014713478891</v>
      </c>
      <c r="G30" s="2" t="s">
        <v>32</v>
      </c>
      <c r="H30">
        <v>0.62464220702229456</v>
      </c>
      <c r="K30" s="2" t="s">
        <v>191</v>
      </c>
      <c r="L30">
        <v>0.58597535698178804</v>
      </c>
    </row>
    <row r="31" spans="3:12">
      <c r="C31" s="2" t="s">
        <v>149</v>
      </c>
      <c r="D31">
        <v>0.53722787989417042</v>
      </c>
      <c r="G31" s="2" t="s">
        <v>13</v>
      </c>
      <c r="H31">
        <v>0.61944268505203748</v>
      </c>
      <c r="K31" s="2" t="s">
        <v>222</v>
      </c>
      <c r="L31">
        <v>0.57660481384400486</v>
      </c>
    </row>
    <row r="32" spans="3:12">
      <c r="C32" s="2" t="s">
        <v>179</v>
      </c>
      <c r="D32">
        <v>0.53681355887257842</v>
      </c>
      <c r="G32" s="2" t="s">
        <v>39</v>
      </c>
      <c r="H32">
        <v>0.55853474382785728</v>
      </c>
      <c r="K32" s="2" t="s">
        <v>225</v>
      </c>
      <c r="L32">
        <v>0.46447809491290654</v>
      </c>
    </row>
    <row r="33" spans="3:12">
      <c r="C33" s="2" t="s">
        <v>189</v>
      </c>
      <c r="D33">
        <v>0.48589156999084127</v>
      </c>
      <c r="G33" s="2" t="s">
        <v>195</v>
      </c>
      <c r="H33">
        <v>0.55732862214042189</v>
      </c>
      <c r="K33" s="2" t="s">
        <v>195</v>
      </c>
      <c r="L33">
        <v>0.46147677491925559</v>
      </c>
    </row>
    <row r="34" spans="3:12">
      <c r="C34" s="2" t="s">
        <v>100</v>
      </c>
      <c r="D34">
        <v>0.37227396909360344</v>
      </c>
      <c r="G34" s="2" t="s">
        <v>111</v>
      </c>
      <c r="H34">
        <v>0.54463141703560025</v>
      </c>
      <c r="K34" s="2" t="s">
        <v>189</v>
      </c>
      <c r="L34">
        <v>0.43967083923410399</v>
      </c>
    </row>
    <row r="35" spans="3:12">
      <c r="C35" s="2" t="s">
        <v>195</v>
      </c>
      <c r="D35">
        <v>0.36999330419157178</v>
      </c>
      <c r="G35" s="2" t="s">
        <v>186</v>
      </c>
      <c r="H35">
        <v>0.52757512269234974</v>
      </c>
      <c r="K35" s="2" t="s">
        <v>130</v>
      </c>
      <c r="L35">
        <v>0.4363352674696297</v>
      </c>
    </row>
    <row r="36" spans="3:12">
      <c r="C36" s="2" t="s">
        <v>18</v>
      </c>
      <c r="D36">
        <v>0.35571053068337488</v>
      </c>
      <c r="G36" s="2" t="s">
        <v>101</v>
      </c>
      <c r="H36">
        <v>0.52291812307561103</v>
      </c>
      <c r="K36" s="2" t="s">
        <v>72</v>
      </c>
      <c r="L36">
        <v>0.41047858317262031</v>
      </c>
    </row>
    <row r="37" spans="3:12">
      <c r="C37" s="2" t="s">
        <v>146</v>
      </c>
      <c r="D37">
        <v>0.28127477868135287</v>
      </c>
      <c r="G37" s="2" t="s">
        <v>171</v>
      </c>
      <c r="H37">
        <v>0.51118626399309897</v>
      </c>
      <c r="K37" s="2" t="s">
        <v>113</v>
      </c>
      <c r="L37">
        <v>0.39388069137006809</v>
      </c>
    </row>
    <row r="38" spans="3:12">
      <c r="C38" s="2" t="s">
        <v>158</v>
      </c>
      <c r="D38">
        <v>0.2745181346540797</v>
      </c>
      <c r="G38" s="2" t="s">
        <v>27</v>
      </c>
      <c r="H38">
        <v>0.43170436511256965</v>
      </c>
      <c r="K38" s="2" t="s">
        <v>37</v>
      </c>
      <c r="L38">
        <v>0.37808820905567153</v>
      </c>
    </row>
    <row r="39" spans="3:12">
      <c r="C39" s="2" t="s">
        <v>60</v>
      </c>
      <c r="D39">
        <v>0.26336423240324491</v>
      </c>
      <c r="G39" s="2" t="s">
        <v>169</v>
      </c>
      <c r="H39">
        <v>0.41363652763308095</v>
      </c>
      <c r="K39" s="2" t="s">
        <v>13</v>
      </c>
      <c r="L39">
        <v>0.36381230061798336</v>
      </c>
    </row>
    <row r="40" spans="3:12">
      <c r="C40" s="2" t="s">
        <v>27</v>
      </c>
      <c r="D40">
        <v>0.24745096348299944</v>
      </c>
      <c r="G40" s="2" t="s">
        <v>189</v>
      </c>
      <c r="H40">
        <v>0.39124304798716797</v>
      </c>
      <c r="K40" s="2" t="s">
        <v>27</v>
      </c>
      <c r="L40">
        <v>0.33742940886646594</v>
      </c>
    </row>
    <row r="41" spans="3:12">
      <c r="C41" s="2" t="s">
        <v>84</v>
      </c>
      <c r="D41">
        <v>0.22010613034433826</v>
      </c>
      <c r="G41" s="2" t="s">
        <v>191</v>
      </c>
      <c r="H41">
        <v>0.35188200137836162</v>
      </c>
      <c r="K41" s="2" t="s">
        <v>32</v>
      </c>
      <c r="L41">
        <v>0.3344789992594151</v>
      </c>
    </row>
    <row r="42" spans="3:12">
      <c r="C42" s="2" t="s">
        <v>212</v>
      </c>
      <c r="D42">
        <v>0.21911236156327732</v>
      </c>
      <c r="G42" s="2" t="s">
        <v>146</v>
      </c>
      <c r="H42">
        <v>0.33941381446329633</v>
      </c>
      <c r="K42" s="2" t="s">
        <v>100</v>
      </c>
      <c r="L42">
        <v>0.32057043296458226</v>
      </c>
    </row>
    <row r="43" spans="3:12">
      <c r="C43" s="2" t="s">
        <v>43</v>
      </c>
      <c r="D43">
        <v>0.21649736889168647</v>
      </c>
      <c r="G43" s="2" t="s">
        <v>60</v>
      </c>
      <c r="H43">
        <v>0.32796432200545228</v>
      </c>
      <c r="K43" s="2" t="s">
        <v>111</v>
      </c>
      <c r="L43">
        <v>0.31719077222996456</v>
      </c>
    </row>
    <row r="44" spans="3:12">
      <c r="C44" s="2" t="s">
        <v>95</v>
      </c>
      <c r="D44">
        <v>0.21157178335800644</v>
      </c>
      <c r="G44" s="2" t="s">
        <v>210</v>
      </c>
      <c r="H44">
        <v>0.31485848774053843</v>
      </c>
      <c r="K44" s="2" t="s">
        <v>171</v>
      </c>
      <c r="L44">
        <v>0.31325381635155869</v>
      </c>
    </row>
    <row r="45" spans="3:12">
      <c r="C45" s="2" t="s">
        <v>180</v>
      </c>
      <c r="D45">
        <v>0.21104807717507792</v>
      </c>
      <c r="G45" s="2" t="s">
        <v>100</v>
      </c>
      <c r="H45">
        <v>0.26639802994562567</v>
      </c>
      <c r="K45" s="2" t="s">
        <v>146</v>
      </c>
      <c r="L45">
        <v>0.30966643934805865</v>
      </c>
    </row>
    <row r="46" spans="3:12">
      <c r="C46" s="2" t="s">
        <v>98</v>
      </c>
      <c r="D46">
        <v>0.20321001082620579</v>
      </c>
      <c r="G46" s="2" t="s">
        <v>130</v>
      </c>
      <c r="H46">
        <v>0.20466479787484901</v>
      </c>
      <c r="K46" s="2" t="s">
        <v>149</v>
      </c>
      <c r="L46">
        <v>0.29912491081777171</v>
      </c>
    </row>
    <row r="47" spans="3:12">
      <c r="C47" s="2" t="s">
        <v>72</v>
      </c>
      <c r="D47">
        <v>0.18035806243642255</v>
      </c>
      <c r="G47" s="2" t="s">
        <v>152</v>
      </c>
      <c r="H47">
        <v>0.16167105451104238</v>
      </c>
      <c r="K47" s="2" t="s">
        <v>60</v>
      </c>
      <c r="L47">
        <v>0.29491108897485463</v>
      </c>
    </row>
    <row r="48" spans="3:12">
      <c r="C48" s="2" t="s">
        <v>166</v>
      </c>
      <c r="D48">
        <v>0.17120489260621252</v>
      </c>
      <c r="G48" s="2" t="s">
        <v>15</v>
      </c>
      <c r="H48">
        <v>0.15065958086689024</v>
      </c>
      <c r="K48" s="2" t="s">
        <v>169</v>
      </c>
      <c r="L48">
        <v>0.21732579804040947</v>
      </c>
    </row>
    <row r="49" spans="3:12">
      <c r="C49" s="2" t="s">
        <v>109</v>
      </c>
      <c r="D49">
        <v>0.16335242066351374</v>
      </c>
      <c r="G49" s="2" t="s">
        <v>162</v>
      </c>
      <c r="H49">
        <v>0.14807622224582176</v>
      </c>
      <c r="K49" s="2" t="s">
        <v>18</v>
      </c>
      <c r="L49">
        <v>0.20481213614289806</v>
      </c>
    </row>
    <row r="50" spans="3:12">
      <c r="C50" s="2" t="s">
        <v>15</v>
      </c>
      <c r="D50">
        <v>0.15294817152880621</v>
      </c>
      <c r="G50" s="2" t="s">
        <v>113</v>
      </c>
      <c r="H50">
        <v>0.14376271037244837</v>
      </c>
      <c r="K50" s="2" t="s">
        <v>158</v>
      </c>
      <c r="L50">
        <v>0.18295909445904199</v>
      </c>
    </row>
    <row r="51" spans="3:12">
      <c r="C51" s="2" t="s">
        <v>205</v>
      </c>
      <c r="D51">
        <v>0.14979782743376829</v>
      </c>
      <c r="G51" s="2" t="s">
        <v>58</v>
      </c>
      <c r="H51">
        <v>0.14048607387050824</v>
      </c>
      <c r="K51" s="2" t="s">
        <v>210</v>
      </c>
      <c r="L51">
        <v>0.16530910852349873</v>
      </c>
    </row>
    <row r="52" spans="3:12">
      <c r="C52" s="2" t="s">
        <v>171</v>
      </c>
      <c r="D52">
        <v>0.12434199248140725</v>
      </c>
      <c r="G52" s="2" t="s">
        <v>99</v>
      </c>
      <c r="H52">
        <v>0.12625811809942813</v>
      </c>
      <c r="K52" s="2" t="s">
        <v>98</v>
      </c>
      <c r="L52">
        <v>0.16417138137844045</v>
      </c>
    </row>
    <row r="53" spans="3:12">
      <c r="C53" s="2" t="s">
        <v>13</v>
      </c>
      <c r="D53">
        <v>0.1198320804192103</v>
      </c>
      <c r="G53" s="2" t="s">
        <v>98</v>
      </c>
      <c r="H53">
        <v>0.12326863997841844</v>
      </c>
      <c r="K53" s="2" t="s">
        <v>15</v>
      </c>
      <c r="L53">
        <v>0.15183055943558521</v>
      </c>
    </row>
    <row r="54" spans="3:12">
      <c r="C54" s="2" t="s">
        <v>103</v>
      </c>
      <c r="D54">
        <v>0.11890114818530188</v>
      </c>
      <c r="G54" s="2" t="s">
        <v>160</v>
      </c>
      <c r="H54">
        <v>0.11389095025070653</v>
      </c>
      <c r="K54" s="2" t="s">
        <v>43</v>
      </c>
      <c r="L54">
        <v>0.14145270549288619</v>
      </c>
    </row>
    <row r="55" spans="3:12">
      <c r="C55" s="2" t="s">
        <v>165</v>
      </c>
      <c r="D55">
        <v>0.11306232163297218</v>
      </c>
      <c r="G55" s="2" t="s">
        <v>224</v>
      </c>
      <c r="H55">
        <v>0.10964114985264917</v>
      </c>
      <c r="K55" s="2" t="s">
        <v>84</v>
      </c>
      <c r="L55">
        <v>0.12640745713655624</v>
      </c>
    </row>
    <row r="56" spans="3:12">
      <c r="C56" s="2" t="s">
        <v>159</v>
      </c>
      <c r="D56">
        <v>0.11291018180287481</v>
      </c>
      <c r="G56" s="2" t="s">
        <v>45</v>
      </c>
      <c r="H56">
        <v>0.10442074363650616</v>
      </c>
      <c r="K56" s="2" t="s">
        <v>95</v>
      </c>
      <c r="L56">
        <v>0.12568090653285993</v>
      </c>
    </row>
    <row r="57" spans="3:12">
      <c r="C57" s="2" t="s">
        <v>111</v>
      </c>
      <c r="D57">
        <v>0.10011556528739884</v>
      </c>
      <c r="G57" s="2" t="s">
        <v>165</v>
      </c>
      <c r="H57">
        <v>0.10001765545593364</v>
      </c>
      <c r="K57" s="2" t="s">
        <v>212</v>
      </c>
      <c r="L57">
        <v>0.11880082353013684</v>
      </c>
    </row>
    <row r="58" spans="3:12">
      <c r="C58" s="2" t="s">
        <v>45</v>
      </c>
      <c r="D58">
        <v>9.9287448512338561E-2</v>
      </c>
      <c r="G58" s="2" t="s">
        <v>17</v>
      </c>
      <c r="H58">
        <v>9.2219310193504614E-2</v>
      </c>
      <c r="K58" s="2" t="s">
        <v>152</v>
      </c>
      <c r="L58">
        <v>0.11752448094668097</v>
      </c>
    </row>
    <row r="59" spans="3:12">
      <c r="C59" s="2" t="s">
        <v>222</v>
      </c>
      <c r="D59">
        <v>8.8994773412879716E-2</v>
      </c>
      <c r="G59" s="2" t="s">
        <v>155</v>
      </c>
      <c r="H59">
        <v>9.2219006774785395E-2</v>
      </c>
      <c r="K59" s="2" t="s">
        <v>205</v>
      </c>
      <c r="L59">
        <v>0.11162404240781304</v>
      </c>
    </row>
    <row r="60" spans="3:12">
      <c r="C60" s="2" t="s">
        <v>99</v>
      </c>
      <c r="D60">
        <v>8.8931761262893969E-2</v>
      </c>
      <c r="G60" s="2" t="s">
        <v>158</v>
      </c>
      <c r="H60">
        <v>8.7028069294780713E-2</v>
      </c>
      <c r="K60" s="2" t="s">
        <v>180</v>
      </c>
      <c r="L60">
        <v>0.10949218622447537</v>
      </c>
    </row>
    <row r="61" spans="3:12">
      <c r="C61" s="2" t="s">
        <v>114</v>
      </c>
      <c r="D61">
        <v>8.2130666613181122E-2</v>
      </c>
      <c r="G61" s="2" t="s">
        <v>135</v>
      </c>
      <c r="H61">
        <v>8.0281933346610448E-2</v>
      </c>
      <c r="K61" s="2" t="s">
        <v>99</v>
      </c>
      <c r="L61">
        <v>0.10715974256623002</v>
      </c>
    </row>
    <row r="62" spans="3:12">
      <c r="C62" s="2" t="s">
        <v>152</v>
      </c>
      <c r="D62">
        <v>7.5389854567660536E-2</v>
      </c>
      <c r="G62" s="2" t="s">
        <v>190</v>
      </c>
      <c r="H62">
        <v>7.9859098380313742E-2</v>
      </c>
      <c r="K62" s="2" t="s">
        <v>165</v>
      </c>
      <c r="L62">
        <v>0.10669207949483275</v>
      </c>
    </row>
    <row r="63" spans="3:12">
      <c r="C63" s="2" t="s">
        <v>58</v>
      </c>
      <c r="D63">
        <v>7.0765786800491448E-2</v>
      </c>
      <c r="G63" s="2" t="s">
        <v>205</v>
      </c>
      <c r="H63">
        <v>7.162744213612858E-2</v>
      </c>
      <c r="K63" s="2" t="s">
        <v>166</v>
      </c>
      <c r="L63">
        <v>0.10505322374814383</v>
      </c>
    </row>
    <row r="64" spans="3:12">
      <c r="C64" s="2" t="s">
        <v>197</v>
      </c>
      <c r="D64">
        <v>6.8482363085527423E-2</v>
      </c>
      <c r="G64" s="2" t="s">
        <v>167</v>
      </c>
      <c r="H64">
        <v>6.8641650229771381E-2</v>
      </c>
      <c r="K64" s="2" t="s">
        <v>58</v>
      </c>
      <c r="L64">
        <v>0.10481304447262513</v>
      </c>
    </row>
    <row r="65" spans="3:12">
      <c r="C65" s="2" t="s">
        <v>137</v>
      </c>
      <c r="D65">
        <v>6.1922255597640717E-2</v>
      </c>
      <c r="G65" s="2" t="s">
        <v>10</v>
      </c>
      <c r="H65">
        <v>6.6848519840008017E-2</v>
      </c>
      <c r="K65" s="2" t="s">
        <v>109</v>
      </c>
      <c r="L65">
        <v>0.10259446684554747</v>
      </c>
    </row>
    <row r="66" spans="3:12">
      <c r="C66" s="2" t="s">
        <v>62</v>
      </c>
      <c r="D66">
        <v>6.153065819881709E-2</v>
      </c>
      <c r="G66" s="2" t="s">
        <v>43</v>
      </c>
      <c r="H66">
        <v>6.2824625975905823E-2</v>
      </c>
      <c r="K66" s="2" t="s">
        <v>45</v>
      </c>
      <c r="L66">
        <v>0.10179424573226571</v>
      </c>
    </row>
    <row r="67" spans="3:12">
      <c r="C67" s="2" t="s">
        <v>107</v>
      </c>
      <c r="D67">
        <v>5.9485804796158892E-2</v>
      </c>
      <c r="G67" s="2" t="s">
        <v>156</v>
      </c>
      <c r="H67">
        <v>5.9738641335035987E-2</v>
      </c>
      <c r="K67" s="2" t="s">
        <v>162</v>
      </c>
      <c r="L67">
        <v>8.299665637556719E-2</v>
      </c>
    </row>
    <row r="68" spans="3:12">
      <c r="C68" s="2" t="s">
        <v>49</v>
      </c>
      <c r="D68">
        <v>5.9328897503177262E-2</v>
      </c>
      <c r="G68" s="2" t="s">
        <v>126</v>
      </c>
      <c r="H68">
        <v>5.1732952954121572E-2</v>
      </c>
      <c r="K68" s="2" t="s">
        <v>103</v>
      </c>
      <c r="L68">
        <v>7.2248270657153224E-2</v>
      </c>
    </row>
    <row r="69" spans="3:12">
      <c r="C69" s="2" t="s">
        <v>59</v>
      </c>
      <c r="D69">
        <v>5.9212364998453816E-2</v>
      </c>
      <c r="G69" s="2" t="s">
        <v>51</v>
      </c>
      <c r="H69">
        <v>5.0155512925480511E-2</v>
      </c>
      <c r="K69" s="2" t="s">
        <v>17</v>
      </c>
      <c r="L69">
        <v>7.1019679565189564E-2</v>
      </c>
    </row>
    <row r="70" spans="3:12">
      <c r="C70" s="2" t="s">
        <v>57</v>
      </c>
      <c r="D70">
        <v>5.7915727541366799E-2</v>
      </c>
      <c r="G70" s="2" t="s">
        <v>149</v>
      </c>
      <c r="H70">
        <v>4.9652418866165456E-2</v>
      </c>
      <c r="K70" s="2" t="s">
        <v>160</v>
      </c>
      <c r="L70">
        <v>6.768896121290946E-2</v>
      </c>
    </row>
    <row r="71" spans="3:12">
      <c r="C71" s="2" t="s">
        <v>32</v>
      </c>
      <c r="D71">
        <v>5.7539763415826589E-2</v>
      </c>
      <c r="G71" s="2" t="s">
        <v>18</v>
      </c>
      <c r="H71">
        <v>4.6708276020807502E-2</v>
      </c>
      <c r="K71" s="2" t="s">
        <v>159</v>
      </c>
      <c r="L71">
        <v>5.9524074075363705E-2</v>
      </c>
    </row>
    <row r="72" spans="3:12">
      <c r="C72" s="2" t="s">
        <v>214</v>
      </c>
      <c r="D72">
        <v>5.2377208020224227E-2</v>
      </c>
      <c r="G72" s="2" t="s">
        <v>63</v>
      </c>
      <c r="H72">
        <v>4.3637659215279623E-2</v>
      </c>
      <c r="K72" s="2" t="s">
        <v>224</v>
      </c>
      <c r="L72">
        <v>5.4615137679217669E-2</v>
      </c>
    </row>
    <row r="73" spans="3:12">
      <c r="C73" s="2" t="s">
        <v>81</v>
      </c>
      <c r="D73">
        <v>5.1551887027113823E-2</v>
      </c>
      <c r="G73" s="2" t="s">
        <v>170</v>
      </c>
      <c r="H73">
        <v>4.3016909705803963E-2</v>
      </c>
      <c r="K73" s="2" t="s">
        <v>135</v>
      </c>
      <c r="L73">
        <v>5.2364539196241129E-2</v>
      </c>
    </row>
    <row r="74" spans="3:12">
      <c r="C74" s="2" t="s">
        <v>7</v>
      </c>
      <c r="D74">
        <v>5.1182122913886727E-2</v>
      </c>
      <c r="G74" s="2" t="s">
        <v>85</v>
      </c>
      <c r="H74">
        <v>4.0414716529133657E-2</v>
      </c>
      <c r="K74" s="2" t="s">
        <v>155</v>
      </c>
      <c r="L74">
        <v>4.6090424961352502E-2</v>
      </c>
    </row>
    <row r="75" spans="3:12">
      <c r="C75" s="2" t="s">
        <v>17</v>
      </c>
      <c r="D75">
        <v>5.0786206301516264E-2</v>
      </c>
      <c r="G75" s="2" t="s">
        <v>109</v>
      </c>
      <c r="H75">
        <v>3.893529365823134E-2</v>
      </c>
      <c r="K75" s="2" t="s">
        <v>10</v>
      </c>
      <c r="L75">
        <v>4.581908942772267E-2</v>
      </c>
    </row>
    <row r="76" spans="3:12">
      <c r="C76" s="2" t="s">
        <v>140</v>
      </c>
      <c r="D76">
        <v>4.6405242172426267E-2</v>
      </c>
      <c r="G76" s="2" t="s">
        <v>166</v>
      </c>
      <c r="H76">
        <v>3.5742783224050105E-2</v>
      </c>
      <c r="K76" s="2" t="s">
        <v>197</v>
      </c>
      <c r="L76">
        <v>4.4062999895675435E-2</v>
      </c>
    </row>
    <row r="77" spans="3:12">
      <c r="C77" s="2" t="s">
        <v>108</v>
      </c>
      <c r="D77">
        <v>4.4834105139131962E-2</v>
      </c>
      <c r="G77" s="2" t="s">
        <v>95</v>
      </c>
      <c r="H77">
        <v>3.5688702065210152E-2</v>
      </c>
      <c r="K77" s="2" t="s">
        <v>51</v>
      </c>
      <c r="L77">
        <v>4.2659537792994459E-2</v>
      </c>
    </row>
    <row r="78" spans="3:12">
      <c r="C78" s="2" t="s">
        <v>129</v>
      </c>
      <c r="D78">
        <v>4.215765147591545E-2</v>
      </c>
      <c r="G78" s="2" t="s">
        <v>38</v>
      </c>
      <c r="H78">
        <v>3.3153553127979109E-2</v>
      </c>
      <c r="K78" s="2" t="s">
        <v>114</v>
      </c>
      <c r="L78">
        <v>4.2594034067617553E-2</v>
      </c>
    </row>
    <row r="79" spans="3:12">
      <c r="C79" s="2" t="s">
        <v>225</v>
      </c>
      <c r="D79">
        <v>4.0930343249682782E-2</v>
      </c>
      <c r="G79" s="2" t="s">
        <v>127</v>
      </c>
      <c r="H79">
        <v>3.0877767480283886E-2</v>
      </c>
      <c r="K79" s="2" t="s">
        <v>190</v>
      </c>
      <c r="L79">
        <v>4.1882515012698046E-2</v>
      </c>
    </row>
    <row r="80" spans="3:12">
      <c r="C80" s="2" t="s">
        <v>219</v>
      </c>
      <c r="D80">
        <v>4.0144676148988909E-2</v>
      </c>
      <c r="G80" s="2" t="s">
        <v>84</v>
      </c>
      <c r="H80">
        <v>2.8234630529743555E-2</v>
      </c>
      <c r="K80" s="2" t="s">
        <v>59</v>
      </c>
      <c r="L80">
        <v>4.0681005456363564E-2</v>
      </c>
    </row>
    <row r="81" spans="3:12">
      <c r="C81" s="2" t="s">
        <v>199</v>
      </c>
      <c r="D81">
        <v>3.8725874573509678E-2</v>
      </c>
      <c r="G81" s="2" t="s">
        <v>103</v>
      </c>
      <c r="H81">
        <v>2.3367697437900656E-2</v>
      </c>
      <c r="K81" s="2" t="s">
        <v>170</v>
      </c>
      <c r="L81">
        <v>3.9349753425983881E-2</v>
      </c>
    </row>
    <row r="82" spans="3:12">
      <c r="C82" s="2" t="s">
        <v>170</v>
      </c>
      <c r="D82">
        <v>3.5849725060284533E-2</v>
      </c>
      <c r="G82" s="2" t="s">
        <v>59</v>
      </c>
      <c r="H82">
        <v>2.1264765238321371E-2</v>
      </c>
      <c r="K82" s="2" t="s">
        <v>63</v>
      </c>
      <c r="L82">
        <v>3.7350941266493513E-2</v>
      </c>
    </row>
    <row r="83" spans="3:12">
      <c r="C83" s="2" t="s">
        <v>51</v>
      </c>
      <c r="D83">
        <v>3.5505186140011386E-2</v>
      </c>
      <c r="G83" s="2" t="s">
        <v>181</v>
      </c>
      <c r="H83">
        <v>2.0931098255096328E-2</v>
      </c>
      <c r="K83" s="2" t="s">
        <v>107</v>
      </c>
      <c r="L83">
        <v>3.7197912186944994E-2</v>
      </c>
    </row>
    <row r="84" spans="3:12">
      <c r="C84" s="2" t="s">
        <v>63</v>
      </c>
      <c r="D84">
        <v>3.1350735802388743E-2</v>
      </c>
      <c r="G84" s="2" t="s">
        <v>217</v>
      </c>
      <c r="H84">
        <v>2.0852273945276785E-2</v>
      </c>
      <c r="K84" s="2" t="s">
        <v>167</v>
      </c>
      <c r="L84">
        <v>3.6657029426321999E-2</v>
      </c>
    </row>
    <row r="85" spans="3:12">
      <c r="C85" s="2" t="s">
        <v>169</v>
      </c>
      <c r="D85">
        <v>2.9961783627804814E-2</v>
      </c>
      <c r="G85" s="2" t="s">
        <v>37</v>
      </c>
      <c r="H85">
        <v>1.9807364433501926E-2</v>
      </c>
      <c r="K85" s="2" t="s">
        <v>49</v>
      </c>
      <c r="L85">
        <v>3.5468653559627653E-2</v>
      </c>
    </row>
    <row r="86" spans="3:12">
      <c r="C86" s="2" t="s">
        <v>192</v>
      </c>
      <c r="D86">
        <v>2.8103560608213663E-2</v>
      </c>
      <c r="G86" s="2" t="s">
        <v>219</v>
      </c>
      <c r="H86">
        <v>1.8605979628730878E-2</v>
      </c>
      <c r="K86" s="2" t="s">
        <v>214</v>
      </c>
      <c r="L86">
        <v>3.2741183290074104E-2</v>
      </c>
    </row>
    <row r="87" spans="3:12">
      <c r="C87" s="2" t="s">
        <v>217</v>
      </c>
      <c r="D87">
        <v>2.7165163713517852E-2</v>
      </c>
      <c r="G87" s="2" t="s">
        <v>197</v>
      </c>
      <c r="H87">
        <v>1.8477601231919133E-2</v>
      </c>
      <c r="K87" s="2" t="s">
        <v>7</v>
      </c>
      <c r="L87">
        <v>3.2614261595867E-2</v>
      </c>
    </row>
    <row r="88" spans="3:12">
      <c r="C88" s="2" t="s">
        <v>118</v>
      </c>
      <c r="D88">
        <v>2.6622355331162022E-2</v>
      </c>
      <c r="G88" s="2" t="s">
        <v>83</v>
      </c>
      <c r="H88">
        <v>1.6930277125088728E-2</v>
      </c>
      <c r="K88" s="2" t="s">
        <v>62</v>
      </c>
      <c r="L88">
        <v>3.1952359577529628E-2</v>
      </c>
    </row>
    <row r="89" spans="3:12">
      <c r="C89" s="2" t="s">
        <v>188</v>
      </c>
      <c r="D89">
        <v>2.6320384694186506E-2</v>
      </c>
      <c r="G89" s="2" t="s">
        <v>108</v>
      </c>
      <c r="H89">
        <v>1.6749754284666022E-2</v>
      </c>
      <c r="K89" s="2" t="s">
        <v>108</v>
      </c>
      <c r="L89">
        <v>3.1119372020830999E-2</v>
      </c>
    </row>
    <row r="90" spans="3:12">
      <c r="C90" s="2" t="s">
        <v>10</v>
      </c>
      <c r="D90">
        <v>2.5748059632093045E-2</v>
      </c>
      <c r="G90" s="2" t="s">
        <v>96</v>
      </c>
      <c r="H90">
        <v>1.496481781425061E-2</v>
      </c>
      <c r="K90" s="2" t="s">
        <v>57</v>
      </c>
      <c r="L90">
        <v>3.0957499926534387E-2</v>
      </c>
    </row>
    <row r="91" spans="3:12">
      <c r="C91" s="2" t="s">
        <v>135</v>
      </c>
      <c r="D91">
        <v>2.5719459475914752E-2</v>
      </c>
      <c r="G91" s="2" t="s">
        <v>128</v>
      </c>
      <c r="H91">
        <v>1.4919764976236432E-2</v>
      </c>
      <c r="K91" s="2" t="s">
        <v>81</v>
      </c>
      <c r="L91">
        <v>3.0801521599108209E-2</v>
      </c>
    </row>
    <row r="92" spans="3:12">
      <c r="C92" s="2" t="s">
        <v>88</v>
      </c>
      <c r="D92">
        <v>2.4597274191373673E-2</v>
      </c>
      <c r="G92" s="2" t="s">
        <v>185</v>
      </c>
      <c r="H92">
        <v>1.4787103210909926E-2</v>
      </c>
      <c r="K92" s="2" t="s">
        <v>219</v>
      </c>
      <c r="L92">
        <v>2.9626452814500031E-2</v>
      </c>
    </row>
    <row r="93" spans="3:12">
      <c r="C93" s="2" t="s">
        <v>77</v>
      </c>
      <c r="D93">
        <v>2.3834851360445004E-2</v>
      </c>
      <c r="G93" s="2" t="s">
        <v>107</v>
      </c>
      <c r="H93">
        <v>1.3845762773863558E-2</v>
      </c>
      <c r="K93" s="2" t="s">
        <v>156</v>
      </c>
      <c r="L93">
        <v>2.9517618316857452E-2</v>
      </c>
    </row>
    <row r="94" spans="3:12">
      <c r="C94" s="2" t="s">
        <v>160</v>
      </c>
      <c r="D94">
        <v>2.3592593388641656E-2</v>
      </c>
      <c r="G94" s="2" t="s">
        <v>212</v>
      </c>
      <c r="H94">
        <v>1.3699364855775503E-2</v>
      </c>
      <c r="K94" s="2" t="s">
        <v>126</v>
      </c>
      <c r="L94">
        <v>2.8835672131757729E-2</v>
      </c>
    </row>
    <row r="95" spans="3:12">
      <c r="C95" s="2" t="s">
        <v>204</v>
      </c>
      <c r="D95">
        <v>2.349428660955517E-2</v>
      </c>
      <c r="G95" s="2" t="s">
        <v>30</v>
      </c>
      <c r="H95">
        <v>1.3284257383242433E-2</v>
      </c>
      <c r="K95" s="2" t="s">
        <v>38</v>
      </c>
      <c r="L95">
        <v>2.6663979822089595E-2</v>
      </c>
    </row>
    <row r="96" spans="3:12">
      <c r="C96" s="2" t="s">
        <v>71</v>
      </c>
      <c r="D96">
        <v>2.2746371037251328E-2</v>
      </c>
      <c r="G96" s="2" t="s">
        <v>7</v>
      </c>
      <c r="H96">
        <v>1.3159776625829017E-2</v>
      </c>
      <c r="K96" s="2" t="s">
        <v>140</v>
      </c>
      <c r="L96">
        <v>2.4337794054851362E-2</v>
      </c>
    </row>
    <row r="97" spans="3:12">
      <c r="C97" s="2" t="s">
        <v>210</v>
      </c>
      <c r="D97">
        <v>2.257533079694727E-2</v>
      </c>
      <c r="G97" s="2" t="s">
        <v>214</v>
      </c>
      <c r="H97">
        <v>1.2167529628988873E-2</v>
      </c>
      <c r="K97" s="2" t="s">
        <v>127</v>
      </c>
      <c r="L97">
        <v>2.4172990051921688E-2</v>
      </c>
    </row>
    <row r="98" spans="3:12">
      <c r="C98" s="2" t="s">
        <v>64</v>
      </c>
      <c r="D98">
        <v>2.1114313684212564E-2</v>
      </c>
      <c r="G98" s="2" t="s">
        <v>33</v>
      </c>
      <c r="H98">
        <v>1.2092002576846676E-2</v>
      </c>
      <c r="K98" s="2" t="s">
        <v>199</v>
      </c>
      <c r="L98">
        <v>2.4088489607786014E-2</v>
      </c>
    </row>
    <row r="99" spans="3:12">
      <c r="C99" s="2" t="s">
        <v>162</v>
      </c>
      <c r="D99">
        <v>2.088304321249107E-2</v>
      </c>
      <c r="G99" s="2" t="s">
        <v>194</v>
      </c>
      <c r="H99">
        <v>1.141229945580082E-2</v>
      </c>
      <c r="K99" s="2" t="s">
        <v>217</v>
      </c>
      <c r="L99">
        <v>2.4082322353739326E-2</v>
      </c>
    </row>
    <row r="100" spans="3:12">
      <c r="C100" s="2" t="s">
        <v>38</v>
      </c>
      <c r="D100">
        <v>2.0470163982582213E-2</v>
      </c>
      <c r="G100" s="2" t="s">
        <v>192</v>
      </c>
      <c r="H100">
        <v>1.123883594238775E-2</v>
      </c>
      <c r="K100" s="2" t="s">
        <v>129</v>
      </c>
      <c r="L100">
        <v>2.3590671225579771E-2</v>
      </c>
    </row>
    <row r="101" spans="3:12">
      <c r="C101" s="2" t="s">
        <v>54</v>
      </c>
      <c r="D101">
        <v>2.0369689894843664E-2</v>
      </c>
      <c r="G101" s="2" t="s">
        <v>218</v>
      </c>
      <c r="H101">
        <v>1.0994540297333405E-2</v>
      </c>
      <c r="K101" s="2" t="s">
        <v>192</v>
      </c>
      <c r="L101">
        <v>1.9867828221020199E-2</v>
      </c>
    </row>
    <row r="102" spans="3:12">
      <c r="C102" s="2" t="s">
        <v>202</v>
      </c>
      <c r="D102">
        <v>1.9568143060749568E-2</v>
      </c>
      <c r="G102" s="2" t="s">
        <v>106</v>
      </c>
      <c r="H102">
        <v>1.0732932032061323E-2</v>
      </c>
      <c r="K102" s="2" t="s">
        <v>85</v>
      </c>
      <c r="L102">
        <v>1.9792705943772897E-2</v>
      </c>
    </row>
    <row r="103" spans="3:12">
      <c r="C103" s="2" t="s">
        <v>125</v>
      </c>
      <c r="D103">
        <v>1.9553725143917077E-2</v>
      </c>
      <c r="G103" s="2" t="s">
        <v>187</v>
      </c>
      <c r="H103">
        <v>1.0470724998997614E-2</v>
      </c>
      <c r="K103" s="2" t="s">
        <v>118</v>
      </c>
      <c r="L103">
        <v>1.7141410128355124E-2</v>
      </c>
    </row>
    <row r="104" spans="3:12">
      <c r="C104" s="2" t="s">
        <v>127</v>
      </c>
      <c r="D104">
        <v>1.7773777857419924E-2</v>
      </c>
      <c r="G104" s="2" t="s">
        <v>49</v>
      </c>
      <c r="H104">
        <v>1.046907233533555E-2</v>
      </c>
      <c r="K104" s="2" t="s">
        <v>188</v>
      </c>
      <c r="L104">
        <v>1.5601982339111036E-2</v>
      </c>
    </row>
    <row r="105" spans="3:12">
      <c r="C105" s="2" t="s">
        <v>104</v>
      </c>
      <c r="D105">
        <v>1.7073797237456924E-2</v>
      </c>
      <c r="G105" s="2" t="s">
        <v>145</v>
      </c>
      <c r="H105">
        <v>1.0421813255889692E-2</v>
      </c>
      <c r="K105" s="2" t="s">
        <v>125</v>
      </c>
      <c r="L105">
        <v>1.4418824796895041E-2</v>
      </c>
    </row>
    <row r="106" spans="3:12">
      <c r="C106" s="2" t="s">
        <v>209</v>
      </c>
      <c r="D106">
        <v>1.7056760681883488E-2</v>
      </c>
      <c r="G106" s="2" t="s">
        <v>28</v>
      </c>
      <c r="H106">
        <v>1.0212539877892758E-2</v>
      </c>
      <c r="K106" s="2" t="s">
        <v>96</v>
      </c>
      <c r="L106">
        <v>1.4278071902526231E-2</v>
      </c>
    </row>
    <row r="107" spans="3:12">
      <c r="C107" s="2" t="s">
        <v>93</v>
      </c>
      <c r="D107">
        <v>1.6671229282684462E-2</v>
      </c>
      <c r="G107" s="2" t="s">
        <v>68</v>
      </c>
      <c r="H107">
        <v>9.2734541001587931E-3</v>
      </c>
      <c r="K107" s="2" t="s">
        <v>77</v>
      </c>
      <c r="L107">
        <v>1.3309581301836432E-2</v>
      </c>
    </row>
    <row r="108" spans="3:12">
      <c r="C108" s="2" t="s">
        <v>136</v>
      </c>
      <c r="D108">
        <v>1.664872439326965E-2</v>
      </c>
      <c r="G108" s="2" t="s">
        <v>161</v>
      </c>
      <c r="H108">
        <v>9.1597963530166675E-3</v>
      </c>
      <c r="K108" s="2" t="s">
        <v>71</v>
      </c>
      <c r="L108">
        <v>1.2775088052850049E-2</v>
      </c>
    </row>
    <row r="109" spans="3:12">
      <c r="C109" s="2" t="s">
        <v>82</v>
      </c>
      <c r="D109">
        <v>1.6360734206419314E-2</v>
      </c>
      <c r="G109" s="2" t="s">
        <v>81</v>
      </c>
      <c r="H109">
        <v>9.060316975280043E-3</v>
      </c>
      <c r="K109" s="2" t="s">
        <v>88</v>
      </c>
      <c r="L109">
        <v>1.2593764478697552E-2</v>
      </c>
    </row>
    <row r="110" spans="3:12">
      <c r="C110" s="2" t="s">
        <v>96</v>
      </c>
      <c r="D110">
        <v>1.3622623923859416E-2</v>
      </c>
      <c r="G110" s="2" t="s">
        <v>125</v>
      </c>
      <c r="H110">
        <v>9.0387306701236892E-3</v>
      </c>
      <c r="K110" s="2" t="s">
        <v>33</v>
      </c>
      <c r="L110">
        <v>1.252446188245738E-2</v>
      </c>
    </row>
    <row r="111" spans="3:12">
      <c r="C111" s="2" t="s">
        <v>33</v>
      </c>
      <c r="D111">
        <v>1.293721217755044E-2</v>
      </c>
      <c r="G111" s="2" t="s">
        <v>199</v>
      </c>
      <c r="H111">
        <v>8.7521629873381097E-3</v>
      </c>
      <c r="K111" s="2" t="s">
        <v>204</v>
      </c>
      <c r="L111">
        <v>1.2226694246723549E-2</v>
      </c>
    </row>
    <row r="112" spans="3:12">
      <c r="C112" s="2" t="s">
        <v>79</v>
      </c>
      <c r="D112">
        <v>1.1822764200300984E-2</v>
      </c>
      <c r="G112" s="2" t="s">
        <v>122</v>
      </c>
      <c r="H112">
        <v>8.4698560780562902E-3</v>
      </c>
      <c r="K112" s="2" t="s">
        <v>181</v>
      </c>
      <c r="L112">
        <v>1.1898264521349799E-2</v>
      </c>
    </row>
    <row r="113" spans="3:12">
      <c r="C113" s="2" t="s">
        <v>66</v>
      </c>
      <c r="D113">
        <v>1.1776209424614196E-2</v>
      </c>
      <c r="G113" s="2" t="s">
        <v>120</v>
      </c>
      <c r="H113">
        <v>7.9642523585903551E-3</v>
      </c>
      <c r="K113" s="2" t="s">
        <v>54</v>
      </c>
      <c r="L113">
        <v>1.1879350558076644E-2</v>
      </c>
    </row>
    <row r="114" spans="3:12">
      <c r="C114" s="2" t="s">
        <v>89</v>
      </c>
      <c r="D114">
        <v>1.1637359956314982E-2</v>
      </c>
      <c r="G114" s="2" t="s">
        <v>216</v>
      </c>
      <c r="H114">
        <v>7.3119037262245048E-3</v>
      </c>
      <c r="K114" s="2" t="s">
        <v>64</v>
      </c>
      <c r="L114">
        <v>1.1116960523931132E-2</v>
      </c>
    </row>
    <row r="115" spans="3:12">
      <c r="C115" s="2" t="s">
        <v>120</v>
      </c>
      <c r="D115">
        <v>1.1614959812449803E-2</v>
      </c>
      <c r="G115" s="2" t="s">
        <v>118</v>
      </c>
      <c r="H115">
        <v>7.2077455672805322E-3</v>
      </c>
      <c r="K115" s="2" t="s">
        <v>187</v>
      </c>
      <c r="L115">
        <v>1.0539975091599938E-2</v>
      </c>
    </row>
    <row r="116" spans="3:12">
      <c r="C116" s="2" t="s">
        <v>142</v>
      </c>
      <c r="D116">
        <v>1.1434153590017752E-2</v>
      </c>
      <c r="G116" s="2" t="s">
        <v>36</v>
      </c>
      <c r="H116">
        <v>5.2955055770054649E-3</v>
      </c>
      <c r="K116" s="2" t="s">
        <v>202</v>
      </c>
      <c r="L116">
        <v>1.0036618397037639E-2</v>
      </c>
    </row>
    <row r="117" spans="3:12">
      <c r="C117" s="2" t="s">
        <v>187</v>
      </c>
      <c r="D117">
        <v>1.0606069162847787E-2</v>
      </c>
      <c r="G117" s="2" t="s">
        <v>78</v>
      </c>
      <c r="H117">
        <v>5.1152942249487535E-3</v>
      </c>
      <c r="K117" s="2" t="s">
        <v>120</v>
      </c>
      <c r="L117">
        <v>9.8321705757631207E-3</v>
      </c>
    </row>
    <row r="118" spans="3:12">
      <c r="C118" s="2" t="s">
        <v>74</v>
      </c>
      <c r="D118">
        <v>1.0586762093448381E-2</v>
      </c>
      <c r="G118" s="2" t="s">
        <v>188</v>
      </c>
      <c r="H118">
        <v>4.3717714953198936E-3</v>
      </c>
      <c r="K118" s="2" t="s">
        <v>185</v>
      </c>
      <c r="L118">
        <v>9.6065294686974861E-3</v>
      </c>
    </row>
    <row r="119" spans="3:12">
      <c r="C119" s="2" t="s">
        <v>121</v>
      </c>
      <c r="D119">
        <v>1.025585703876117E-2</v>
      </c>
      <c r="G119" s="2" t="s">
        <v>129</v>
      </c>
      <c r="H119">
        <v>4.1371093946003714E-3</v>
      </c>
      <c r="K119" s="2" t="s">
        <v>128</v>
      </c>
      <c r="L119">
        <v>9.5691626084281525E-3</v>
      </c>
    </row>
    <row r="120" spans="3:12">
      <c r="C120" s="2" t="s">
        <v>55</v>
      </c>
      <c r="D120">
        <v>9.1363227408513617E-3</v>
      </c>
      <c r="G120" s="2" t="s">
        <v>74</v>
      </c>
      <c r="H120">
        <v>3.7540932934115238E-3</v>
      </c>
      <c r="K120" s="2" t="s">
        <v>136</v>
      </c>
      <c r="L120">
        <v>9.5016026062706895E-3</v>
      </c>
    </row>
    <row r="121" spans="3:12">
      <c r="C121" s="2" t="s">
        <v>161</v>
      </c>
      <c r="D121">
        <v>9.1362411009376747E-3</v>
      </c>
      <c r="G121" s="2" t="s">
        <v>159</v>
      </c>
      <c r="H121">
        <v>3.5887559143133884E-3</v>
      </c>
      <c r="K121" s="2" t="s">
        <v>161</v>
      </c>
      <c r="L121">
        <v>9.1477440905375334E-3</v>
      </c>
    </row>
    <row r="122" spans="3:12">
      <c r="C122" s="2" t="s">
        <v>201</v>
      </c>
      <c r="D122">
        <v>8.3094521297566101E-3</v>
      </c>
      <c r="G122" s="2" t="s">
        <v>180</v>
      </c>
      <c r="H122">
        <v>3.0869562263430433E-3</v>
      </c>
      <c r="K122" s="2" t="s">
        <v>209</v>
      </c>
      <c r="L122">
        <v>8.8365811001995462E-3</v>
      </c>
    </row>
    <row r="123" spans="3:12">
      <c r="C123" s="2" t="s">
        <v>144</v>
      </c>
      <c r="D123">
        <v>7.4158786284271028E-3</v>
      </c>
      <c r="G123" s="2" t="s">
        <v>8</v>
      </c>
      <c r="H123">
        <v>3.0745838438885681E-3</v>
      </c>
      <c r="K123" s="2" t="s">
        <v>104</v>
      </c>
      <c r="L123">
        <v>8.8333173814765659E-3</v>
      </c>
    </row>
    <row r="124" spans="3:12">
      <c r="C124" s="2" t="s">
        <v>56</v>
      </c>
      <c r="D124">
        <v>7.4101191635727549E-3</v>
      </c>
      <c r="G124" s="2" t="s">
        <v>172</v>
      </c>
      <c r="H124">
        <v>3.0361513440987911E-3</v>
      </c>
      <c r="K124" s="2" t="s">
        <v>30</v>
      </c>
      <c r="L124">
        <v>8.7069237460823991E-3</v>
      </c>
    </row>
    <row r="125" spans="3:12">
      <c r="C125" s="2" t="s">
        <v>147</v>
      </c>
      <c r="D125">
        <v>7.281445417345705E-3</v>
      </c>
      <c r="G125" s="2" t="s">
        <v>66</v>
      </c>
      <c r="H125">
        <v>3.0314322146575068E-3</v>
      </c>
      <c r="K125" s="2" t="s">
        <v>93</v>
      </c>
      <c r="L125">
        <v>8.5498112744296119E-3</v>
      </c>
    </row>
    <row r="126" spans="3:12">
      <c r="C126" s="2" t="s">
        <v>122</v>
      </c>
      <c r="D126">
        <v>7.279666283377592E-3</v>
      </c>
      <c r="G126" s="2" t="s">
        <v>54</v>
      </c>
      <c r="H126">
        <v>2.9835937345723106E-3</v>
      </c>
      <c r="K126" s="2" t="s">
        <v>82</v>
      </c>
      <c r="L126">
        <v>8.4045525409061784E-3</v>
      </c>
    </row>
    <row r="127" spans="3:12">
      <c r="C127" s="2" t="s">
        <v>126</v>
      </c>
      <c r="D127">
        <v>6.9819178162779175E-3</v>
      </c>
      <c r="G127" s="2" t="s">
        <v>57</v>
      </c>
      <c r="H127">
        <v>2.7120049301535454E-3</v>
      </c>
      <c r="K127" s="2" t="s">
        <v>83</v>
      </c>
      <c r="L127">
        <v>8.3156069449719962E-3</v>
      </c>
    </row>
    <row r="128" spans="3:12">
      <c r="C128" s="2" t="s">
        <v>41</v>
      </c>
      <c r="D128">
        <v>6.8585275588046515E-3</v>
      </c>
      <c r="G128" s="2" t="s">
        <v>87</v>
      </c>
      <c r="H128">
        <v>2.6329272334248803E-3</v>
      </c>
      <c r="K128" s="2" t="s">
        <v>194</v>
      </c>
      <c r="L128">
        <v>8.2668292854581934E-3</v>
      </c>
    </row>
    <row r="129" spans="3:12">
      <c r="C129" s="2" t="s">
        <v>182</v>
      </c>
      <c r="D129">
        <v>6.7782447161345086E-3</v>
      </c>
      <c r="G129" s="2" t="s">
        <v>139</v>
      </c>
      <c r="H129">
        <v>2.4781175155256163E-3</v>
      </c>
      <c r="K129" s="2" t="s">
        <v>28</v>
      </c>
      <c r="L129">
        <v>8.2396649943434121E-3</v>
      </c>
    </row>
    <row r="130" spans="3:12">
      <c r="C130" s="2" t="s">
        <v>68</v>
      </c>
      <c r="D130">
        <v>6.7629611081417781E-3</v>
      </c>
      <c r="G130" s="2" t="s">
        <v>71</v>
      </c>
      <c r="H130">
        <v>2.3276718626089902E-3</v>
      </c>
      <c r="K130" s="2" t="s">
        <v>68</v>
      </c>
      <c r="L130">
        <v>7.9889371529255626E-3</v>
      </c>
    </row>
    <row r="131" spans="3:12">
      <c r="C131" s="2" t="s">
        <v>87</v>
      </c>
      <c r="D131">
        <v>6.7101000342165039E-3</v>
      </c>
      <c r="G131" s="2" t="s">
        <v>134</v>
      </c>
      <c r="H131">
        <v>2.3194843989784715E-3</v>
      </c>
      <c r="K131" s="2" t="s">
        <v>122</v>
      </c>
      <c r="L131">
        <v>7.860884467081778E-3</v>
      </c>
    </row>
    <row r="132" spans="3:12">
      <c r="C132" s="2" t="s">
        <v>28</v>
      </c>
      <c r="D132">
        <v>6.3567024131203163E-3</v>
      </c>
      <c r="G132" s="2" t="s">
        <v>174</v>
      </c>
      <c r="H132">
        <v>2.3192326259987039E-3</v>
      </c>
      <c r="K132" s="2" t="s">
        <v>66</v>
      </c>
      <c r="L132">
        <v>7.505778313884607E-3</v>
      </c>
    </row>
    <row r="133" spans="3:12">
      <c r="C133" s="2" t="s">
        <v>167</v>
      </c>
      <c r="D133">
        <v>6.1300838761033215E-3</v>
      </c>
      <c r="G133" s="2" t="s">
        <v>198</v>
      </c>
      <c r="H133">
        <v>2.2844976383669243E-3</v>
      </c>
      <c r="K133" s="2" t="s">
        <v>74</v>
      </c>
      <c r="L133">
        <v>7.2500914485099828E-3</v>
      </c>
    </row>
    <row r="134" spans="3:12">
      <c r="C134" s="2" t="s">
        <v>116</v>
      </c>
      <c r="D134">
        <v>6.0886616323487831E-3</v>
      </c>
      <c r="G134" s="2" t="s">
        <v>77</v>
      </c>
      <c r="H134">
        <v>2.2817249077307657E-3</v>
      </c>
      <c r="K134" s="2" t="s">
        <v>218</v>
      </c>
      <c r="L134">
        <v>7.1671452312088201E-3</v>
      </c>
    </row>
    <row r="135" spans="3:12">
      <c r="C135" s="2" t="s">
        <v>190</v>
      </c>
      <c r="D135">
        <v>5.6366861260376353E-3</v>
      </c>
      <c r="G135" s="2" t="s">
        <v>55</v>
      </c>
      <c r="H135">
        <v>2.2032621180873022E-3</v>
      </c>
      <c r="K135" s="2" t="s">
        <v>106</v>
      </c>
      <c r="L135">
        <v>6.9396267568410516E-3</v>
      </c>
    </row>
    <row r="136" spans="3:12">
      <c r="C136" s="2" t="s">
        <v>76</v>
      </c>
      <c r="D136">
        <v>5.6366753434075254E-3</v>
      </c>
      <c r="G136" s="2" t="s">
        <v>117</v>
      </c>
      <c r="H136">
        <v>2.0912876992650329E-3</v>
      </c>
      <c r="K136" s="2" t="s">
        <v>79</v>
      </c>
      <c r="L136">
        <v>6.7534324312497644E-3</v>
      </c>
    </row>
    <row r="137" spans="3:12">
      <c r="C137" s="2" t="s">
        <v>8</v>
      </c>
      <c r="D137">
        <v>5.3212140957889622E-3</v>
      </c>
      <c r="G137" s="2" t="s">
        <v>136</v>
      </c>
      <c r="H137">
        <v>2.0132025690912212E-3</v>
      </c>
      <c r="K137" s="2" t="s">
        <v>142</v>
      </c>
      <c r="L137">
        <v>6.3183032997621881E-3</v>
      </c>
    </row>
    <row r="138" spans="3:12">
      <c r="C138" s="2" t="s">
        <v>91</v>
      </c>
      <c r="D138">
        <v>5.277892568759374E-3</v>
      </c>
      <c r="G138" s="2" t="s">
        <v>121</v>
      </c>
      <c r="H138">
        <v>1.9095043800141313E-3</v>
      </c>
      <c r="K138" s="2" t="s">
        <v>121</v>
      </c>
      <c r="L138">
        <v>6.1799928744401093E-3</v>
      </c>
    </row>
    <row r="139" spans="3:12">
      <c r="C139" s="2" t="s">
        <v>194</v>
      </c>
      <c r="D139">
        <v>5.2647115736380468E-3</v>
      </c>
      <c r="G139" s="2" t="s">
        <v>24</v>
      </c>
      <c r="H139">
        <v>1.9070834859779046E-3</v>
      </c>
      <c r="K139" s="2" t="s">
        <v>89</v>
      </c>
      <c r="L139">
        <v>6.0806326976787142E-3</v>
      </c>
    </row>
    <row r="140" spans="3:12">
      <c r="C140" s="2" t="s">
        <v>50</v>
      </c>
      <c r="D140">
        <v>5.095760082823822E-3</v>
      </c>
      <c r="G140" s="2" t="s">
        <v>12</v>
      </c>
      <c r="H140">
        <v>1.6893805549468295E-3</v>
      </c>
      <c r="K140" s="2" t="s">
        <v>55</v>
      </c>
      <c r="L140">
        <v>5.7506266773409533E-3</v>
      </c>
    </row>
    <row r="141" spans="3:12">
      <c r="C141" s="2" t="s">
        <v>185</v>
      </c>
      <c r="D141">
        <v>4.6620565134215418E-3</v>
      </c>
      <c r="G141" s="2" t="s">
        <v>200</v>
      </c>
      <c r="H141">
        <v>1.5562426804598664E-3</v>
      </c>
      <c r="K141" s="2" t="s">
        <v>145</v>
      </c>
      <c r="L141">
        <v>5.6275022777021464E-3</v>
      </c>
    </row>
    <row r="142" spans="3:12">
      <c r="C142" s="2" t="s">
        <v>193</v>
      </c>
      <c r="D142">
        <v>4.6281836511195698E-3</v>
      </c>
      <c r="G142" s="2" t="s">
        <v>79</v>
      </c>
      <c r="H142">
        <v>1.4420378112655527E-3</v>
      </c>
      <c r="K142" s="2" t="s">
        <v>87</v>
      </c>
      <c r="L142">
        <v>4.7190503877490367E-3</v>
      </c>
    </row>
    <row r="143" spans="3:12">
      <c r="C143" s="2" t="s">
        <v>128</v>
      </c>
      <c r="D143">
        <v>4.4624099554362653E-3</v>
      </c>
      <c r="G143" s="2" t="s">
        <v>31</v>
      </c>
      <c r="H143">
        <v>1.3156493893515893E-3</v>
      </c>
      <c r="K143" s="2" t="s">
        <v>216</v>
      </c>
      <c r="L143">
        <v>4.4931618023740533E-3</v>
      </c>
    </row>
    <row r="144" spans="3:12">
      <c r="C144" s="2" t="s">
        <v>30</v>
      </c>
      <c r="D144">
        <v>4.3381986776989279E-3</v>
      </c>
      <c r="G144" s="2" t="s">
        <v>140</v>
      </c>
      <c r="H144">
        <v>1.2166154561176297E-3</v>
      </c>
      <c r="K144" s="2" t="s">
        <v>56</v>
      </c>
      <c r="L144">
        <v>4.378606930307085E-3</v>
      </c>
    </row>
    <row r="145" spans="3:12">
      <c r="C145" s="2" t="s">
        <v>119</v>
      </c>
      <c r="D145">
        <v>4.0963596880941311E-3</v>
      </c>
      <c r="G145" s="2" t="s">
        <v>56</v>
      </c>
      <c r="H145">
        <v>1.2023386370213223E-3</v>
      </c>
      <c r="K145" s="2" t="s">
        <v>201</v>
      </c>
      <c r="L145">
        <v>4.3646512028432246E-3</v>
      </c>
    </row>
    <row r="146" spans="3:12">
      <c r="C146" s="2" t="s">
        <v>6</v>
      </c>
      <c r="D146">
        <v>3.613210057759914E-3</v>
      </c>
      <c r="G146" s="2" t="s">
        <v>69</v>
      </c>
      <c r="H146">
        <v>1.2016720841966813E-3</v>
      </c>
      <c r="K146" s="2" t="s">
        <v>8</v>
      </c>
      <c r="L146">
        <v>4.2240929809024674E-3</v>
      </c>
    </row>
    <row r="147" spans="3:12">
      <c r="C147" s="2" t="s">
        <v>218</v>
      </c>
      <c r="D147">
        <v>3.5141808424560741E-3</v>
      </c>
      <c r="G147" s="2" t="s">
        <v>114</v>
      </c>
      <c r="H147">
        <v>1.1695096999607315E-3</v>
      </c>
      <c r="K147" s="2" t="s">
        <v>144</v>
      </c>
      <c r="L147">
        <v>4.1576623940867193E-3</v>
      </c>
    </row>
    <row r="148" spans="3:12">
      <c r="C148" s="2" t="s">
        <v>223</v>
      </c>
      <c r="D148">
        <v>3.4921134197485691E-3</v>
      </c>
      <c r="G148" s="2" t="s">
        <v>29</v>
      </c>
      <c r="H148">
        <v>9.6333990811824013E-4</v>
      </c>
      <c r="K148" s="2" t="s">
        <v>78</v>
      </c>
      <c r="L148">
        <v>3.8946954104208151E-3</v>
      </c>
    </row>
    <row r="149" spans="3:12">
      <c r="C149" s="2" t="s">
        <v>106</v>
      </c>
      <c r="D149">
        <v>3.3191985421811383E-3</v>
      </c>
      <c r="G149" s="2" t="s">
        <v>62</v>
      </c>
      <c r="H149">
        <v>9.6168401659746123E-4</v>
      </c>
      <c r="K149" s="2" t="s">
        <v>182</v>
      </c>
      <c r="L149">
        <v>3.7881512693609442E-3</v>
      </c>
    </row>
    <row r="150" spans="3:12">
      <c r="C150" s="2" t="s">
        <v>181</v>
      </c>
      <c r="D150">
        <v>3.277095452353954E-3</v>
      </c>
      <c r="G150" s="2" t="s">
        <v>142</v>
      </c>
      <c r="H150">
        <v>9.5816887845686001E-4</v>
      </c>
      <c r="K150" s="2" t="s">
        <v>147</v>
      </c>
      <c r="L150">
        <v>3.7402169276528874E-3</v>
      </c>
    </row>
    <row r="151" spans="3:12">
      <c r="C151" s="2" t="s">
        <v>90</v>
      </c>
      <c r="D151">
        <v>3.2607874945007947E-3</v>
      </c>
      <c r="G151" s="2" t="s">
        <v>44</v>
      </c>
      <c r="H151">
        <v>9.1112767947426144E-4</v>
      </c>
      <c r="K151" s="2" t="s">
        <v>41</v>
      </c>
      <c r="L151">
        <v>3.6574677472222274E-3</v>
      </c>
    </row>
    <row r="152" spans="3:12">
      <c r="C152" s="2" t="s">
        <v>117</v>
      </c>
      <c r="D152">
        <v>3.211552465043864E-3</v>
      </c>
      <c r="G152" s="2" t="s">
        <v>119</v>
      </c>
      <c r="H152">
        <v>9.0349379361336004E-4</v>
      </c>
      <c r="K152" s="2" t="s">
        <v>116</v>
      </c>
      <c r="L152">
        <v>3.2214188476231516E-3</v>
      </c>
    </row>
    <row r="153" spans="3:12">
      <c r="C153" s="2" t="s">
        <v>24</v>
      </c>
      <c r="D153">
        <v>2.8867534597502411E-3</v>
      </c>
      <c r="G153" s="2" t="s">
        <v>223</v>
      </c>
      <c r="H153">
        <v>8.3136890455673819E-4</v>
      </c>
      <c r="K153" s="2" t="s">
        <v>36</v>
      </c>
      <c r="L153">
        <v>2.8889711463861399E-3</v>
      </c>
    </row>
    <row r="154" spans="3:12">
      <c r="C154" s="2" t="s">
        <v>78</v>
      </c>
      <c r="D154">
        <v>2.7297244770859591E-3</v>
      </c>
      <c r="G154" s="2" t="s">
        <v>144</v>
      </c>
      <c r="H154">
        <v>7.4386488265264727E-4</v>
      </c>
      <c r="K154" s="2" t="s">
        <v>76</v>
      </c>
      <c r="L154">
        <v>2.8850493245156836E-3</v>
      </c>
    </row>
    <row r="155" spans="3:12">
      <c r="C155" s="2" t="s">
        <v>168</v>
      </c>
      <c r="D155">
        <v>2.6784931206829915E-3</v>
      </c>
      <c r="G155" s="2" t="s">
        <v>25</v>
      </c>
      <c r="H155">
        <v>7.3629555396604522E-4</v>
      </c>
      <c r="K155" s="2" t="s">
        <v>91</v>
      </c>
      <c r="L155">
        <v>2.7010145230250901E-3</v>
      </c>
    </row>
    <row r="156" spans="3:12">
      <c r="C156" s="2" t="s">
        <v>67</v>
      </c>
      <c r="D156">
        <v>2.5670623403771884E-3</v>
      </c>
      <c r="G156" s="2" t="s">
        <v>206</v>
      </c>
      <c r="H156">
        <v>6.8770175494154654E-4</v>
      </c>
      <c r="K156" s="2" t="s">
        <v>117</v>
      </c>
      <c r="L156">
        <v>2.664481522791716E-3</v>
      </c>
    </row>
    <row r="157" spans="3:12">
      <c r="C157" s="2" t="s">
        <v>20</v>
      </c>
      <c r="D157">
        <v>2.5392739622085861E-3</v>
      </c>
      <c r="G157" s="2" t="s">
        <v>182</v>
      </c>
      <c r="H157">
        <v>6.5527952807904169E-4</v>
      </c>
      <c r="K157" s="2" t="s">
        <v>50</v>
      </c>
      <c r="L157">
        <v>2.6072927533499573E-3</v>
      </c>
    </row>
    <row r="158" spans="3:12">
      <c r="C158" s="2" t="s">
        <v>5</v>
      </c>
      <c r="D158">
        <v>2.4315200587702139E-3</v>
      </c>
      <c r="G158" s="2" t="s">
        <v>64</v>
      </c>
      <c r="H158">
        <v>6.4222929529442262E-4</v>
      </c>
      <c r="K158" s="2" t="s">
        <v>119</v>
      </c>
      <c r="L158">
        <v>2.5371531444838939E-3</v>
      </c>
    </row>
    <row r="159" spans="3:12">
      <c r="C159" s="2" t="s">
        <v>138</v>
      </c>
      <c r="D159">
        <v>2.1909195312523099E-3</v>
      </c>
      <c r="G159" s="2" t="s">
        <v>177</v>
      </c>
      <c r="H159">
        <v>5.6739461884658447E-4</v>
      </c>
      <c r="K159" s="2" t="s">
        <v>193</v>
      </c>
      <c r="L159">
        <v>2.4603584182797812E-3</v>
      </c>
    </row>
    <row r="160" spans="3:12">
      <c r="C160" s="2" t="s">
        <v>123</v>
      </c>
      <c r="D160">
        <v>2.1841110705258563E-3</v>
      </c>
      <c r="G160" s="2" t="s">
        <v>133</v>
      </c>
      <c r="H160">
        <v>5.5826784833001007E-4</v>
      </c>
      <c r="K160" s="2" t="s">
        <v>24</v>
      </c>
      <c r="L160">
        <v>2.4083406844674568E-3</v>
      </c>
    </row>
    <row r="161" spans="3:12">
      <c r="C161" s="2" t="s">
        <v>224</v>
      </c>
      <c r="D161">
        <v>2.0968949966951324E-3</v>
      </c>
      <c r="G161" s="2" t="s">
        <v>148</v>
      </c>
      <c r="H161">
        <v>5.4010145948216518E-4</v>
      </c>
      <c r="K161" s="2" t="s">
        <v>223</v>
      </c>
      <c r="L161">
        <v>2.1927634325995438E-3</v>
      </c>
    </row>
    <row r="162" spans="3:12">
      <c r="C162" s="2" t="s">
        <v>155</v>
      </c>
      <c r="D162">
        <v>2.0641188819128975E-3</v>
      </c>
      <c r="G162" s="2" t="s">
        <v>61</v>
      </c>
      <c r="H162">
        <v>5.0634935482909331E-4</v>
      </c>
      <c r="K162" s="2" t="s">
        <v>172</v>
      </c>
      <c r="L162">
        <v>1.8776636455889427E-3</v>
      </c>
    </row>
    <row r="163" spans="3:12">
      <c r="C163" s="2" t="s">
        <v>216</v>
      </c>
      <c r="D163">
        <v>1.802881940740627E-3</v>
      </c>
      <c r="G163" s="2" t="s">
        <v>138</v>
      </c>
      <c r="H163">
        <v>5.0098626757417259E-4</v>
      </c>
      <c r="K163" s="2" t="s">
        <v>6</v>
      </c>
      <c r="L163">
        <v>1.8570031474956657E-3</v>
      </c>
    </row>
    <row r="164" spans="3:12">
      <c r="C164" s="2" t="s">
        <v>221</v>
      </c>
      <c r="D164">
        <v>1.7864014608057115E-3</v>
      </c>
      <c r="G164" s="2" t="s">
        <v>11</v>
      </c>
      <c r="H164">
        <v>4.5367715631823135E-4</v>
      </c>
      <c r="K164" s="2" t="s">
        <v>90</v>
      </c>
      <c r="L164">
        <v>1.6684183705914578E-3</v>
      </c>
    </row>
    <row r="165" spans="3:12">
      <c r="C165" s="2" t="s">
        <v>175</v>
      </c>
      <c r="D165">
        <v>1.7315671655703511E-3</v>
      </c>
      <c r="G165" s="2" t="s">
        <v>204</v>
      </c>
      <c r="H165">
        <v>4.2106932757961588E-4</v>
      </c>
      <c r="K165" s="2" t="s">
        <v>20</v>
      </c>
      <c r="L165">
        <v>1.4905626453597825E-3</v>
      </c>
    </row>
    <row r="166" spans="3:12">
      <c r="C166" s="2" t="s">
        <v>61</v>
      </c>
      <c r="D166">
        <v>1.5684845062872994E-3</v>
      </c>
      <c r="G166" s="2" t="s">
        <v>123</v>
      </c>
      <c r="H166">
        <v>4.0540130137715701E-4</v>
      </c>
      <c r="K166" s="2" t="s">
        <v>5</v>
      </c>
      <c r="L166">
        <v>1.4261394701807007E-3</v>
      </c>
    </row>
    <row r="167" spans="3:12">
      <c r="C167" s="2" t="s">
        <v>16</v>
      </c>
      <c r="D167">
        <v>1.5573522108868287E-3</v>
      </c>
      <c r="G167" s="2" t="s">
        <v>20</v>
      </c>
      <c r="H167">
        <v>3.9177489581191597E-4</v>
      </c>
      <c r="K167" s="2" t="s">
        <v>168</v>
      </c>
      <c r="L167">
        <v>1.4135172882563918E-3</v>
      </c>
    </row>
    <row r="168" spans="3:12">
      <c r="C168" s="2" t="s">
        <v>23</v>
      </c>
      <c r="D168">
        <v>1.4238786538852003E-3</v>
      </c>
      <c r="G168" s="2" t="s">
        <v>5</v>
      </c>
      <c r="H168">
        <v>3.7275151047524698E-4</v>
      </c>
      <c r="K168" s="2" t="s">
        <v>138</v>
      </c>
      <c r="L168">
        <v>1.3656562442641614E-3</v>
      </c>
    </row>
    <row r="169" spans="3:12">
      <c r="C169" s="2" t="s">
        <v>35</v>
      </c>
      <c r="D169">
        <v>1.2047278584070842E-3</v>
      </c>
      <c r="G169" s="2" t="s">
        <v>132</v>
      </c>
      <c r="H169">
        <v>3.1644312912197263E-4</v>
      </c>
      <c r="K169" s="2" t="s">
        <v>67</v>
      </c>
      <c r="L169">
        <v>1.3358146161530093E-3</v>
      </c>
    </row>
    <row r="170" spans="3:12">
      <c r="C170" s="2" t="s">
        <v>145</v>
      </c>
      <c r="D170">
        <v>1.0516884488834164E-3</v>
      </c>
      <c r="G170" s="2" t="s">
        <v>41</v>
      </c>
      <c r="H170">
        <v>3.0355590320245944E-4</v>
      </c>
      <c r="K170" s="2" t="s">
        <v>123</v>
      </c>
      <c r="L170">
        <v>1.3154945977719586E-3</v>
      </c>
    </row>
    <row r="171" spans="3:12">
      <c r="C171" s="2" t="s">
        <v>52</v>
      </c>
      <c r="D171">
        <v>1.0053046549026543E-3</v>
      </c>
      <c r="G171" s="2" t="s">
        <v>42</v>
      </c>
      <c r="H171">
        <v>2.8871420883103257E-4</v>
      </c>
      <c r="K171" s="2" t="s">
        <v>139</v>
      </c>
      <c r="L171">
        <v>1.249652757125268E-3</v>
      </c>
    </row>
    <row r="172" spans="3:12">
      <c r="C172" s="2" t="s">
        <v>112</v>
      </c>
      <c r="D172">
        <v>9.7063849909974993E-4</v>
      </c>
      <c r="G172" s="2" t="s">
        <v>89</v>
      </c>
      <c r="H172">
        <v>2.5856923629193838E-4</v>
      </c>
      <c r="K172" s="2" t="s">
        <v>134</v>
      </c>
      <c r="L172">
        <v>1.219994767377423E-3</v>
      </c>
    </row>
    <row r="173" spans="3:12">
      <c r="C173" s="2" t="s">
        <v>31</v>
      </c>
      <c r="D173">
        <v>8.9495675873501809E-4</v>
      </c>
      <c r="G173" s="2" t="s">
        <v>207</v>
      </c>
      <c r="H173">
        <v>2.4627109458790701E-4</v>
      </c>
      <c r="K173" s="2" t="s">
        <v>174</v>
      </c>
      <c r="L173">
        <v>1.2081969877192915E-3</v>
      </c>
    </row>
    <row r="174" spans="3:12">
      <c r="C174" s="2" t="s">
        <v>172</v>
      </c>
      <c r="D174">
        <v>7.7197316045446364E-4</v>
      </c>
      <c r="G174" s="2" t="s">
        <v>201</v>
      </c>
      <c r="H174">
        <v>2.3148427381463463E-4</v>
      </c>
      <c r="K174" s="2" t="s">
        <v>12</v>
      </c>
      <c r="L174">
        <v>1.1718302866046207E-3</v>
      </c>
    </row>
    <row r="175" spans="3:12">
      <c r="C175" s="2" t="s">
        <v>211</v>
      </c>
      <c r="D175">
        <v>7.6117204583593591E-4</v>
      </c>
      <c r="G175" s="2" t="s">
        <v>209</v>
      </c>
      <c r="H175">
        <v>2.2388428047024044E-4</v>
      </c>
      <c r="K175" s="2" t="s">
        <v>198</v>
      </c>
      <c r="L175">
        <v>1.1229493797706757E-3</v>
      </c>
    </row>
    <row r="176" spans="3:12">
      <c r="C176" s="2" t="s">
        <v>22</v>
      </c>
      <c r="D176">
        <v>7.4712689993009797E-4</v>
      </c>
      <c r="G176" s="2" t="s">
        <v>116</v>
      </c>
      <c r="H176">
        <v>2.1726394224583928E-4</v>
      </c>
      <c r="K176" s="2" t="s">
        <v>31</v>
      </c>
      <c r="L176">
        <v>1.1003981158680691E-3</v>
      </c>
    </row>
    <row r="177" spans="3:12">
      <c r="C177" s="2" t="s">
        <v>148</v>
      </c>
      <c r="D177">
        <v>7.4398299306523564E-4</v>
      </c>
      <c r="G177" s="2" t="s">
        <v>104</v>
      </c>
      <c r="H177">
        <v>1.993509403071196E-4</v>
      </c>
      <c r="K177" s="2" t="s">
        <v>61</v>
      </c>
      <c r="L177">
        <v>1.0498006238183174E-3</v>
      </c>
    </row>
    <row r="178" spans="3:12">
      <c r="C178" s="2" t="s">
        <v>220</v>
      </c>
      <c r="D178">
        <v>7.3359777989379907E-4</v>
      </c>
      <c r="G178" s="2" t="s">
        <v>193</v>
      </c>
      <c r="H178">
        <v>1.8901856456050425E-4</v>
      </c>
      <c r="K178" s="2" t="s">
        <v>221</v>
      </c>
      <c r="L178">
        <v>1.0021752359232064E-3</v>
      </c>
    </row>
    <row r="179" spans="3:12">
      <c r="C179" s="2" t="s">
        <v>12</v>
      </c>
      <c r="D179">
        <v>6.7786698598359799E-4</v>
      </c>
      <c r="G179" s="2" t="s">
        <v>23</v>
      </c>
      <c r="H179">
        <v>1.8403313677523483E-4</v>
      </c>
      <c r="K179" s="2" t="s">
        <v>175</v>
      </c>
      <c r="L179">
        <v>8.8597234747136576E-4</v>
      </c>
    </row>
    <row r="180" spans="3:12">
      <c r="C180" s="2" t="s">
        <v>156</v>
      </c>
      <c r="D180">
        <v>6.7389589735174335E-4</v>
      </c>
      <c r="G180" s="2" t="s">
        <v>221</v>
      </c>
      <c r="H180">
        <v>1.8050185934105888E-4</v>
      </c>
      <c r="K180" s="2" t="s">
        <v>69</v>
      </c>
      <c r="L180">
        <v>8.6829735203992344E-4</v>
      </c>
    </row>
    <row r="181" spans="3:12">
      <c r="C181" s="2" t="s">
        <v>173</v>
      </c>
      <c r="D181">
        <v>5.9737465221417949E-4</v>
      </c>
      <c r="G181" s="2" t="s">
        <v>48</v>
      </c>
      <c r="H181">
        <v>1.7655418813265197E-4</v>
      </c>
      <c r="K181" s="2" t="s">
        <v>16</v>
      </c>
      <c r="L181">
        <v>8.4047338148270393E-4</v>
      </c>
    </row>
    <row r="182" spans="3:12">
      <c r="C182" s="2" t="s">
        <v>36</v>
      </c>
      <c r="D182">
        <v>5.9211272872061271E-4</v>
      </c>
      <c r="G182" s="2" t="s">
        <v>112</v>
      </c>
      <c r="H182">
        <v>1.5760020175835482E-4</v>
      </c>
      <c r="K182" s="2" t="s">
        <v>200</v>
      </c>
      <c r="L182">
        <v>8.2286853117716013E-4</v>
      </c>
    </row>
    <row r="183" spans="3:12">
      <c r="C183" s="2" t="s">
        <v>153</v>
      </c>
      <c r="D183">
        <v>5.8218192638951629E-4</v>
      </c>
      <c r="G183" s="2" t="s">
        <v>9</v>
      </c>
      <c r="H183">
        <v>9.5092717742982754E-5</v>
      </c>
      <c r="K183" s="2" t="s">
        <v>23</v>
      </c>
      <c r="L183">
        <v>8.1841155716642249E-4</v>
      </c>
    </row>
    <row r="184" spans="3:12">
      <c r="C184" s="2" t="s">
        <v>143</v>
      </c>
      <c r="D184">
        <v>5.7856974530274402E-4</v>
      </c>
      <c r="G184" s="2" t="s">
        <v>173</v>
      </c>
      <c r="H184">
        <v>9.1601788542743911E-5</v>
      </c>
      <c r="K184" s="2" t="s">
        <v>35</v>
      </c>
      <c r="L184">
        <v>6.4679323110733401E-4</v>
      </c>
    </row>
    <row r="185" spans="3:12">
      <c r="C185" s="2" t="s">
        <v>69</v>
      </c>
      <c r="D185">
        <v>5.5011592481879609E-4</v>
      </c>
      <c r="G185" s="2" t="s">
        <v>16</v>
      </c>
      <c r="H185">
        <v>8.9363268523913003E-5</v>
      </c>
      <c r="K185" s="2" t="s">
        <v>148</v>
      </c>
      <c r="L185">
        <v>6.4441933089153512E-4</v>
      </c>
    </row>
    <row r="186" spans="3:12">
      <c r="C186" s="2" t="s">
        <v>206</v>
      </c>
      <c r="D186">
        <v>5.4483859756792956E-4</v>
      </c>
      <c r="G186" s="2" t="s">
        <v>168</v>
      </c>
      <c r="H186">
        <v>8.8138296141582328E-5</v>
      </c>
      <c r="K186" s="2" t="s">
        <v>206</v>
      </c>
      <c r="L186">
        <v>6.1460449979477115E-4</v>
      </c>
    </row>
    <row r="187" spans="3:12">
      <c r="C187" s="2" t="s">
        <v>19</v>
      </c>
      <c r="D187">
        <v>5.3263574103513207E-4</v>
      </c>
      <c r="G187" s="2" t="s">
        <v>53</v>
      </c>
      <c r="H187">
        <v>8.4603790848691428E-5</v>
      </c>
      <c r="K187" s="2" t="s">
        <v>25</v>
      </c>
      <c r="L187">
        <v>6.1459898276239712E-4</v>
      </c>
    </row>
    <row r="188" spans="3:12">
      <c r="C188" s="2" t="s">
        <v>132</v>
      </c>
      <c r="D188">
        <v>5.1728897763747225E-4</v>
      </c>
      <c r="G188" s="2" t="s">
        <v>40</v>
      </c>
      <c r="H188">
        <v>8.0302669110995416E-5</v>
      </c>
      <c r="K188" s="2" t="s">
        <v>44</v>
      </c>
      <c r="L188">
        <v>6.0594591155746524E-4</v>
      </c>
    </row>
    <row r="189" spans="3:12">
      <c r="C189" s="2" t="s">
        <v>86</v>
      </c>
      <c r="D189">
        <v>5.0143234987319325E-4</v>
      </c>
      <c r="G189" s="2" t="s">
        <v>178</v>
      </c>
      <c r="H189">
        <v>7.5283348809218831E-5</v>
      </c>
      <c r="K189" s="2" t="s">
        <v>112</v>
      </c>
      <c r="L189">
        <v>5.7359876260101948E-4</v>
      </c>
    </row>
    <row r="190" spans="3:12">
      <c r="C190" s="2" t="s">
        <v>25</v>
      </c>
      <c r="D190">
        <v>4.9844864208424761E-4</v>
      </c>
      <c r="G190" s="2" t="s">
        <v>220</v>
      </c>
      <c r="H190">
        <v>6.9518393144284442E-5</v>
      </c>
      <c r="K190" s="2" t="s">
        <v>52</v>
      </c>
      <c r="L190">
        <v>5.3168507950799801E-4</v>
      </c>
    </row>
    <row r="191" spans="3:12">
      <c r="C191" s="2" t="s">
        <v>65</v>
      </c>
      <c r="D191">
        <v>4.9110413060376556E-4</v>
      </c>
      <c r="G191" s="2" t="s">
        <v>82</v>
      </c>
      <c r="H191">
        <v>6.8459655485774644E-5</v>
      </c>
      <c r="K191" s="2" t="s">
        <v>29</v>
      </c>
      <c r="L191">
        <v>5.2349543902248494E-4</v>
      </c>
    </row>
    <row r="192" spans="3:12">
      <c r="C192" s="2" t="s">
        <v>9</v>
      </c>
      <c r="D192">
        <v>4.5743921902533972E-4</v>
      </c>
      <c r="G192" s="2" t="s">
        <v>35</v>
      </c>
      <c r="H192">
        <v>6.2216976731024865E-5</v>
      </c>
      <c r="K192" s="2" t="s">
        <v>132</v>
      </c>
      <c r="L192">
        <v>4.1920776420359456E-4</v>
      </c>
    </row>
    <row r="193" spans="3:12">
      <c r="C193" s="2" t="s">
        <v>53</v>
      </c>
      <c r="D193">
        <v>4.0828428910636712E-4</v>
      </c>
      <c r="G193" s="2" t="s">
        <v>202</v>
      </c>
      <c r="H193">
        <v>4.9959183260930601E-5</v>
      </c>
      <c r="K193" s="2" t="s">
        <v>220</v>
      </c>
      <c r="L193">
        <v>4.0930075035479281E-4</v>
      </c>
    </row>
    <row r="194" spans="3:12">
      <c r="C194" s="2" t="s">
        <v>207</v>
      </c>
      <c r="D194">
        <v>3.6520460106638383E-4</v>
      </c>
      <c r="G194" s="2" t="s">
        <v>67</v>
      </c>
      <c r="H194">
        <v>4.5774264436973464E-5</v>
      </c>
      <c r="K194" s="2" t="s">
        <v>211</v>
      </c>
      <c r="L194">
        <v>4.0124194235129247E-4</v>
      </c>
    </row>
    <row r="195" spans="3:12">
      <c r="C195" s="2" t="s">
        <v>11</v>
      </c>
      <c r="D195">
        <v>3.4679557071754983E-4</v>
      </c>
      <c r="G195" s="2" t="s">
        <v>164</v>
      </c>
      <c r="H195">
        <v>4.3682611989673639E-5</v>
      </c>
      <c r="K195" s="2" t="s">
        <v>11</v>
      </c>
      <c r="L195">
        <v>3.9899020499520446E-4</v>
      </c>
    </row>
    <row r="196" spans="3:12">
      <c r="C196" s="2" t="s">
        <v>44</v>
      </c>
      <c r="D196">
        <v>3.1467257524482085E-4</v>
      </c>
      <c r="G196" s="2" t="s">
        <v>93</v>
      </c>
      <c r="H196">
        <v>4.0591937270090951E-5</v>
      </c>
      <c r="K196" s="2" t="s">
        <v>22</v>
      </c>
      <c r="L196">
        <v>3.8227438504936223E-4</v>
      </c>
    </row>
    <row r="197" spans="3:12">
      <c r="C197" s="2" t="s">
        <v>42</v>
      </c>
      <c r="D197">
        <v>2.7538221150055602E-4</v>
      </c>
      <c r="G197" s="2" t="s">
        <v>52</v>
      </c>
      <c r="H197">
        <v>3.5449958337145554E-5</v>
      </c>
      <c r="K197" s="2" t="s">
        <v>133</v>
      </c>
      <c r="L197">
        <v>3.6803728893442542E-4</v>
      </c>
    </row>
    <row r="198" spans="3:12">
      <c r="C198" s="2" t="s">
        <v>133</v>
      </c>
      <c r="D198">
        <v>1.8647634549405858E-4</v>
      </c>
      <c r="G198" s="2" t="s">
        <v>153</v>
      </c>
      <c r="H198">
        <v>3.4044225866776611E-5</v>
      </c>
      <c r="K198" s="2" t="s">
        <v>173</v>
      </c>
      <c r="L198">
        <v>3.5038514977996132E-4</v>
      </c>
    </row>
    <row r="199" spans="3:12">
      <c r="C199" s="2" t="s">
        <v>134</v>
      </c>
      <c r="D199">
        <v>1.7061355622685981E-4</v>
      </c>
      <c r="G199" s="2" t="s">
        <v>147</v>
      </c>
      <c r="H199">
        <v>2.9893199559326651E-5</v>
      </c>
      <c r="K199" s="2" t="s">
        <v>177</v>
      </c>
      <c r="L199">
        <v>3.4509037499585229E-4</v>
      </c>
    </row>
    <row r="200" spans="3:12">
      <c r="C200" s="2" t="s">
        <v>174</v>
      </c>
      <c r="D200">
        <v>1.4779597053886067E-4</v>
      </c>
      <c r="G200" s="2" t="s">
        <v>75</v>
      </c>
      <c r="H200">
        <v>2.6221510271049574E-5</v>
      </c>
      <c r="K200" s="2" t="s">
        <v>153</v>
      </c>
      <c r="L200">
        <v>3.1450394751420549E-4</v>
      </c>
    </row>
    <row r="201" spans="3:12">
      <c r="C201" s="2" t="s">
        <v>177</v>
      </c>
      <c r="D201">
        <v>1.3291748136311072E-4</v>
      </c>
      <c r="G201" s="2" t="s">
        <v>211</v>
      </c>
      <c r="H201">
        <v>2.4125016035677293E-5</v>
      </c>
      <c r="K201" s="2" t="s">
        <v>207</v>
      </c>
      <c r="L201">
        <v>3.0712452264019348E-4</v>
      </c>
    </row>
    <row r="202" spans="3:12">
      <c r="C202" s="2" t="s">
        <v>75</v>
      </c>
      <c r="D202">
        <v>1.2666047514798531E-4</v>
      </c>
      <c r="G202" s="2" t="s">
        <v>88</v>
      </c>
      <c r="H202">
        <v>1.7081828319615231E-5</v>
      </c>
      <c r="K202" s="2" t="s">
        <v>143</v>
      </c>
      <c r="L202">
        <v>2.9603055868349234E-4</v>
      </c>
    </row>
    <row r="203" spans="3:12">
      <c r="C203" s="2" t="s">
        <v>200</v>
      </c>
      <c r="D203">
        <v>1.2291736212416583E-4</v>
      </c>
      <c r="G203" s="2" t="s">
        <v>6</v>
      </c>
      <c r="H203">
        <v>1.6936574677441632E-5</v>
      </c>
      <c r="K203" s="2" t="s">
        <v>42</v>
      </c>
      <c r="L203">
        <v>2.8189276915128813E-4</v>
      </c>
    </row>
    <row r="204" spans="3:12">
      <c r="C204" s="2" t="s">
        <v>157</v>
      </c>
      <c r="D204">
        <v>1.1280017432974349E-4</v>
      </c>
      <c r="G204" s="2" t="s">
        <v>19</v>
      </c>
      <c r="H204">
        <v>1.6686415627031543E-5</v>
      </c>
      <c r="K204" s="2" t="s">
        <v>19</v>
      </c>
      <c r="L204">
        <v>2.8067665758655454E-4</v>
      </c>
    </row>
    <row r="205" spans="3:12">
      <c r="C205" s="2" t="s">
        <v>85</v>
      </c>
      <c r="D205">
        <v>1.1052812012804236E-4</v>
      </c>
      <c r="G205" s="2" t="s">
        <v>86</v>
      </c>
      <c r="H205">
        <v>1.4200964416505519E-5</v>
      </c>
      <c r="K205" s="2" t="s">
        <v>9</v>
      </c>
      <c r="L205">
        <v>2.8049065478080135E-4</v>
      </c>
    </row>
    <row r="206" spans="3:12">
      <c r="C206" s="2" t="s">
        <v>29</v>
      </c>
      <c r="D206">
        <v>1.0369655376563932E-4</v>
      </c>
      <c r="G206" s="2" t="s">
        <v>150</v>
      </c>
      <c r="H206">
        <v>1.0070919190702857E-5</v>
      </c>
      <c r="K206" s="2" t="s">
        <v>86</v>
      </c>
      <c r="L206">
        <v>2.6349740692129339E-4</v>
      </c>
    </row>
    <row r="207" spans="3:12">
      <c r="C207" s="2" t="s">
        <v>83</v>
      </c>
      <c r="D207">
        <v>9.3543937329427707E-5</v>
      </c>
      <c r="G207" s="2" t="s">
        <v>176</v>
      </c>
      <c r="H207">
        <v>4.5609643642510054E-6</v>
      </c>
      <c r="K207" s="2" t="s">
        <v>65</v>
      </c>
      <c r="L207">
        <v>2.512779683602892E-4</v>
      </c>
    </row>
    <row r="208" spans="3:12">
      <c r="C208" s="2" t="s">
        <v>139</v>
      </c>
      <c r="D208">
        <v>7.7174364447069857E-5</v>
      </c>
      <c r="G208" s="2" t="s">
        <v>70</v>
      </c>
      <c r="H208">
        <v>4.0638741221457999E-6</v>
      </c>
      <c r="K208" s="2" t="s">
        <v>53</v>
      </c>
      <c r="L208">
        <v>2.5021790999699253E-4</v>
      </c>
    </row>
    <row r="209" spans="3:12">
      <c r="C209" s="2" t="s">
        <v>178</v>
      </c>
      <c r="D209">
        <v>7.4762136053941754E-5</v>
      </c>
      <c r="G209" s="2" t="s">
        <v>47</v>
      </c>
      <c r="H209">
        <v>2.4418751178739459E-6</v>
      </c>
      <c r="K209" s="2" t="s">
        <v>48</v>
      </c>
      <c r="L209">
        <v>8.8347391995341012E-5</v>
      </c>
    </row>
    <row r="210" spans="3:12">
      <c r="C210" s="2" t="s">
        <v>40</v>
      </c>
      <c r="D210">
        <v>6.8653005908893161E-5</v>
      </c>
      <c r="G210" s="2" t="s">
        <v>76</v>
      </c>
      <c r="H210">
        <v>2.0319370610728999E-6</v>
      </c>
      <c r="K210" s="2" t="s">
        <v>75</v>
      </c>
      <c r="L210">
        <v>7.7612035142952067E-5</v>
      </c>
    </row>
    <row r="211" spans="3:12">
      <c r="C211" s="2" t="s">
        <v>115</v>
      </c>
      <c r="D211">
        <v>6.6097522572878119E-5</v>
      </c>
      <c r="G211" s="2" t="s">
        <v>91</v>
      </c>
      <c r="H211">
        <v>1.0894023163019918E-6</v>
      </c>
      <c r="K211" s="2" t="s">
        <v>178</v>
      </c>
      <c r="L211">
        <v>7.5016665484709875E-5</v>
      </c>
    </row>
    <row r="212" spans="3:12">
      <c r="C212" s="2" t="s">
        <v>154</v>
      </c>
      <c r="D212">
        <v>5.859281201647958E-5</v>
      </c>
      <c r="G212" s="2" t="s">
        <v>208</v>
      </c>
      <c r="H212">
        <v>8.8120542918650006E-7</v>
      </c>
      <c r="K212" s="2" t="s">
        <v>40</v>
      </c>
      <c r="L212">
        <v>7.4342011240113658E-5</v>
      </c>
    </row>
    <row r="213" spans="3:12">
      <c r="C213" s="2" t="s">
        <v>151</v>
      </c>
      <c r="D213">
        <v>3.2977904002860592E-5</v>
      </c>
      <c r="G213" s="2" t="s">
        <v>115</v>
      </c>
      <c r="H213">
        <v>1.5977900639095879E-7</v>
      </c>
      <c r="K213" s="2" t="s">
        <v>157</v>
      </c>
      <c r="L213">
        <v>5.7715251959737957E-5</v>
      </c>
    </row>
    <row r="214" spans="3:12">
      <c r="C214" s="2" t="s">
        <v>176</v>
      </c>
      <c r="D214">
        <v>2.7431010999249914E-5</v>
      </c>
      <c r="G214" s="2" t="s">
        <v>90</v>
      </c>
      <c r="H214">
        <v>1.2911434859875457E-8</v>
      </c>
      <c r="K214" s="2" t="s">
        <v>115</v>
      </c>
      <c r="L214">
        <v>3.3897435053549417E-5</v>
      </c>
    </row>
    <row r="215" spans="3:12">
      <c r="C215" s="2" t="s">
        <v>198</v>
      </c>
      <c r="D215">
        <v>1.433781729453157E-5</v>
      </c>
      <c r="G215" s="2" t="s">
        <v>143</v>
      </c>
      <c r="H215">
        <v>0</v>
      </c>
      <c r="K215" s="2" t="s">
        <v>154</v>
      </c>
      <c r="L215">
        <v>2.9979553920502981E-5</v>
      </c>
    </row>
    <row r="216" spans="3:12">
      <c r="C216" s="2" t="s">
        <v>26</v>
      </c>
      <c r="D216">
        <v>1.2455478152512061E-5</v>
      </c>
      <c r="G216" s="2" t="s">
        <v>22</v>
      </c>
      <c r="H216">
        <v>0</v>
      </c>
      <c r="K216" s="2" t="s">
        <v>164</v>
      </c>
      <c r="L216">
        <v>2.4181152895392813E-5</v>
      </c>
    </row>
    <row r="217" spans="3:12">
      <c r="C217" s="2" t="s">
        <v>164</v>
      </c>
      <c r="D217">
        <v>5.5684582638302134E-6</v>
      </c>
      <c r="G217" s="2" t="s">
        <v>26</v>
      </c>
      <c r="H217">
        <v>0</v>
      </c>
      <c r="K217" s="2" t="s">
        <v>151</v>
      </c>
      <c r="L217">
        <v>1.6873449442243238E-5</v>
      </c>
    </row>
    <row r="218" spans="3:12">
      <c r="C218" s="2" t="s">
        <v>150</v>
      </c>
      <c r="D218">
        <v>5.1463953138192924E-6</v>
      </c>
      <c r="G218" s="2" t="s">
        <v>50</v>
      </c>
      <c r="H218">
        <v>0</v>
      </c>
      <c r="K218" s="2" t="s">
        <v>176</v>
      </c>
      <c r="L218">
        <v>1.6262635143689427E-5</v>
      </c>
    </row>
    <row r="219" spans="3:12">
      <c r="C219" s="2" t="s">
        <v>70</v>
      </c>
      <c r="D219">
        <v>4.4177975935449653E-6</v>
      </c>
      <c r="G219" s="2" t="s">
        <v>65</v>
      </c>
      <c r="H219">
        <v>0</v>
      </c>
      <c r="K219" s="2" t="s">
        <v>150</v>
      </c>
      <c r="L219">
        <v>7.5512410250890959E-6</v>
      </c>
    </row>
    <row r="220" spans="3:12">
      <c r="C220" s="2" t="s">
        <v>48</v>
      </c>
      <c r="D220">
        <v>4.1605548466404996E-6</v>
      </c>
      <c r="G220" s="2" t="s">
        <v>92</v>
      </c>
      <c r="H220">
        <v>0</v>
      </c>
      <c r="K220" s="2" t="s">
        <v>26</v>
      </c>
      <c r="L220">
        <v>6.3729605394917466E-6</v>
      </c>
    </row>
    <row r="221" spans="3:12">
      <c r="C221" s="2" t="s">
        <v>47</v>
      </c>
      <c r="D221">
        <v>2.8235087130292615E-6</v>
      </c>
      <c r="G221" s="2" t="s">
        <v>151</v>
      </c>
      <c r="H221">
        <v>0</v>
      </c>
      <c r="K221" s="2" t="s">
        <v>70</v>
      </c>
      <c r="L221">
        <v>4.2449623380784755E-6</v>
      </c>
    </row>
    <row r="222" spans="3:12">
      <c r="C222" s="2" t="s">
        <v>92</v>
      </c>
      <c r="D222">
        <v>7.2859772027432664E-7</v>
      </c>
      <c r="G222" s="2" t="s">
        <v>157</v>
      </c>
      <c r="H222">
        <v>0</v>
      </c>
      <c r="K222" s="2" t="s">
        <v>47</v>
      </c>
      <c r="L222">
        <v>2.6371414747884475E-6</v>
      </c>
    </row>
    <row r="223" spans="3:12">
      <c r="C223" s="2" t="s">
        <v>208</v>
      </c>
      <c r="D223">
        <v>1.6944133029635501E-8</v>
      </c>
      <c r="G223" s="2" t="s">
        <v>175</v>
      </c>
      <c r="H223">
        <v>0</v>
      </c>
      <c r="K223" s="2" t="s">
        <v>208</v>
      </c>
      <c r="L223">
        <v>4.3899814747673799E-7</v>
      </c>
    </row>
    <row r="224" spans="3:12">
      <c r="C224" s="2" t="s">
        <v>3</v>
      </c>
      <c r="D224">
        <v>0</v>
      </c>
      <c r="G224" s="2" t="s">
        <v>154</v>
      </c>
      <c r="H224">
        <v>0</v>
      </c>
      <c r="K224" s="2" t="s">
        <v>92</v>
      </c>
      <c r="L224">
        <v>3.7279375898832505E-7</v>
      </c>
    </row>
  </sheetData>
  <sortState ref="K3:L224">
    <sortCondition descending="1" ref="L3:L22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AR54"/>
  <sheetViews>
    <sheetView topLeftCell="A22" workbookViewId="0">
      <selection activeCell="D54" sqref="D54:AQ54"/>
    </sheetView>
  </sheetViews>
  <sheetFormatPr defaultRowHeight="14.25"/>
  <cols>
    <col min="2" max="2" width="21.875" customWidth="1"/>
    <col min="4" max="4" width="12.25" bestFit="1" customWidth="1"/>
    <col min="6" max="40" width="9" customWidth="1"/>
  </cols>
  <sheetData>
    <row r="1" spans="2:43">
      <c r="B1" t="s">
        <v>4</v>
      </c>
    </row>
    <row r="2" spans="2:43">
      <c r="D2" t="s">
        <v>342</v>
      </c>
    </row>
    <row r="3" spans="2:43">
      <c r="D3" s="25" t="s">
        <v>294</v>
      </c>
      <c r="E3" s="25" t="s">
        <v>295</v>
      </c>
      <c r="F3" s="25" t="s">
        <v>296</v>
      </c>
      <c r="G3" s="25" t="s">
        <v>297</v>
      </c>
      <c r="H3" s="25" t="s">
        <v>298</v>
      </c>
      <c r="I3" s="25" t="s">
        <v>299</v>
      </c>
      <c r="J3" s="25" t="s">
        <v>300</v>
      </c>
      <c r="K3" s="25" t="s">
        <v>301</v>
      </c>
      <c r="L3" s="25" t="s">
        <v>302</v>
      </c>
      <c r="M3" s="25" t="s">
        <v>303</v>
      </c>
      <c r="N3" s="25" t="s">
        <v>304</v>
      </c>
      <c r="O3" s="25" t="s">
        <v>305</v>
      </c>
      <c r="P3" s="25" t="s">
        <v>306</v>
      </c>
      <c r="Q3" s="25" t="s">
        <v>307</v>
      </c>
      <c r="R3" s="25" t="s">
        <v>308</v>
      </c>
      <c r="S3" s="25" t="s">
        <v>309</v>
      </c>
      <c r="T3" s="25" t="s">
        <v>310</v>
      </c>
      <c r="U3" s="25" t="s">
        <v>311</v>
      </c>
      <c r="V3" s="25" t="s">
        <v>312</v>
      </c>
      <c r="W3" s="25" t="s">
        <v>313</v>
      </c>
      <c r="X3" s="25" t="s">
        <v>314</v>
      </c>
      <c r="Y3" s="25" t="s">
        <v>315</v>
      </c>
      <c r="Z3" s="25" t="s">
        <v>316</v>
      </c>
      <c r="AA3" s="25" t="s">
        <v>317</v>
      </c>
      <c r="AB3" s="25" t="s">
        <v>318</v>
      </c>
      <c r="AC3" s="25" t="s">
        <v>319</v>
      </c>
      <c r="AD3" s="25" t="s">
        <v>320</v>
      </c>
      <c r="AE3" s="25" t="s">
        <v>321</v>
      </c>
      <c r="AF3" s="25" t="s">
        <v>322</v>
      </c>
      <c r="AG3" s="25" t="s">
        <v>323</v>
      </c>
      <c r="AH3" s="25" t="s">
        <v>324</v>
      </c>
      <c r="AI3" s="25" t="s">
        <v>325</v>
      </c>
      <c r="AJ3" s="25" t="s">
        <v>326</v>
      </c>
      <c r="AK3" s="25" t="s">
        <v>327</v>
      </c>
      <c r="AL3" s="25" t="s">
        <v>328</v>
      </c>
      <c r="AM3" s="25" t="s">
        <v>329</v>
      </c>
      <c r="AN3" s="25" t="s">
        <v>330</v>
      </c>
      <c r="AO3" s="25" t="s">
        <v>331</v>
      </c>
      <c r="AP3" s="25" t="s">
        <v>332</v>
      </c>
      <c r="AQ3" s="25" t="s">
        <v>333</v>
      </c>
    </row>
    <row r="4" spans="2:43">
      <c r="B4" s="2" t="s">
        <v>46</v>
      </c>
      <c r="C4" s="13">
        <v>10.994331166361571</v>
      </c>
      <c r="D4" s="17">
        <v>8.2774000000000001</v>
      </c>
      <c r="E4" s="17">
        <v>8.2771299999999997</v>
      </c>
      <c r="F4" s="17">
        <v>8.2768899999999999</v>
      </c>
      <c r="G4" s="17">
        <v>8.2768499999999996</v>
      </c>
      <c r="H4" s="17">
        <v>8.2767999999999997</v>
      </c>
      <c r="I4" s="17">
        <v>8.2770799999999998</v>
      </c>
      <c r="J4" s="17">
        <v>8.2768200000000007</v>
      </c>
      <c r="K4" s="17">
        <v>8.2771299999999997</v>
      </c>
      <c r="L4" s="17">
        <v>8.2771000000000008</v>
      </c>
      <c r="M4" s="17">
        <v>8.2770399999999995</v>
      </c>
      <c r="N4" s="17">
        <v>8.27712</v>
      </c>
      <c r="O4" s="17">
        <v>8.2768999999999995</v>
      </c>
      <c r="P4" s="17">
        <v>8.2770799999999998</v>
      </c>
      <c r="Q4" s="17">
        <v>8.2768800000000002</v>
      </c>
      <c r="R4" s="17">
        <v>8.2767300000000006</v>
      </c>
      <c r="S4" s="17">
        <v>8.27651</v>
      </c>
      <c r="T4" s="17">
        <v>8.2765000000000004</v>
      </c>
      <c r="U4" s="17">
        <v>8.2765000000000004</v>
      </c>
      <c r="V4" s="17">
        <v>8.1411999999999995</v>
      </c>
      <c r="W4" s="17">
        <v>8.0830699999999993</v>
      </c>
      <c r="X4" s="17">
        <v>8.0503099999999996</v>
      </c>
      <c r="Y4" s="17">
        <v>8.0122599999999995</v>
      </c>
      <c r="Z4" s="17">
        <v>7.9667599999999998</v>
      </c>
      <c r="AA4" s="17">
        <v>7.86442</v>
      </c>
      <c r="AB4" s="17">
        <v>7.7610700000000001</v>
      </c>
      <c r="AC4" s="17">
        <v>7.6773800000000003</v>
      </c>
      <c r="AD4" s="17">
        <v>7.5597099999999999</v>
      </c>
      <c r="AE4" s="17">
        <v>7.4319699999999997</v>
      </c>
      <c r="AF4" s="17">
        <v>7.1626899999999996</v>
      </c>
      <c r="AG4" s="17">
        <v>6.9577499999999999</v>
      </c>
      <c r="AH4" s="17">
        <v>6.8399099999999997</v>
      </c>
      <c r="AI4" s="17">
        <v>6.8342700000000001</v>
      </c>
      <c r="AJ4" s="17">
        <v>6.8373499999999998</v>
      </c>
      <c r="AK4" s="17">
        <v>6.8296599999999996</v>
      </c>
      <c r="AL4" s="17">
        <v>6.8310500000000003</v>
      </c>
      <c r="AM4" s="17">
        <v>6.82761</v>
      </c>
      <c r="AN4" s="17">
        <v>6.8269399999999996</v>
      </c>
      <c r="AO4" s="17">
        <v>6.8233499999999996</v>
      </c>
      <c r="AP4" s="17">
        <v>6.7699400000000001</v>
      </c>
      <c r="AQ4" s="17">
        <v>6.6608499999999999</v>
      </c>
    </row>
    <row r="5" spans="2:43">
      <c r="B5" s="2" t="s">
        <v>105</v>
      </c>
      <c r="C5" s="13">
        <v>10.452896710465714</v>
      </c>
      <c r="D5" s="16">
        <v>118.086</v>
      </c>
      <c r="E5" s="16">
        <v>122.637</v>
      </c>
      <c r="F5" s="16">
        <v>121.744</v>
      </c>
      <c r="G5" s="16">
        <v>123.649</v>
      </c>
      <c r="H5" s="16">
        <v>132.46</v>
      </c>
      <c r="I5" s="16">
        <v>127.051</v>
      </c>
      <c r="J5" s="16">
        <v>119.146</v>
      </c>
      <c r="K5" s="16">
        <v>122.895</v>
      </c>
      <c r="L5" s="16">
        <v>118.821</v>
      </c>
      <c r="M5" s="16">
        <v>118.44</v>
      </c>
      <c r="N5" s="16">
        <v>117.569</v>
      </c>
      <c r="O5" s="16">
        <v>108.904</v>
      </c>
      <c r="P5" s="16">
        <v>107.22799999999999</v>
      </c>
      <c r="Q5" s="16">
        <v>109.748</v>
      </c>
      <c r="R5" s="16">
        <v>109.90900000000001</v>
      </c>
      <c r="S5" s="16">
        <v>105.886</v>
      </c>
      <c r="T5" s="16">
        <v>104.71299999999999</v>
      </c>
      <c r="U5" s="16">
        <v>107.63500000000001</v>
      </c>
      <c r="V5" s="16">
        <v>111.238</v>
      </c>
      <c r="W5" s="16">
        <v>117.288</v>
      </c>
      <c r="X5" s="16">
        <v>116.883</v>
      </c>
      <c r="Y5" s="16">
        <v>114.416</v>
      </c>
      <c r="Z5" s="16">
        <v>116.187</v>
      </c>
      <c r="AA5" s="16">
        <v>117.712</v>
      </c>
      <c r="AB5" s="16">
        <v>119.43300000000001</v>
      </c>
      <c r="AC5" s="16">
        <v>120.739</v>
      </c>
      <c r="AD5" s="16">
        <v>117.776</v>
      </c>
      <c r="AE5" s="16">
        <v>113.065</v>
      </c>
      <c r="AF5" s="16">
        <v>105.20399999999999</v>
      </c>
      <c r="AG5" s="16">
        <v>104.511</v>
      </c>
      <c r="AH5" s="16">
        <v>107.613</v>
      </c>
      <c r="AI5" s="16">
        <v>96.110500000000002</v>
      </c>
      <c r="AJ5" s="16">
        <v>93.716099999999997</v>
      </c>
      <c r="AK5" s="16">
        <v>97.275000000000006</v>
      </c>
      <c r="AL5" s="16">
        <v>93.609099999999998</v>
      </c>
      <c r="AM5" s="16">
        <v>89.680199999999999</v>
      </c>
      <c r="AN5" s="16">
        <v>90.653400000000005</v>
      </c>
      <c r="AO5" s="16">
        <v>92.021299999999997</v>
      </c>
      <c r="AP5" s="16">
        <v>85.8553</v>
      </c>
      <c r="AQ5" s="16">
        <v>82.589500000000001</v>
      </c>
    </row>
    <row r="6" spans="2:43">
      <c r="B6" s="2" t="s">
        <v>215</v>
      </c>
      <c r="C6" s="13">
        <v>10.35806862006058</v>
      </c>
      <c r="D6" s="16">
        <v>43.17</v>
      </c>
      <c r="E6" s="16">
        <v>45.35</v>
      </c>
      <c r="F6" s="16">
        <v>44.91</v>
      </c>
      <c r="G6" s="16">
        <v>44.3</v>
      </c>
      <c r="H6" s="16">
        <v>43.7</v>
      </c>
      <c r="I6" s="16">
        <v>42.75</v>
      </c>
      <c r="J6" s="16">
        <v>42.02</v>
      </c>
      <c r="K6" s="16">
        <v>43.37</v>
      </c>
      <c r="L6" s="16">
        <v>42.76</v>
      </c>
      <c r="M6" s="16">
        <v>42.18</v>
      </c>
      <c r="N6" s="16">
        <v>41.27</v>
      </c>
      <c r="O6" s="16">
        <v>39.729999999999997</v>
      </c>
      <c r="P6" s="16">
        <v>39.17</v>
      </c>
      <c r="Q6" s="16">
        <v>40.22</v>
      </c>
      <c r="R6" s="16">
        <v>41.25</v>
      </c>
      <c r="S6" s="16">
        <v>40.25</v>
      </c>
      <c r="T6" s="16">
        <v>38.57</v>
      </c>
      <c r="U6" s="16">
        <v>40.04</v>
      </c>
      <c r="V6" s="16">
        <v>41.29</v>
      </c>
      <c r="W6" s="16">
        <v>40.99</v>
      </c>
      <c r="X6" s="16">
        <v>39.29</v>
      </c>
      <c r="Y6" s="16">
        <v>38.07</v>
      </c>
      <c r="Z6" s="16">
        <v>37.64</v>
      </c>
      <c r="AA6" s="16">
        <v>36.53</v>
      </c>
      <c r="AB6" s="16">
        <v>35.54</v>
      </c>
      <c r="AC6" s="16">
        <v>34.65</v>
      </c>
      <c r="AD6" s="16">
        <v>34.01</v>
      </c>
      <c r="AE6" s="16">
        <v>33.869999999999997</v>
      </c>
      <c r="AF6" s="16">
        <v>32.369999999999997</v>
      </c>
      <c r="AG6" s="16">
        <v>32.25</v>
      </c>
      <c r="AH6" s="16">
        <v>33.83</v>
      </c>
      <c r="AI6" s="16">
        <v>34.799999999999997</v>
      </c>
      <c r="AJ6" s="16">
        <v>35.29</v>
      </c>
      <c r="AK6" s="16">
        <v>34.68</v>
      </c>
      <c r="AL6" s="16">
        <v>33.92</v>
      </c>
      <c r="AM6" s="16">
        <v>33.26</v>
      </c>
      <c r="AN6" s="16">
        <v>32.85</v>
      </c>
      <c r="AO6" s="16">
        <v>32.33</v>
      </c>
      <c r="AP6" s="16">
        <v>31.59</v>
      </c>
      <c r="AQ6" s="16">
        <v>29.98</v>
      </c>
    </row>
    <row r="7" spans="2:43">
      <c r="B7" s="2" t="s">
        <v>94</v>
      </c>
      <c r="C7" s="13">
        <v>6.7235139201148018</v>
      </c>
      <c r="D7" s="16">
        <v>7.7990000000000004</v>
      </c>
      <c r="E7" s="16">
        <v>7.798</v>
      </c>
      <c r="F7" s="16">
        <v>7.7986700000000004</v>
      </c>
      <c r="G7" s="16">
        <v>7.7993300000000003</v>
      </c>
      <c r="H7" s="16">
        <v>7.7990000000000004</v>
      </c>
      <c r="I7" s="16">
        <v>7.7990000000000004</v>
      </c>
      <c r="J7" s="16">
        <v>7.7990000000000004</v>
      </c>
      <c r="K7" s="16">
        <v>7.7986700000000004</v>
      </c>
      <c r="L7" s="16">
        <v>7.7986700000000004</v>
      </c>
      <c r="M7" s="16">
        <v>7.79833</v>
      </c>
      <c r="N7" s="16">
        <v>7.7936699999999997</v>
      </c>
      <c r="O7" s="16">
        <v>7.7563300000000002</v>
      </c>
      <c r="P7" s="16">
        <v>7.7770000000000001</v>
      </c>
      <c r="Q7" s="16">
        <v>7.7960000000000003</v>
      </c>
      <c r="R7" s="16">
        <v>7.7993300000000003</v>
      </c>
      <c r="S7" s="16">
        <v>7.7796700000000003</v>
      </c>
      <c r="T7" s="16">
        <v>7.7976700000000001</v>
      </c>
      <c r="U7" s="16">
        <v>7.7880000000000003</v>
      </c>
      <c r="V7" s="16">
        <v>7.7693300000000001</v>
      </c>
      <c r="W7" s="16">
        <v>7.7543300000000004</v>
      </c>
      <c r="X7" s="16">
        <v>7.7569999999999997</v>
      </c>
      <c r="Y7" s="16">
        <v>7.7576700000000001</v>
      </c>
      <c r="Z7" s="16">
        <v>7.7763299999999997</v>
      </c>
      <c r="AA7" s="16">
        <v>7.7803300000000002</v>
      </c>
      <c r="AB7" s="16">
        <v>7.8076699999999999</v>
      </c>
      <c r="AC7" s="16">
        <v>7.8156699999999999</v>
      </c>
      <c r="AD7" s="16">
        <v>7.806</v>
      </c>
      <c r="AE7" s="16">
        <v>7.7763299999999997</v>
      </c>
      <c r="AF7" s="16">
        <v>7.79467</v>
      </c>
      <c r="AG7" s="16">
        <v>7.7996699999999999</v>
      </c>
      <c r="AH7" s="16">
        <v>7.7993300000000003</v>
      </c>
      <c r="AI7" s="16">
        <v>7.7536699999999996</v>
      </c>
      <c r="AJ7" s="16">
        <v>7.7543300000000004</v>
      </c>
      <c r="AK7" s="16">
        <v>7.7510000000000003</v>
      </c>
      <c r="AL7" s="16">
        <v>7.7506700000000004</v>
      </c>
      <c r="AM7" s="16">
        <v>7.7510000000000003</v>
      </c>
      <c r="AN7" s="16">
        <v>7.7636700000000003</v>
      </c>
      <c r="AO7" s="16">
        <v>7.7789999999999999</v>
      </c>
      <c r="AP7" s="16">
        <v>7.7713299999999998</v>
      </c>
      <c r="AQ7" s="16">
        <v>7.76267</v>
      </c>
    </row>
    <row r="8" spans="2:43">
      <c r="B8" s="2" t="s">
        <v>124</v>
      </c>
      <c r="C8" s="13">
        <v>5.4101691442214817</v>
      </c>
      <c r="D8" s="16">
        <v>3.8</v>
      </c>
      <c r="E8" s="16">
        <v>3.8</v>
      </c>
      <c r="F8" s="16">
        <v>3.8</v>
      </c>
      <c r="G8" s="16">
        <v>3.8</v>
      </c>
      <c r="H8" s="16">
        <v>3.8</v>
      </c>
      <c r="I8" s="16">
        <v>3.8</v>
      </c>
      <c r="J8" s="16">
        <v>3.8</v>
      </c>
      <c r="K8" s="16">
        <v>3.8</v>
      </c>
      <c r="L8" s="16">
        <v>3.8</v>
      </c>
      <c r="M8" s="16">
        <v>3.8</v>
      </c>
      <c r="N8" s="16">
        <v>3.8</v>
      </c>
      <c r="O8" s="16">
        <v>3.8</v>
      </c>
      <c r="P8" s="16">
        <v>3.8</v>
      </c>
      <c r="Q8" s="16">
        <v>3.8</v>
      </c>
      <c r="R8" s="16">
        <v>3.8</v>
      </c>
      <c r="S8" s="16">
        <v>3.8</v>
      </c>
      <c r="T8" s="16">
        <v>3.8</v>
      </c>
      <c r="U8" s="16">
        <v>3.8</v>
      </c>
      <c r="V8" s="16">
        <v>3.7717000000000001</v>
      </c>
      <c r="W8" s="16">
        <v>3.7766700000000002</v>
      </c>
      <c r="X8" s="16">
        <v>3.7275299999999998</v>
      </c>
      <c r="Y8" s="16">
        <v>3.6480299999999999</v>
      </c>
      <c r="Z8" s="16">
        <v>3.6719300000000001</v>
      </c>
      <c r="AA8" s="16">
        <v>3.62521</v>
      </c>
      <c r="AB8" s="16">
        <v>3.4984500000000001</v>
      </c>
      <c r="AC8" s="16">
        <v>3.42842</v>
      </c>
      <c r="AD8" s="16">
        <v>3.4666700000000001</v>
      </c>
      <c r="AE8" s="16">
        <v>3.3567300000000002</v>
      </c>
      <c r="AF8" s="16">
        <v>3.22567</v>
      </c>
      <c r="AG8" s="16">
        <v>3.2128299999999999</v>
      </c>
      <c r="AH8" s="16">
        <v>3.3395999999999999</v>
      </c>
      <c r="AI8" s="16">
        <v>3.5652300000000001</v>
      </c>
      <c r="AJ8" s="16">
        <v>3.6259199999999998</v>
      </c>
      <c r="AK8" s="16">
        <v>3.5502099999999999</v>
      </c>
      <c r="AL8" s="16">
        <v>3.52027</v>
      </c>
      <c r="AM8" s="16">
        <v>3.4016199999999999</v>
      </c>
      <c r="AN8" s="16">
        <v>3.3721199999999998</v>
      </c>
      <c r="AO8" s="16">
        <v>3.2414200000000002</v>
      </c>
      <c r="AP8" s="16">
        <v>3.1561599999999999</v>
      </c>
      <c r="AQ8" s="16">
        <v>3.1146400000000001</v>
      </c>
    </row>
    <row r="9" spans="2:43">
      <c r="B9" s="2" t="s">
        <v>14</v>
      </c>
      <c r="C9" s="13">
        <v>4.7972511937437368</v>
      </c>
      <c r="D9" s="17">
        <v>1.8833500000000001</v>
      </c>
      <c r="E9" s="17">
        <v>1.9498</v>
      </c>
      <c r="F9" s="17">
        <v>1.9470400000000001</v>
      </c>
      <c r="G9" s="17">
        <v>1.9535800000000001</v>
      </c>
      <c r="H9" s="17">
        <v>1.93014</v>
      </c>
      <c r="I9" s="17">
        <v>1.81419</v>
      </c>
      <c r="J9" s="17">
        <v>1.8255699999999999</v>
      </c>
      <c r="K9" s="17">
        <v>1.7923500000000001</v>
      </c>
      <c r="L9" s="17">
        <v>1.6870799999999999</v>
      </c>
      <c r="M9" s="17">
        <v>1.5633900000000001</v>
      </c>
      <c r="N9" s="17">
        <v>1.51956</v>
      </c>
      <c r="O9" s="17">
        <v>1.3976299999999999</v>
      </c>
      <c r="P9" s="17">
        <v>1.3066800000000001</v>
      </c>
      <c r="Q9" s="17">
        <v>1.3996500000000001</v>
      </c>
      <c r="R9" s="17">
        <v>1.41012</v>
      </c>
      <c r="S9" s="17">
        <v>1.32256</v>
      </c>
      <c r="T9" s="17">
        <v>1.28704</v>
      </c>
      <c r="U9" s="17">
        <v>1.3012600000000001</v>
      </c>
      <c r="V9" s="17">
        <v>1.31646</v>
      </c>
      <c r="W9" s="17">
        <v>1.33314</v>
      </c>
      <c r="X9" s="17">
        <v>1.35246</v>
      </c>
      <c r="Y9" s="17">
        <v>1.3403400000000001</v>
      </c>
      <c r="Z9" s="17">
        <v>1.3210500000000001</v>
      </c>
      <c r="AA9" s="17">
        <v>1.2980499999999999</v>
      </c>
      <c r="AB9" s="17">
        <v>1.27227</v>
      </c>
      <c r="AC9" s="17">
        <v>1.20374</v>
      </c>
      <c r="AD9" s="17">
        <v>1.18048</v>
      </c>
      <c r="AE9" s="17">
        <v>1.1237999999999999</v>
      </c>
      <c r="AF9" s="17">
        <v>1.10351</v>
      </c>
      <c r="AG9" s="17">
        <v>1.06002</v>
      </c>
      <c r="AH9" s="17">
        <v>1.1183799999999999</v>
      </c>
      <c r="AI9" s="17">
        <v>1.4867999999999999</v>
      </c>
      <c r="AJ9" s="17">
        <v>1.50692</v>
      </c>
      <c r="AK9" s="17">
        <v>1.3206800000000001</v>
      </c>
      <c r="AL9" s="17">
        <v>1.2015</v>
      </c>
      <c r="AM9" s="17">
        <v>1.0996600000000001</v>
      </c>
      <c r="AN9" s="17">
        <v>1.10646</v>
      </c>
      <c r="AO9" s="17">
        <v>1.13374</v>
      </c>
      <c r="AP9" s="17">
        <v>1.1078300000000001</v>
      </c>
      <c r="AQ9" s="17">
        <v>1.0125999999999999</v>
      </c>
    </row>
    <row r="10" spans="2:43">
      <c r="B10" s="2" t="s">
        <v>184</v>
      </c>
      <c r="C10" s="13">
        <v>4.6128642617655462</v>
      </c>
      <c r="D10" s="16">
        <v>1.7501199999999999</v>
      </c>
      <c r="E10" s="16">
        <v>1.81355</v>
      </c>
      <c r="F10" s="16">
        <v>1.7779799999999999</v>
      </c>
      <c r="G10" s="16">
        <v>1.8252299999999999</v>
      </c>
      <c r="H10" s="16">
        <v>1.83297</v>
      </c>
      <c r="I10" s="16">
        <v>1.80396</v>
      </c>
      <c r="J10" s="16">
        <v>1.7575499999999999</v>
      </c>
      <c r="K10" s="16">
        <v>1.7678799999999999</v>
      </c>
      <c r="L10" s="16">
        <v>1.74457</v>
      </c>
      <c r="M10" s="16">
        <v>1.74827</v>
      </c>
      <c r="N10" s="16">
        <v>1.75163</v>
      </c>
      <c r="O10" s="16">
        <v>1.72427</v>
      </c>
      <c r="P10" s="16">
        <v>1.6948300000000001</v>
      </c>
      <c r="Q10" s="16">
        <v>1.7018500000000001</v>
      </c>
      <c r="R10" s="16">
        <v>1.70746</v>
      </c>
      <c r="S10" s="16">
        <v>1.6567700000000001</v>
      </c>
      <c r="T10" s="16">
        <v>1.63564</v>
      </c>
      <c r="U10" s="16">
        <v>1.65866</v>
      </c>
      <c r="V10" s="16">
        <v>1.6751400000000001</v>
      </c>
      <c r="W10" s="16">
        <v>1.68815</v>
      </c>
      <c r="X10" s="16">
        <v>1.6280300000000001</v>
      </c>
      <c r="Y10" s="16">
        <v>1.5897399999999999</v>
      </c>
      <c r="Z10" s="16">
        <v>1.5792999999999999</v>
      </c>
      <c r="AA10" s="16">
        <v>1.55867</v>
      </c>
      <c r="AB10" s="16">
        <v>1.53224</v>
      </c>
      <c r="AC10" s="16">
        <v>1.5245299999999999</v>
      </c>
      <c r="AD10" s="16">
        <v>1.5174399999999999</v>
      </c>
      <c r="AE10" s="16">
        <v>1.4541999999999999</v>
      </c>
      <c r="AF10" s="16">
        <v>1.40927</v>
      </c>
      <c r="AG10" s="16">
        <v>1.3661700000000001</v>
      </c>
      <c r="AH10" s="16">
        <v>1.39679</v>
      </c>
      <c r="AI10" s="16">
        <v>1.48722</v>
      </c>
      <c r="AJ10" s="16">
        <v>1.51203</v>
      </c>
      <c r="AK10" s="16">
        <v>1.4728000000000001</v>
      </c>
      <c r="AL10" s="16">
        <v>1.4388300000000001</v>
      </c>
      <c r="AM10" s="16">
        <v>1.3944000000000001</v>
      </c>
      <c r="AN10" s="16">
        <v>1.4029</v>
      </c>
      <c r="AO10" s="16">
        <v>1.3911</v>
      </c>
      <c r="AP10" s="16">
        <v>1.35667</v>
      </c>
      <c r="AQ10" s="16">
        <v>1.3033699999999999</v>
      </c>
    </row>
    <row r="11" spans="2:43">
      <c r="B11" s="2" t="s">
        <v>97</v>
      </c>
      <c r="C11" s="13">
        <v>3.7614639158871186</v>
      </c>
      <c r="D11" s="16">
        <v>9779.7000000000007</v>
      </c>
      <c r="E11" s="16">
        <v>11241.7</v>
      </c>
      <c r="F11" s="16">
        <v>9614.1</v>
      </c>
      <c r="G11" s="16">
        <v>10407.9</v>
      </c>
      <c r="H11" s="16">
        <v>10157.799999999999</v>
      </c>
      <c r="I11" s="16">
        <v>9076.6</v>
      </c>
      <c r="J11" s="16">
        <v>8955.7000000000007</v>
      </c>
      <c r="K11" s="16">
        <v>9054.67</v>
      </c>
      <c r="L11" s="16">
        <v>8905.5</v>
      </c>
      <c r="M11" s="16">
        <v>8479.2999999999993</v>
      </c>
      <c r="N11" s="16">
        <v>8441.27</v>
      </c>
      <c r="O11" s="16">
        <v>8482.4699999999993</v>
      </c>
      <c r="P11" s="16">
        <v>8469.6</v>
      </c>
      <c r="Q11" s="16">
        <v>9001.43</v>
      </c>
      <c r="R11" s="16">
        <v>9156.17</v>
      </c>
      <c r="S11" s="16">
        <v>9128.2000000000007</v>
      </c>
      <c r="T11" s="16">
        <v>9274.2999999999993</v>
      </c>
      <c r="U11" s="16">
        <v>9550.5300000000007</v>
      </c>
      <c r="V11" s="16">
        <v>9994.5300000000007</v>
      </c>
      <c r="W11" s="16">
        <v>9999.6</v>
      </c>
      <c r="X11" s="16">
        <v>9274.8700000000008</v>
      </c>
      <c r="Y11" s="16">
        <v>9115</v>
      </c>
      <c r="Z11" s="16">
        <v>9122.5300000000007</v>
      </c>
      <c r="AA11" s="16">
        <v>9124.8700000000008</v>
      </c>
      <c r="AB11" s="16">
        <v>9107.17</v>
      </c>
      <c r="AC11" s="16">
        <v>8968.27</v>
      </c>
      <c r="AD11" s="16">
        <v>9242.27</v>
      </c>
      <c r="AE11" s="16">
        <v>9246.2999999999993</v>
      </c>
      <c r="AF11" s="16">
        <v>9248.2000000000007</v>
      </c>
      <c r="AG11" s="16">
        <v>9265.27</v>
      </c>
      <c r="AH11" s="16">
        <v>9222.4500000000007</v>
      </c>
      <c r="AI11" s="16">
        <v>11059.9</v>
      </c>
      <c r="AJ11" s="16">
        <v>11630.8</v>
      </c>
      <c r="AK11" s="16">
        <v>10509</v>
      </c>
      <c r="AL11" s="16">
        <v>9965.7000000000007</v>
      </c>
      <c r="AM11" s="16">
        <v>9454.25</v>
      </c>
      <c r="AN11" s="16">
        <v>9270.5</v>
      </c>
      <c r="AO11" s="16">
        <v>9131.93</v>
      </c>
      <c r="AP11" s="16">
        <v>8995.0300000000007</v>
      </c>
      <c r="AQ11" s="16">
        <v>8964.27</v>
      </c>
    </row>
    <row r="12" spans="2:43">
      <c r="B12" s="2" t="s">
        <v>186</v>
      </c>
      <c r="C12" s="13">
        <v>2.99288751341355</v>
      </c>
      <c r="D12" s="16">
        <v>14547.7</v>
      </c>
      <c r="E12" s="16">
        <v>14643.3</v>
      </c>
      <c r="F12" s="16">
        <v>14658.3</v>
      </c>
      <c r="G12" s="16">
        <v>15051.3</v>
      </c>
      <c r="H12" s="16">
        <v>15164.7</v>
      </c>
      <c r="I12" s="16">
        <v>15253.3</v>
      </c>
      <c r="J12" s="16">
        <v>15323.7</v>
      </c>
      <c r="K12" s="16">
        <v>15376.3</v>
      </c>
      <c r="L12" s="16">
        <v>15426</v>
      </c>
      <c r="M12" s="16">
        <v>15472</v>
      </c>
      <c r="N12" s="16">
        <v>15522</v>
      </c>
      <c r="O12" s="16">
        <v>15618.3</v>
      </c>
      <c r="P12" s="16">
        <v>15717.3</v>
      </c>
      <c r="Q12" s="16">
        <v>15735</v>
      </c>
      <c r="R12" s="16">
        <v>15750.7</v>
      </c>
      <c r="S12" s="16">
        <v>15781</v>
      </c>
      <c r="T12" s="16">
        <v>15808.7</v>
      </c>
      <c r="U12" s="16">
        <v>15842</v>
      </c>
      <c r="V12" s="16">
        <v>15878</v>
      </c>
      <c r="W12" s="16">
        <v>15907</v>
      </c>
      <c r="X12" s="16">
        <v>15920.7</v>
      </c>
      <c r="Y12" s="16">
        <v>15964</v>
      </c>
      <c r="Z12" s="16">
        <v>16015.3</v>
      </c>
      <c r="AA12" s="16">
        <v>16077</v>
      </c>
      <c r="AB12" s="16">
        <v>16022.3</v>
      </c>
      <c r="AC12" s="16">
        <v>16070</v>
      </c>
      <c r="AD12" s="16">
        <v>16205.8</v>
      </c>
      <c r="AE12" s="16">
        <v>16122.3</v>
      </c>
      <c r="AF12" s="16">
        <v>16059.3</v>
      </c>
      <c r="AG12" s="16">
        <v>16109.7</v>
      </c>
      <c r="AH12" s="16">
        <v>16503.3</v>
      </c>
      <c r="AI12" s="16">
        <v>16536.7</v>
      </c>
      <c r="AJ12" s="16">
        <v>16974</v>
      </c>
      <c r="AK12" s="16">
        <v>16941.7</v>
      </c>
      <c r="AL12" s="16">
        <v>16971</v>
      </c>
      <c r="AM12" s="16">
        <v>17373.7</v>
      </c>
      <c r="AN12" s="16">
        <v>18242.7</v>
      </c>
      <c r="AO12" s="16">
        <v>18544</v>
      </c>
      <c r="AP12" s="16">
        <v>18733</v>
      </c>
      <c r="AQ12" s="16">
        <v>18932</v>
      </c>
    </row>
    <row r="13" spans="2:43">
      <c r="B13" s="2" t="s">
        <v>163</v>
      </c>
      <c r="C13" s="13">
        <v>2.5017158816825589</v>
      </c>
      <c r="D13" s="16">
        <v>49.241999999999997</v>
      </c>
      <c r="E13" s="16">
        <v>50.737299999999998</v>
      </c>
      <c r="F13" s="16">
        <v>52.154000000000003</v>
      </c>
      <c r="G13" s="16">
        <v>51.837299999999999</v>
      </c>
      <c r="H13" s="16">
        <v>51.252499999999998</v>
      </c>
      <c r="I13" s="16">
        <v>50.410699999999999</v>
      </c>
      <c r="J13" s="16">
        <v>51.5062</v>
      </c>
      <c r="K13" s="16">
        <v>53.244900000000001</v>
      </c>
      <c r="L13" s="16">
        <v>54.0764</v>
      </c>
      <c r="M13" s="16">
        <v>52.904400000000003</v>
      </c>
      <c r="N13" s="16">
        <v>54.5762</v>
      </c>
      <c r="O13" s="16">
        <v>55.256300000000003</v>
      </c>
      <c r="P13" s="16">
        <v>55.966200000000001</v>
      </c>
      <c r="Q13" s="16">
        <v>55.911299999999997</v>
      </c>
      <c r="R13" s="16">
        <v>56</v>
      </c>
      <c r="S13" s="16">
        <v>56.2821</v>
      </c>
      <c r="T13" s="16">
        <v>55.006399999999999</v>
      </c>
      <c r="U13" s="16">
        <v>54.6706</v>
      </c>
      <c r="V13" s="16">
        <v>56.038200000000003</v>
      </c>
      <c r="W13" s="16">
        <v>54.6267</v>
      </c>
      <c r="X13" s="16">
        <v>51.884300000000003</v>
      </c>
      <c r="Y13" s="16">
        <v>52.214599999999997</v>
      </c>
      <c r="Z13" s="16">
        <v>51.386899999999997</v>
      </c>
      <c r="AA13" s="16">
        <v>49.7714</v>
      </c>
      <c r="AB13" s="16">
        <v>48.604300000000002</v>
      </c>
      <c r="AC13" s="16">
        <v>46.932200000000002</v>
      </c>
      <c r="AD13" s="16">
        <v>45.943399999999997</v>
      </c>
      <c r="AE13" s="16">
        <v>43.113599999999998</v>
      </c>
      <c r="AF13" s="16">
        <v>40.953899999999997</v>
      </c>
      <c r="AG13" s="16">
        <v>43.000700000000002</v>
      </c>
      <c r="AH13" s="16">
        <v>44.903399999999998</v>
      </c>
      <c r="AI13" s="16">
        <v>48.435200000000002</v>
      </c>
      <c r="AJ13" s="16">
        <v>47.919800000000002</v>
      </c>
      <c r="AK13" s="16">
        <v>47.881999999999998</v>
      </c>
      <c r="AL13" s="16">
        <v>48.148699999999998</v>
      </c>
      <c r="AM13" s="16">
        <v>46.7682</v>
      </c>
      <c r="AN13" s="16">
        <v>46.027200000000001</v>
      </c>
      <c r="AO13" s="16">
        <v>45.508800000000001</v>
      </c>
      <c r="AP13" s="16">
        <v>45.272100000000002</v>
      </c>
      <c r="AQ13" s="16">
        <v>43.630499999999998</v>
      </c>
    </row>
    <row r="14" spans="2:43">
      <c r="B14" s="2" t="s">
        <v>183</v>
      </c>
      <c r="C14" s="13">
        <v>2.2495220119331538</v>
      </c>
      <c r="D14" s="16">
        <v>46.559800000000003</v>
      </c>
      <c r="E14" s="16">
        <v>46.902799999999999</v>
      </c>
      <c r="F14" s="16">
        <v>47.304699999999997</v>
      </c>
      <c r="G14" s="16">
        <v>47.978299999999997</v>
      </c>
      <c r="H14" s="16">
        <v>48.588900000000002</v>
      </c>
      <c r="I14" s="16">
        <v>48.9602</v>
      </c>
      <c r="J14" s="16">
        <v>48.598199999999999</v>
      </c>
      <c r="K14" s="16">
        <v>48.293999999999997</v>
      </c>
      <c r="L14" s="16">
        <v>47.771599999999999</v>
      </c>
      <c r="M14" s="16">
        <v>47.059399999999997</v>
      </c>
      <c r="N14" s="16">
        <v>46.0032</v>
      </c>
      <c r="O14" s="16">
        <v>45.499000000000002</v>
      </c>
      <c r="P14" s="16">
        <v>45.247999999999998</v>
      </c>
      <c r="Q14" s="16">
        <v>44.8962</v>
      </c>
      <c r="R14" s="16">
        <v>46.159199999999998</v>
      </c>
      <c r="S14" s="16">
        <v>44.962400000000002</v>
      </c>
      <c r="T14" s="16">
        <v>43.708300000000001</v>
      </c>
      <c r="U14" s="16">
        <v>43.604599999999998</v>
      </c>
      <c r="V14" s="16">
        <v>43.691899999999997</v>
      </c>
      <c r="W14" s="16">
        <v>45.395200000000003</v>
      </c>
      <c r="X14" s="16">
        <v>44.402299999999997</v>
      </c>
      <c r="Y14" s="16">
        <v>45.470799999999997</v>
      </c>
      <c r="Z14" s="16">
        <v>46.370399999999997</v>
      </c>
      <c r="AA14" s="16">
        <v>44.984499999999997</v>
      </c>
      <c r="AB14" s="16">
        <v>44.1723</v>
      </c>
      <c r="AC14" s="16">
        <v>41.234400000000001</v>
      </c>
      <c r="AD14" s="16">
        <v>40.524999999999999</v>
      </c>
      <c r="AE14" s="16">
        <v>39.462400000000002</v>
      </c>
      <c r="AF14" s="16">
        <v>39.820799999999998</v>
      </c>
      <c r="AG14" s="16">
        <v>41.655900000000003</v>
      </c>
      <c r="AH14" s="16">
        <v>43.779600000000002</v>
      </c>
      <c r="AI14" s="16">
        <v>48.764400000000002</v>
      </c>
      <c r="AJ14" s="16">
        <v>49.774500000000003</v>
      </c>
      <c r="AK14" s="16">
        <v>48.789099999999998</v>
      </c>
      <c r="AL14" s="16">
        <v>48.417400000000001</v>
      </c>
      <c r="AM14" s="16">
        <v>46.64</v>
      </c>
      <c r="AN14" s="16">
        <v>45.928100000000001</v>
      </c>
      <c r="AO14" s="16">
        <v>45.6252</v>
      </c>
      <c r="AP14" s="16">
        <v>46.487499999999997</v>
      </c>
      <c r="AQ14" s="16">
        <v>44.862499999999997</v>
      </c>
    </row>
    <row r="15" spans="2:43">
      <c r="B15" s="2" t="s">
        <v>196</v>
      </c>
      <c r="C15" s="13">
        <v>2.1633016104026779</v>
      </c>
      <c r="D15" s="16">
        <v>1.6618200000000001</v>
      </c>
      <c r="E15" s="16">
        <v>1.7506299999999999</v>
      </c>
      <c r="F15" s="16">
        <v>1.6921900000000001</v>
      </c>
      <c r="G15" s="16">
        <v>1.6458299999999999</v>
      </c>
      <c r="H15" s="16">
        <v>1.68059</v>
      </c>
      <c r="I15" s="16">
        <v>1.5942799999999999</v>
      </c>
      <c r="J15" s="16">
        <v>1.48861</v>
      </c>
      <c r="K15" s="16">
        <v>1.4709399999999999</v>
      </c>
      <c r="L15" s="16">
        <v>1.3667400000000001</v>
      </c>
      <c r="M15" s="16">
        <v>1.3372900000000001</v>
      </c>
      <c r="N15" s="16">
        <v>1.37503</v>
      </c>
      <c r="O15" s="16">
        <v>1.3075399999999999</v>
      </c>
      <c r="P15" s="16">
        <v>1.25441</v>
      </c>
      <c r="Q15" s="16">
        <v>1.27803</v>
      </c>
      <c r="R15" s="16">
        <v>1.2573099999999999</v>
      </c>
      <c r="S15" s="16">
        <v>1.18424</v>
      </c>
      <c r="T15" s="16">
        <v>1.1773800000000001</v>
      </c>
      <c r="U15" s="16">
        <v>1.2270700000000001</v>
      </c>
      <c r="V15" s="16">
        <v>1.2742599999999999</v>
      </c>
      <c r="W15" s="16">
        <v>1.302</v>
      </c>
      <c r="X15" s="16">
        <v>1.2966599999999999</v>
      </c>
      <c r="Y15" s="16">
        <v>1.24536</v>
      </c>
      <c r="Z15" s="16">
        <v>1.2373700000000001</v>
      </c>
      <c r="AA15" s="16">
        <v>1.2359899999999999</v>
      </c>
      <c r="AB15" s="16">
        <v>1.2350699999999999</v>
      </c>
      <c r="AC15" s="16">
        <v>1.2226300000000001</v>
      </c>
      <c r="AD15" s="16">
        <v>1.1982200000000001</v>
      </c>
      <c r="AE15" s="16">
        <v>1.1455500000000001</v>
      </c>
      <c r="AF15" s="16">
        <v>1.06745</v>
      </c>
      <c r="AG15" s="16">
        <v>1.0317000000000001</v>
      </c>
      <c r="AH15" s="16">
        <v>1.0739399999999999</v>
      </c>
      <c r="AI15" s="16">
        <v>1.15927</v>
      </c>
      <c r="AJ15" s="16">
        <v>1.1561699999999999</v>
      </c>
      <c r="AK15" s="16">
        <v>1.1128499999999999</v>
      </c>
      <c r="AL15" s="16">
        <v>1.0628599999999999</v>
      </c>
      <c r="AM15" s="16">
        <v>1.0206900000000001</v>
      </c>
      <c r="AN15" s="16">
        <v>1.05792</v>
      </c>
      <c r="AO15" s="16">
        <v>1.1081099999999999</v>
      </c>
      <c r="AP15" s="16">
        <v>1.0319</v>
      </c>
      <c r="AQ15" s="16">
        <v>0.97368299999999997</v>
      </c>
    </row>
    <row r="16" spans="2:43">
      <c r="B16" s="2" t="s">
        <v>213</v>
      </c>
      <c r="C16" s="13">
        <v>1.8731563853502955</v>
      </c>
      <c r="D16" s="16">
        <v>1.46</v>
      </c>
      <c r="E16" s="16">
        <v>1.42</v>
      </c>
      <c r="F16" s="16">
        <v>1.44</v>
      </c>
      <c r="G16" s="16">
        <v>1.44</v>
      </c>
      <c r="H16" s="16">
        <v>1.43</v>
      </c>
      <c r="I16" s="16">
        <v>1.46</v>
      </c>
      <c r="J16" s="16">
        <v>1.55</v>
      </c>
      <c r="K16" s="16">
        <v>1.57</v>
      </c>
      <c r="L16" s="16">
        <v>1.6</v>
      </c>
      <c r="M16" s="16">
        <v>1.62</v>
      </c>
      <c r="N16" s="16">
        <v>1.61</v>
      </c>
      <c r="O16" s="16">
        <v>1.71</v>
      </c>
      <c r="P16" s="16">
        <v>1.84</v>
      </c>
      <c r="Q16" s="16">
        <v>1.81</v>
      </c>
      <c r="R16" s="16">
        <v>1.82</v>
      </c>
      <c r="S16" s="16">
        <v>1.86</v>
      </c>
      <c r="T16" s="16">
        <v>1.89</v>
      </c>
      <c r="U16" s="16">
        <v>1.86</v>
      </c>
      <c r="V16" s="16">
        <v>1.78</v>
      </c>
      <c r="W16" s="16">
        <v>1.75</v>
      </c>
      <c r="X16" s="16">
        <v>1.75</v>
      </c>
      <c r="Y16" s="16">
        <v>1.83</v>
      </c>
      <c r="Z16" s="16">
        <v>1.87</v>
      </c>
      <c r="AA16" s="16">
        <v>1.92</v>
      </c>
      <c r="AB16" s="16">
        <v>1.95</v>
      </c>
      <c r="AC16" s="16">
        <v>1.99</v>
      </c>
      <c r="AD16" s="16">
        <v>2.02</v>
      </c>
      <c r="AE16" s="16">
        <v>2.0499999999999998</v>
      </c>
      <c r="AF16" s="16">
        <v>1.98</v>
      </c>
      <c r="AG16" s="16">
        <v>1.97</v>
      </c>
      <c r="AH16" s="16">
        <v>1.89</v>
      </c>
      <c r="AI16" s="16">
        <v>1.57</v>
      </c>
      <c r="AJ16" s="16">
        <v>1.43</v>
      </c>
      <c r="AK16" s="16">
        <v>1.55</v>
      </c>
      <c r="AL16" s="16">
        <v>1.64</v>
      </c>
      <c r="AM16" s="16">
        <v>1.63</v>
      </c>
      <c r="AN16" s="16">
        <v>1.56</v>
      </c>
      <c r="AO16" s="16">
        <v>1.49</v>
      </c>
      <c r="AP16" s="16">
        <v>1.55</v>
      </c>
      <c r="AQ16" s="16">
        <v>1.58</v>
      </c>
    </row>
    <row r="17" spans="2:44">
      <c r="B17" s="2" t="s">
        <v>141</v>
      </c>
      <c r="C17" s="13">
        <v>1.8656655153899249</v>
      </c>
      <c r="D17" s="18">
        <v>2.3880723786</v>
      </c>
      <c r="E17" s="18">
        <v>2.5252753632</v>
      </c>
      <c r="F17" s="18">
        <v>2.4760665189000002</v>
      </c>
      <c r="G17" s="18">
        <v>2.4612355506000001</v>
      </c>
      <c r="H17" s="18">
        <v>2.5148958891000004</v>
      </c>
      <c r="I17" s="18">
        <v>2.3995316706000001</v>
      </c>
      <c r="J17" s="18">
        <v>2.2406662166999998</v>
      </c>
      <c r="K17" s="18">
        <v>2.2111144656000001</v>
      </c>
      <c r="L17" s="18">
        <v>2.0534985152700003</v>
      </c>
      <c r="M17" s="18">
        <v>1.9422398084999999</v>
      </c>
      <c r="N17" s="18">
        <v>1.9605746757</v>
      </c>
      <c r="O17" s="18">
        <v>1.8539371488</v>
      </c>
      <c r="P17" s="18">
        <v>1.7624611467</v>
      </c>
      <c r="Q17" s="18">
        <v>1.83021861807</v>
      </c>
      <c r="R17" s="18">
        <v>1.80354491223</v>
      </c>
      <c r="S17" s="18">
        <v>1.7029389396000001</v>
      </c>
      <c r="T17" s="18">
        <v>1.6760691035699999</v>
      </c>
      <c r="U17" s="18">
        <v>1.7504443160700001</v>
      </c>
      <c r="V17" s="18">
        <v>1.80733529343</v>
      </c>
      <c r="W17" s="18">
        <v>1.85434042773</v>
      </c>
      <c r="X17" s="18">
        <v>1.83344925693</v>
      </c>
      <c r="Y17" s="18">
        <v>1.7546974763700001</v>
      </c>
      <c r="Z17" s="18">
        <v>1.7297206272300001</v>
      </c>
      <c r="AA17" s="18">
        <v>1.7088008082000001</v>
      </c>
      <c r="AB17" s="18">
        <v>1.6817678976299999</v>
      </c>
      <c r="AC17" s="18">
        <v>1.6346305407299999</v>
      </c>
      <c r="AD17" s="18">
        <v>1.60355822973</v>
      </c>
      <c r="AE17" s="18">
        <v>1.5204937887000001</v>
      </c>
      <c r="AF17" s="18">
        <v>1.4704695717</v>
      </c>
      <c r="AG17" s="18">
        <v>1.4109605868600001</v>
      </c>
      <c r="AH17" s="18">
        <v>1.4678912310000001</v>
      </c>
      <c r="AI17" s="18">
        <v>1.6683473037300001</v>
      </c>
      <c r="AJ17" s="18">
        <v>1.6928172995700002</v>
      </c>
      <c r="AK17" s="18">
        <v>1.62011029554</v>
      </c>
      <c r="AL17" s="18">
        <v>1.5408428468400002</v>
      </c>
      <c r="AM17" s="18">
        <v>1.49153263188</v>
      </c>
      <c r="AN17" s="18">
        <v>1.59198875223</v>
      </c>
      <c r="AO17" s="18">
        <v>1.7345291224500001</v>
      </c>
      <c r="AP17" s="18">
        <v>1.7067866172600001</v>
      </c>
      <c r="AQ17" s="18">
        <v>1.62229637586</v>
      </c>
    </row>
    <row r="18" spans="2:44">
      <c r="B18" s="2" t="s">
        <v>110</v>
      </c>
      <c r="C18" s="13">
        <v>1.8482748673854039</v>
      </c>
      <c r="D18" s="16">
        <v>1271.82</v>
      </c>
      <c r="E18" s="16">
        <v>1305.6400000000001</v>
      </c>
      <c r="F18" s="16">
        <v>1294.27</v>
      </c>
      <c r="G18" s="16">
        <v>1292.25</v>
      </c>
      <c r="H18" s="16">
        <v>1319.86</v>
      </c>
      <c r="I18" s="16">
        <v>1267.01</v>
      </c>
      <c r="J18" s="16">
        <v>1197.6500000000001</v>
      </c>
      <c r="K18" s="16">
        <v>1219.83</v>
      </c>
      <c r="L18" s="16">
        <v>1202.33</v>
      </c>
      <c r="M18" s="16">
        <v>1207.8800000000001</v>
      </c>
      <c r="N18" s="16">
        <v>1174.32</v>
      </c>
      <c r="O18" s="16">
        <v>1181.92</v>
      </c>
      <c r="P18" s="16">
        <v>1171.18</v>
      </c>
      <c r="Q18" s="16">
        <v>1162.29</v>
      </c>
      <c r="R18" s="16">
        <v>1154.7</v>
      </c>
      <c r="S18" s="16">
        <v>1093.1199999999999</v>
      </c>
      <c r="T18" s="16">
        <v>1022.22</v>
      </c>
      <c r="U18" s="16">
        <v>1008.11</v>
      </c>
      <c r="V18" s="16">
        <v>1029.51</v>
      </c>
      <c r="W18" s="16">
        <v>1036.6300000000001</v>
      </c>
      <c r="X18" s="16">
        <v>976.35299999999995</v>
      </c>
      <c r="Y18" s="16">
        <v>949.76900000000001</v>
      </c>
      <c r="Z18" s="16">
        <v>954.78300000000002</v>
      </c>
      <c r="AA18" s="16">
        <v>938.25699999999995</v>
      </c>
      <c r="AB18" s="16">
        <v>939.1</v>
      </c>
      <c r="AC18" s="16">
        <v>928.61599999999999</v>
      </c>
      <c r="AD18" s="16">
        <v>928.08699999999999</v>
      </c>
      <c r="AE18" s="16">
        <v>921.22699999999998</v>
      </c>
      <c r="AF18" s="16">
        <v>956.55</v>
      </c>
      <c r="AG18" s="16">
        <v>1018.84</v>
      </c>
      <c r="AH18" s="16">
        <v>1067.31</v>
      </c>
      <c r="AI18" s="16">
        <v>1365.49</v>
      </c>
      <c r="AJ18" s="16">
        <v>1416.07</v>
      </c>
      <c r="AK18" s="16">
        <v>1284.73</v>
      </c>
      <c r="AL18" s="16">
        <v>1238.8800000000001</v>
      </c>
      <c r="AM18" s="16">
        <v>1168.04</v>
      </c>
      <c r="AN18" s="16">
        <v>1143.9000000000001</v>
      </c>
      <c r="AO18" s="16">
        <v>1165.54</v>
      </c>
      <c r="AP18" s="16">
        <v>1182.6199999999999</v>
      </c>
      <c r="AQ18" s="16">
        <v>1132.18</v>
      </c>
    </row>
    <row r="19" spans="2:44">
      <c r="B19" s="2" t="s">
        <v>80</v>
      </c>
      <c r="C19" s="13">
        <v>1.6906864918525248</v>
      </c>
      <c r="D19" s="19">
        <v>2.1194547377999999</v>
      </c>
      <c r="E19" s="19">
        <v>2.2412247135999999</v>
      </c>
      <c r="F19" s="19">
        <v>2.1975510297</v>
      </c>
      <c r="G19" s="19">
        <v>2.1843882938000001</v>
      </c>
      <c r="H19" s="19">
        <v>2.2320127542999999</v>
      </c>
      <c r="I19" s="19">
        <v>2.1296250537999999</v>
      </c>
      <c r="J19" s="19">
        <v>1.9886292690999998</v>
      </c>
      <c r="K19" s="19">
        <v>1.9624015887999999</v>
      </c>
      <c r="L19" s="19">
        <v>1.82251475971</v>
      </c>
      <c r="M19" s="19">
        <v>1.7237707704999998</v>
      </c>
      <c r="N19" s="19">
        <v>1.7400432761</v>
      </c>
      <c r="O19" s="19">
        <v>1.6454006623999999</v>
      </c>
      <c r="P19" s="19">
        <v>1.5642141590999998</v>
      </c>
      <c r="Q19" s="19">
        <v>1.6243500641099999</v>
      </c>
      <c r="R19" s="19">
        <v>1.6006766977899998</v>
      </c>
      <c r="S19" s="19">
        <v>1.5113871908000001</v>
      </c>
      <c r="T19" s="19">
        <v>1.4875397556099998</v>
      </c>
      <c r="U19" s="19">
        <v>1.55354901811</v>
      </c>
      <c r="V19" s="19">
        <v>1.60404072539</v>
      </c>
      <c r="W19" s="19">
        <v>1.6457585792899998</v>
      </c>
      <c r="X19" s="19">
        <v>1.6272173108900001</v>
      </c>
      <c r="Y19" s="19">
        <v>1.55732377001</v>
      </c>
      <c r="Z19" s="19">
        <v>1.5351563927899998</v>
      </c>
      <c r="AA19" s="19">
        <v>1.5165896986</v>
      </c>
      <c r="AB19" s="19">
        <v>1.49259753199</v>
      </c>
      <c r="AC19" s="19">
        <v>1.45076232829</v>
      </c>
      <c r="AD19" s="19">
        <v>1.4231851252899999</v>
      </c>
      <c r="AE19" s="19">
        <v>1.3494640250999999</v>
      </c>
      <c r="AF19" s="19">
        <v>1.3050666841</v>
      </c>
      <c r="AG19" s="19">
        <v>1.25225145078</v>
      </c>
      <c r="AH19" s="19">
        <v>1.3027783630000001</v>
      </c>
      <c r="AI19" s="19">
        <v>1.4806865272900001</v>
      </c>
      <c r="AJ19" s="19">
        <v>1.50240406361</v>
      </c>
      <c r="AK19" s="19">
        <v>1.43787536442</v>
      </c>
      <c r="AL19" s="19">
        <v>1.36752415932</v>
      </c>
      <c r="AM19" s="19">
        <v>1.3237605072400001</v>
      </c>
      <c r="AN19" s="19">
        <v>1.4129170177899999</v>
      </c>
      <c r="AO19" s="19">
        <v>1.5394240138499999</v>
      </c>
      <c r="AP19" s="19">
        <v>1.51480206998</v>
      </c>
      <c r="AQ19" s="19">
        <v>1.4398155477799999</v>
      </c>
    </row>
    <row r="20" spans="2:44">
      <c r="B20" s="2" t="s">
        <v>131</v>
      </c>
      <c r="C20" s="13">
        <v>1.6541400434369673</v>
      </c>
      <c r="D20" s="16" t="s">
        <v>243</v>
      </c>
      <c r="E20" s="16" t="s">
        <v>243</v>
      </c>
      <c r="F20" s="16" t="s">
        <v>243</v>
      </c>
      <c r="G20" s="16" t="s">
        <v>243</v>
      </c>
      <c r="H20" s="16" t="s">
        <v>243</v>
      </c>
      <c r="I20" s="16" t="s">
        <v>243</v>
      </c>
      <c r="J20" s="16" t="s">
        <v>243</v>
      </c>
      <c r="K20" s="16" t="s">
        <v>243</v>
      </c>
      <c r="L20" s="16" t="s">
        <v>243</v>
      </c>
      <c r="M20" s="16" t="s">
        <v>243</v>
      </c>
      <c r="N20" s="16" t="s">
        <v>243</v>
      </c>
      <c r="O20" s="16" t="s">
        <v>243</v>
      </c>
      <c r="P20" s="16" t="s">
        <v>243</v>
      </c>
      <c r="Q20" s="16" t="s">
        <v>243</v>
      </c>
      <c r="R20" s="16" t="s">
        <v>243</v>
      </c>
      <c r="S20" s="16" t="s">
        <v>243</v>
      </c>
      <c r="T20" s="16" t="s">
        <v>243</v>
      </c>
      <c r="U20" s="16" t="s">
        <v>243</v>
      </c>
      <c r="V20" s="16" t="s">
        <v>243</v>
      </c>
      <c r="W20" s="16" t="s">
        <v>243</v>
      </c>
      <c r="X20" s="16" t="s">
        <v>243</v>
      </c>
      <c r="Y20" s="16" t="s">
        <v>243</v>
      </c>
      <c r="Z20" s="16" t="s">
        <v>243</v>
      </c>
      <c r="AA20" s="16" t="s">
        <v>243</v>
      </c>
      <c r="AB20" s="16" t="s">
        <v>243</v>
      </c>
      <c r="AC20" s="16" t="s">
        <v>243</v>
      </c>
      <c r="AD20" s="16" t="s">
        <v>243</v>
      </c>
      <c r="AE20" s="16" t="s">
        <v>243</v>
      </c>
      <c r="AF20" s="16" t="s">
        <v>243</v>
      </c>
      <c r="AG20" s="16" t="s">
        <v>243</v>
      </c>
      <c r="AH20" s="16" t="s">
        <v>243</v>
      </c>
      <c r="AI20" s="16" t="s">
        <v>243</v>
      </c>
      <c r="AJ20" s="16" t="s">
        <v>243</v>
      </c>
      <c r="AK20" s="16" t="s">
        <v>243</v>
      </c>
      <c r="AL20" s="16" t="s">
        <v>243</v>
      </c>
      <c r="AM20" s="16" t="s">
        <v>243</v>
      </c>
      <c r="AN20" s="16" t="s">
        <v>243</v>
      </c>
      <c r="AO20" s="16" t="s">
        <v>243</v>
      </c>
      <c r="AP20" s="16" t="s">
        <v>243</v>
      </c>
      <c r="AQ20" s="16" t="s">
        <v>243</v>
      </c>
    </row>
    <row r="21" spans="2:44">
      <c r="B21" s="2" t="s">
        <v>203</v>
      </c>
      <c r="C21" s="13">
        <v>1.4559131352174528</v>
      </c>
      <c r="D21" s="16">
        <v>3.6724999999999999</v>
      </c>
      <c r="E21" s="16">
        <v>3.6724999999999999</v>
      </c>
      <c r="F21" s="16">
        <v>3.6724999999999999</v>
      </c>
      <c r="G21" s="16">
        <v>3.6724999999999999</v>
      </c>
      <c r="H21" s="16">
        <v>3.6724999999999999</v>
      </c>
      <c r="I21" s="16">
        <v>3.6724999999999999</v>
      </c>
      <c r="J21" s="16">
        <v>3.6724999999999999</v>
      </c>
      <c r="K21" s="16">
        <v>3.6724999999999999</v>
      </c>
      <c r="L21" s="16">
        <v>3.6724999999999999</v>
      </c>
      <c r="M21" s="16">
        <v>3.6724999999999999</v>
      </c>
      <c r="N21" s="16">
        <v>3.6724999999999999</v>
      </c>
      <c r="O21" s="16">
        <v>3.6724999999999999</v>
      </c>
      <c r="P21" s="16">
        <v>3.6724999999999999</v>
      </c>
      <c r="Q21" s="16">
        <v>3.6724999999999999</v>
      </c>
      <c r="R21" s="16">
        <v>3.6724999999999999</v>
      </c>
      <c r="S21" s="16">
        <v>3.6724999999999999</v>
      </c>
      <c r="T21" s="16">
        <v>3.6724999999999999</v>
      </c>
      <c r="U21" s="16">
        <v>3.6724999999999999</v>
      </c>
      <c r="V21" s="16">
        <v>3.6724999999999999</v>
      </c>
      <c r="W21" s="16">
        <v>3.6724999999999999</v>
      </c>
      <c r="X21" s="16">
        <v>3.6724999999999999</v>
      </c>
      <c r="Y21" s="16">
        <v>3.6724999999999999</v>
      </c>
      <c r="Z21" s="16">
        <v>3.6724999999999999</v>
      </c>
      <c r="AA21" s="16">
        <v>3.6724999999999999</v>
      </c>
      <c r="AB21" s="16">
        <v>3.6724999999999999</v>
      </c>
      <c r="AC21" s="16">
        <v>3.6724999999999999</v>
      </c>
      <c r="AD21" s="16">
        <v>3.6724999999999999</v>
      </c>
      <c r="AE21" s="16">
        <v>3.6724999999999999</v>
      </c>
      <c r="AF21" s="16">
        <v>3.6724999999999999</v>
      </c>
      <c r="AG21" s="16">
        <v>3.6724999999999999</v>
      </c>
      <c r="AH21" s="16">
        <v>3.6724999999999999</v>
      </c>
      <c r="AI21" s="16">
        <v>3.6724999999999999</v>
      </c>
      <c r="AJ21" s="16">
        <v>3.6724999999999999</v>
      </c>
      <c r="AK21" s="16">
        <v>3.6724999999999999</v>
      </c>
      <c r="AL21" s="16">
        <v>3.6724999999999999</v>
      </c>
      <c r="AM21" s="16">
        <v>3.6724999999999999</v>
      </c>
      <c r="AN21" s="16">
        <v>3.6724999999999999</v>
      </c>
      <c r="AO21" s="16">
        <v>3.6724999999999999</v>
      </c>
      <c r="AP21" s="16">
        <v>3.6724999999999999</v>
      </c>
      <c r="AQ21" s="16">
        <v>3.6724999999999999</v>
      </c>
    </row>
    <row r="22" spans="2:44">
      <c r="B22" s="2" t="s">
        <v>37</v>
      </c>
      <c r="C22" s="13">
        <v>1.1991583143329971</v>
      </c>
      <c r="D22" s="34">
        <v>3910</v>
      </c>
      <c r="E22" s="34">
        <v>3916.67</v>
      </c>
      <c r="F22" s="34">
        <v>3924</v>
      </c>
      <c r="G22" s="34">
        <v>3914.67</v>
      </c>
      <c r="H22" s="34">
        <v>3897.67</v>
      </c>
      <c r="I22" s="34">
        <v>3900.67</v>
      </c>
      <c r="J22" s="34">
        <v>3918.67</v>
      </c>
      <c r="K22" s="34">
        <v>3931.33</v>
      </c>
      <c r="L22" s="34">
        <v>3932</v>
      </c>
      <c r="M22" s="34">
        <v>3976</v>
      </c>
      <c r="N22" s="34">
        <v>3998.33</v>
      </c>
      <c r="O22" s="34">
        <v>3987</v>
      </c>
      <c r="P22" s="34">
        <v>3990.33</v>
      </c>
      <c r="Q22" s="34">
        <v>4005.33</v>
      </c>
      <c r="R22" s="34">
        <v>4034.67</v>
      </c>
      <c r="S22" s="34">
        <v>4034.67</v>
      </c>
      <c r="T22" s="34">
        <v>4027</v>
      </c>
      <c r="U22" s="34">
        <v>4054.33</v>
      </c>
      <c r="V22" s="34">
        <v>4134.33</v>
      </c>
      <c r="W22" s="34">
        <v>4154.33</v>
      </c>
      <c r="X22" s="34">
        <v>4081.33</v>
      </c>
      <c r="Y22" s="34">
        <v>4095.33</v>
      </c>
      <c r="Z22" s="34">
        <v>4125</v>
      </c>
      <c r="AA22" s="34">
        <v>4111.33</v>
      </c>
      <c r="AB22" s="34">
        <v>4055</v>
      </c>
      <c r="AC22" s="34">
        <v>4065.67</v>
      </c>
      <c r="AD22" s="34">
        <v>4078</v>
      </c>
      <c r="AE22" s="34">
        <v>4026</v>
      </c>
      <c r="AF22" s="34">
        <v>3991.33</v>
      </c>
      <c r="AG22" s="34">
        <v>4025.67</v>
      </c>
      <c r="AH22" s="34">
        <v>4113.67</v>
      </c>
      <c r="AI22" s="34">
        <v>4086</v>
      </c>
      <c r="AJ22" s="34">
        <v>4108</v>
      </c>
      <c r="AK22" s="34">
        <v>4123.33</v>
      </c>
      <c r="AL22" s="34">
        <v>4162</v>
      </c>
      <c r="AM22" s="34">
        <v>4164</v>
      </c>
      <c r="AN22" s="34">
        <v>4176.33</v>
      </c>
      <c r="AO22" s="34">
        <v>4204</v>
      </c>
      <c r="AP22" s="34">
        <v>4232.33</v>
      </c>
      <c r="AQ22" s="34">
        <v>4127</v>
      </c>
    </row>
    <row r="23" spans="2:44">
      <c r="B23" s="2" t="s">
        <v>113</v>
      </c>
      <c r="C23" s="13">
        <v>1.093604379403925</v>
      </c>
      <c r="D23" s="34">
        <v>8590.67</v>
      </c>
      <c r="E23" s="34">
        <v>8535</v>
      </c>
      <c r="F23" s="34">
        <v>9181.33</v>
      </c>
      <c r="G23" s="34">
        <v>9511.33</v>
      </c>
      <c r="H23" s="34">
        <v>9489</v>
      </c>
      <c r="I23" s="34">
        <v>9601.67</v>
      </c>
      <c r="J23" s="34">
        <v>10370.299999999999</v>
      </c>
      <c r="K23" s="34">
        <v>10764.3</v>
      </c>
      <c r="L23" s="34">
        <v>10619.1</v>
      </c>
      <c r="M23" s="34">
        <v>10579.3</v>
      </c>
      <c r="N23" s="34">
        <v>10601.7</v>
      </c>
      <c r="O23" s="34">
        <v>10476</v>
      </c>
      <c r="P23" s="34">
        <v>10429</v>
      </c>
      <c r="Q23" s="34">
        <v>10556.7</v>
      </c>
      <c r="R23" s="34">
        <v>10809</v>
      </c>
      <c r="S23" s="34">
        <v>10546.8</v>
      </c>
      <c r="T23" s="34">
        <v>10341.200000000001</v>
      </c>
      <c r="U23" s="34">
        <v>10577</v>
      </c>
      <c r="V23" s="34">
        <v>10871.5</v>
      </c>
      <c r="W23" s="34">
        <v>10831</v>
      </c>
      <c r="X23" s="34">
        <v>10493.5</v>
      </c>
      <c r="Y23" s="34">
        <v>10142.299999999999</v>
      </c>
      <c r="Z23" s="34">
        <v>10116</v>
      </c>
      <c r="AA23" s="34">
        <v>9887.94</v>
      </c>
      <c r="AB23" s="34">
        <v>9689</v>
      </c>
      <c r="AC23" s="34">
        <v>9616.86</v>
      </c>
      <c r="AD23" s="34">
        <v>9588.66</v>
      </c>
      <c r="AE23" s="34">
        <v>9518.1200000000008</v>
      </c>
      <c r="AF23" s="34">
        <v>9062.16</v>
      </c>
      <c r="AG23" s="34">
        <v>8730.77</v>
      </c>
      <c r="AH23" s="34">
        <v>8634.59</v>
      </c>
      <c r="AI23" s="34">
        <v>8549.3799999999992</v>
      </c>
      <c r="AJ23" s="34">
        <v>8521.64</v>
      </c>
      <c r="AK23" s="34">
        <v>8542.14</v>
      </c>
      <c r="AL23" s="34">
        <v>8513.36</v>
      </c>
      <c r="AM23" s="34">
        <v>8487.07</v>
      </c>
      <c r="AN23" s="34">
        <v>8481.57</v>
      </c>
      <c r="AO23" s="34">
        <v>8301.09</v>
      </c>
      <c r="AP23" s="34">
        <v>8206.31</v>
      </c>
      <c r="AQ23" s="34">
        <v>8046.12</v>
      </c>
    </row>
    <row r="24" spans="2:44">
      <c r="B24" s="2" t="s">
        <v>179</v>
      </c>
      <c r="C24" s="13">
        <v>1.0844347830705772</v>
      </c>
      <c r="D24" s="16">
        <v>3.75</v>
      </c>
      <c r="E24" s="16">
        <v>3.75</v>
      </c>
      <c r="F24" s="16">
        <v>3.75</v>
      </c>
      <c r="G24" s="16">
        <v>3.75</v>
      </c>
      <c r="H24" s="16">
        <v>3.75</v>
      </c>
      <c r="I24" s="16">
        <v>3.75</v>
      </c>
      <c r="J24" s="16">
        <v>3.75</v>
      </c>
      <c r="K24" s="16">
        <v>3.75</v>
      </c>
      <c r="L24" s="16">
        <v>3.75</v>
      </c>
      <c r="M24" s="16">
        <v>3.75</v>
      </c>
      <c r="N24" s="16">
        <v>3.75</v>
      </c>
      <c r="O24" s="16">
        <v>3.75</v>
      </c>
      <c r="P24" s="16">
        <v>3.75</v>
      </c>
      <c r="Q24" s="16">
        <v>3.75</v>
      </c>
      <c r="R24" s="16">
        <v>3.75</v>
      </c>
      <c r="S24" s="16">
        <v>3.75</v>
      </c>
      <c r="T24" s="16">
        <v>3.75</v>
      </c>
      <c r="U24" s="16">
        <v>3.7483300000000002</v>
      </c>
      <c r="V24" s="16">
        <v>3.7450000000000001</v>
      </c>
      <c r="W24" s="16">
        <v>3.7450000000000001</v>
      </c>
      <c r="X24" s="16">
        <v>3.7450000000000001</v>
      </c>
      <c r="Y24" s="16">
        <v>3.7450000000000001</v>
      </c>
      <c r="Z24" s="16">
        <v>3.7450000000000001</v>
      </c>
      <c r="AA24" s="16">
        <v>3.7450000000000001</v>
      </c>
      <c r="AB24" s="16">
        <v>3.7450000000000001</v>
      </c>
      <c r="AC24" s="16">
        <v>3.7466699999999999</v>
      </c>
      <c r="AD24" s="16">
        <v>3.7483300000000002</v>
      </c>
      <c r="AE24" s="16">
        <v>3.75</v>
      </c>
      <c r="AF24" s="16">
        <v>3.75</v>
      </c>
      <c r="AG24" s="16">
        <v>3.75</v>
      </c>
      <c r="AH24" s="16">
        <v>3.75</v>
      </c>
      <c r="AI24" s="16">
        <v>3.75</v>
      </c>
      <c r="AJ24" s="16">
        <v>3.75</v>
      </c>
      <c r="AK24" s="16">
        <v>3.75</v>
      </c>
      <c r="AL24" s="16">
        <v>3.75</v>
      </c>
      <c r="AM24" s="16">
        <v>3.75</v>
      </c>
      <c r="AN24" s="16">
        <v>3.75</v>
      </c>
      <c r="AO24" s="16">
        <v>3.75</v>
      </c>
      <c r="AP24" s="16">
        <v>3.75</v>
      </c>
      <c r="AQ24" s="16">
        <v>3.75</v>
      </c>
    </row>
    <row r="25" spans="2:44">
      <c r="B25" s="2" t="s">
        <v>34</v>
      </c>
      <c r="C25" s="13">
        <v>1.0613582968802469</v>
      </c>
      <c r="D25" s="16">
        <v>6.5867800000000001</v>
      </c>
      <c r="E25" s="16">
        <v>6.7528300000000003</v>
      </c>
      <c r="F25" s="16">
        <v>6.6967299999999996</v>
      </c>
      <c r="G25" s="16">
        <v>6.6999399999999998</v>
      </c>
      <c r="H25" s="16">
        <v>6.8113999999999999</v>
      </c>
      <c r="I25" s="16">
        <v>6.6581599999999996</v>
      </c>
      <c r="J25" s="16">
        <v>6.4244599999999998</v>
      </c>
      <c r="K25" s="16">
        <v>6.3996500000000003</v>
      </c>
      <c r="L25" s="16">
        <v>6.2167899999999996</v>
      </c>
      <c r="M25" s="16">
        <v>6.09016</v>
      </c>
      <c r="N25" s="16">
        <v>6.1073500000000003</v>
      </c>
      <c r="O25" s="16">
        <v>5.8912100000000001</v>
      </c>
      <c r="P25" s="16">
        <v>5.7227699999999997</v>
      </c>
      <c r="Q25" s="16">
        <v>5.8308499999999999</v>
      </c>
      <c r="R25" s="16">
        <v>5.7984099999999996</v>
      </c>
      <c r="S25" s="16">
        <v>5.6317300000000001</v>
      </c>
      <c r="T25" s="16">
        <v>5.5836800000000002</v>
      </c>
      <c r="U25" s="16">
        <v>5.7047299999999996</v>
      </c>
      <c r="V25" s="16">
        <v>5.8244199999999999</v>
      </c>
      <c r="W25" s="16">
        <v>5.9311400000000001</v>
      </c>
      <c r="X25" s="16">
        <v>5.9065500000000002</v>
      </c>
      <c r="Y25" s="16">
        <v>5.77827</v>
      </c>
      <c r="Z25" s="16">
        <v>5.7408900000000003</v>
      </c>
      <c r="AA25" s="16">
        <v>5.7096099999999996</v>
      </c>
      <c r="AB25" s="16">
        <v>5.6731600000000002</v>
      </c>
      <c r="AC25" s="16">
        <v>5.6116799999999998</v>
      </c>
      <c r="AD25" s="16">
        <v>5.5464200000000003</v>
      </c>
      <c r="AE25" s="16">
        <v>5.40747</v>
      </c>
      <c r="AF25" s="16">
        <v>5.3169399999999998</v>
      </c>
      <c r="AG25" s="16">
        <v>5.2317200000000001</v>
      </c>
      <c r="AH25" s="16">
        <v>5.3518100000000004</v>
      </c>
      <c r="AI25" s="16">
        <v>5.6495699999999998</v>
      </c>
      <c r="AJ25" s="16">
        <v>5.6866500000000002</v>
      </c>
      <c r="AK25" s="16">
        <v>5.5989199999999997</v>
      </c>
      <c r="AL25" s="16">
        <v>5.4428299999999998</v>
      </c>
      <c r="AM25" s="16">
        <v>5.3495200000000001</v>
      </c>
      <c r="AN25" s="16">
        <v>5.51302</v>
      </c>
      <c r="AO25" s="16">
        <v>5.71753</v>
      </c>
      <c r="AP25" s="16">
        <v>5.6115399999999998</v>
      </c>
      <c r="AQ25" s="16">
        <v>5.4692800000000004</v>
      </c>
    </row>
    <row r="26" spans="2:44">
      <c r="C26" s="13">
        <f>SUM(C4:C19,C21:C25)</f>
        <v>80.190238118935852</v>
      </c>
    </row>
    <row r="28" spans="2:44">
      <c r="D28" s="14" t="s">
        <v>343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</row>
    <row r="29" spans="2:44">
      <c r="B29" t="s">
        <v>338</v>
      </c>
      <c r="C29" t="s">
        <v>337</v>
      </c>
      <c r="D29" s="15" t="s">
        <v>294</v>
      </c>
      <c r="E29" s="15" t="s">
        <v>295</v>
      </c>
      <c r="F29" s="15" t="s">
        <v>296</v>
      </c>
      <c r="G29" s="15" t="s">
        <v>297</v>
      </c>
      <c r="H29" s="15" t="s">
        <v>298</v>
      </c>
      <c r="I29" s="15" t="s">
        <v>299</v>
      </c>
      <c r="J29" s="15" t="s">
        <v>300</v>
      </c>
      <c r="K29" s="15" t="s">
        <v>301</v>
      </c>
      <c r="L29" s="15" t="s">
        <v>302</v>
      </c>
      <c r="M29" s="15" t="s">
        <v>303</v>
      </c>
      <c r="N29" s="15" t="s">
        <v>304</v>
      </c>
      <c r="O29" s="15" t="s">
        <v>305</v>
      </c>
      <c r="P29" s="15" t="s">
        <v>306</v>
      </c>
      <c r="Q29" s="15" t="s">
        <v>307</v>
      </c>
      <c r="R29" s="15" t="s">
        <v>308</v>
      </c>
      <c r="S29" s="15" t="s">
        <v>309</v>
      </c>
      <c r="T29" s="15" t="s">
        <v>310</v>
      </c>
      <c r="U29" s="15" t="s">
        <v>311</v>
      </c>
      <c r="V29" s="15" t="s">
        <v>312</v>
      </c>
      <c r="W29" s="15" t="s">
        <v>313</v>
      </c>
      <c r="X29" s="15" t="s">
        <v>314</v>
      </c>
      <c r="Y29" s="15" t="s">
        <v>315</v>
      </c>
      <c r="Z29" s="15" t="s">
        <v>316</v>
      </c>
      <c r="AA29" s="15" t="s">
        <v>317</v>
      </c>
      <c r="AB29" s="15" t="s">
        <v>318</v>
      </c>
      <c r="AC29" s="15" t="s">
        <v>319</v>
      </c>
      <c r="AD29" s="15" t="s">
        <v>320</v>
      </c>
      <c r="AE29" s="15" t="s">
        <v>321</v>
      </c>
      <c r="AF29" s="15" t="s">
        <v>322</v>
      </c>
      <c r="AG29" s="15" t="s">
        <v>323</v>
      </c>
      <c r="AH29" s="15" t="s">
        <v>324</v>
      </c>
      <c r="AI29" s="15" t="s">
        <v>325</v>
      </c>
      <c r="AJ29" s="15" t="s">
        <v>326</v>
      </c>
      <c r="AK29" s="15" t="s">
        <v>327</v>
      </c>
      <c r="AL29" s="15" t="s">
        <v>328</v>
      </c>
      <c r="AM29" s="15" t="s">
        <v>329</v>
      </c>
      <c r="AN29" s="15" t="s">
        <v>330</v>
      </c>
      <c r="AO29" s="15" t="s">
        <v>331</v>
      </c>
      <c r="AP29" s="15" t="s">
        <v>332</v>
      </c>
      <c r="AQ29" s="15" t="s">
        <v>333</v>
      </c>
      <c r="AR29" s="15"/>
    </row>
    <row r="30" spans="2:44">
      <c r="B30" s="2" t="s">
        <v>46</v>
      </c>
      <c r="C30" s="20">
        <f>C4/C$26</f>
        <v>0.13710311160387248</v>
      </c>
      <c r="D30" s="35">
        <f>D$6/D4</f>
        <v>5.2154058037548028</v>
      </c>
      <c r="E30" s="35">
        <f t="shared" ref="E30:AQ30" si="0">E$6/E4</f>
        <v>5.4789522455247175</v>
      </c>
      <c r="F30" s="35">
        <f t="shared" si="0"/>
        <v>5.425951051663124</v>
      </c>
      <c r="G30" s="35">
        <f t="shared" si="0"/>
        <v>5.3522777385116314</v>
      </c>
      <c r="H30" s="35">
        <f t="shared" si="0"/>
        <v>5.2798182872607775</v>
      </c>
      <c r="I30" s="35">
        <f t="shared" si="0"/>
        <v>5.1648649040482875</v>
      </c>
      <c r="J30" s="35">
        <f t="shared" si="0"/>
        <v>5.0768290237071723</v>
      </c>
      <c r="K30" s="35">
        <f t="shared" si="0"/>
        <v>5.2397388950034616</v>
      </c>
      <c r="L30" s="35">
        <f t="shared" si="0"/>
        <v>5.1660605767720575</v>
      </c>
      <c r="M30" s="35">
        <f t="shared" si="0"/>
        <v>5.096024665822565</v>
      </c>
      <c r="N30" s="35">
        <f t="shared" si="0"/>
        <v>4.9860337895306586</v>
      </c>
      <c r="O30" s="35">
        <f t="shared" si="0"/>
        <v>4.800106319999033</v>
      </c>
      <c r="P30" s="35">
        <f t="shared" si="0"/>
        <v>4.7323452231946534</v>
      </c>
      <c r="Q30" s="35">
        <f t="shared" si="0"/>
        <v>4.8593189704333035</v>
      </c>
      <c r="R30" s="35">
        <f t="shared" si="0"/>
        <v>4.9838523184880978</v>
      </c>
      <c r="S30" s="35">
        <f t="shared" si="0"/>
        <v>4.8631609216928391</v>
      </c>
      <c r="T30" s="35">
        <f t="shared" si="0"/>
        <v>4.6601824442699202</v>
      </c>
      <c r="U30" s="35">
        <f t="shared" si="0"/>
        <v>4.8377937533981754</v>
      </c>
      <c r="V30" s="35">
        <f t="shared" si="0"/>
        <v>5.0717338967228418</v>
      </c>
      <c r="W30" s="35">
        <f t="shared" si="0"/>
        <v>5.071093037670094</v>
      </c>
      <c r="X30" s="35">
        <f t="shared" si="0"/>
        <v>4.88055739468418</v>
      </c>
      <c r="Y30" s="35">
        <f t="shared" si="0"/>
        <v>4.7514683747157482</v>
      </c>
      <c r="Z30" s="35">
        <f t="shared" si="0"/>
        <v>4.7246308411449576</v>
      </c>
      <c r="AA30" s="35">
        <f t="shared" si="0"/>
        <v>4.6449706399200448</v>
      </c>
      <c r="AB30" s="35">
        <f t="shared" si="0"/>
        <v>4.5792654878773158</v>
      </c>
      <c r="AC30" s="35">
        <f t="shared" si="0"/>
        <v>4.513258429307915</v>
      </c>
      <c r="AD30" s="35">
        <f t="shared" si="0"/>
        <v>4.4988498236043446</v>
      </c>
      <c r="AE30" s="35">
        <f t="shared" si="0"/>
        <v>4.5573380947447308</v>
      </c>
      <c r="AF30" s="35">
        <f t="shared" si="0"/>
        <v>4.5192518453262673</v>
      </c>
      <c r="AG30" s="35">
        <f t="shared" si="0"/>
        <v>4.635119111781826</v>
      </c>
      <c r="AH30" s="35">
        <f t="shared" si="0"/>
        <v>4.9459715113210549</v>
      </c>
      <c r="AI30" s="35">
        <f t="shared" si="0"/>
        <v>5.0919849523065368</v>
      </c>
      <c r="AJ30" s="35">
        <f t="shared" si="0"/>
        <v>5.1613563734487773</v>
      </c>
      <c r="AK30" s="35">
        <f t="shared" si="0"/>
        <v>5.0778516060828798</v>
      </c>
      <c r="AL30" s="35">
        <f t="shared" si="0"/>
        <v>4.965561663287489</v>
      </c>
      <c r="AM30" s="35">
        <f t="shared" si="0"/>
        <v>4.8713971653331107</v>
      </c>
      <c r="AN30" s="35">
        <f t="shared" si="0"/>
        <v>4.8118190580259972</v>
      </c>
      <c r="AO30" s="35">
        <f t="shared" si="0"/>
        <v>4.7381418218323841</v>
      </c>
      <c r="AP30" s="35">
        <f t="shared" si="0"/>
        <v>4.6662156533145049</v>
      </c>
      <c r="AQ30" s="35">
        <f t="shared" si="0"/>
        <v>4.5009270588588546</v>
      </c>
    </row>
    <row r="31" spans="2:44">
      <c r="B31" s="2" t="s">
        <v>105</v>
      </c>
      <c r="C31" s="20">
        <f t="shared" ref="C31:C45" si="1">C5/C$26</f>
        <v>0.13035123670492507</v>
      </c>
      <c r="D31" s="35">
        <f t="shared" ref="D31:AQ31" si="2">D$6/D5</f>
        <v>0.36558101722473452</v>
      </c>
      <c r="E31" s="35">
        <f t="shared" si="2"/>
        <v>0.36979051998988888</v>
      </c>
      <c r="F31" s="35">
        <f t="shared" si="2"/>
        <v>0.36888881587593636</v>
      </c>
      <c r="G31" s="35">
        <f t="shared" si="2"/>
        <v>0.35827220600247472</v>
      </c>
      <c r="H31" s="35">
        <f t="shared" si="2"/>
        <v>0.32991091650309529</v>
      </c>
      <c r="I31" s="35">
        <f t="shared" si="2"/>
        <v>0.33647905171938824</v>
      </c>
      <c r="J31" s="35">
        <f t="shared" si="2"/>
        <v>0.35267654810064963</v>
      </c>
      <c r="K31" s="35">
        <f t="shared" si="2"/>
        <v>0.35290288457626429</v>
      </c>
      <c r="L31" s="35">
        <f t="shared" si="2"/>
        <v>0.35986904671733111</v>
      </c>
      <c r="M31" s="35">
        <f t="shared" si="2"/>
        <v>0.35612968591691996</v>
      </c>
      <c r="N31" s="35">
        <f t="shared" si="2"/>
        <v>0.35102790701630532</v>
      </c>
      <c r="O31" s="35">
        <f t="shared" si="2"/>
        <v>0.36481671931242193</v>
      </c>
      <c r="P31" s="35">
        <f t="shared" si="2"/>
        <v>0.3652963778117656</v>
      </c>
      <c r="Q31" s="35">
        <f t="shared" si="2"/>
        <v>0.36647592666836748</v>
      </c>
      <c r="R31" s="35">
        <f t="shared" si="2"/>
        <v>0.3753104841277784</v>
      </c>
      <c r="S31" s="35">
        <f t="shared" si="2"/>
        <v>0.38012579566703814</v>
      </c>
      <c r="T31" s="35">
        <f t="shared" si="2"/>
        <v>0.36834012968781338</v>
      </c>
      <c r="U31" s="35">
        <f t="shared" si="2"/>
        <v>0.37199795605518649</v>
      </c>
      <c r="V31" s="35">
        <f t="shared" si="2"/>
        <v>0.37118610546755604</v>
      </c>
      <c r="W31" s="35">
        <f t="shared" si="2"/>
        <v>0.34948161789782417</v>
      </c>
      <c r="X31" s="35">
        <f t="shared" si="2"/>
        <v>0.33614811392589172</v>
      </c>
      <c r="Y31" s="35">
        <f t="shared" si="2"/>
        <v>0.33273318417004616</v>
      </c>
      <c r="Z31" s="35">
        <f t="shared" si="2"/>
        <v>0.32396051193334885</v>
      </c>
      <c r="AA31" s="35">
        <f t="shared" si="2"/>
        <v>0.31033369579991843</v>
      </c>
      <c r="AB31" s="35">
        <f t="shared" si="2"/>
        <v>0.29757269766312489</v>
      </c>
      <c r="AC31" s="35">
        <f t="shared" si="2"/>
        <v>0.28698266508750275</v>
      </c>
      <c r="AD31" s="35">
        <f t="shared" si="2"/>
        <v>0.28876850971335416</v>
      </c>
      <c r="AE31" s="35">
        <f t="shared" si="2"/>
        <v>0.29956219873524076</v>
      </c>
      <c r="AF31" s="35">
        <f t="shared" si="2"/>
        <v>0.30768792061138361</v>
      </c>
      <c r="AG31" s="35">
        <f t="shared" si="2"/>
        <v>0.30857995809053596</v>
      </c>
      <c r="AH31" s="35">
        <f t="shared" si="2"/>
        <v>0.3143672232908663</v>
      </c>
      <c r="AI31" s="35">
        <f t="shared" si="2"/>
        <v>0.3620832271187851</v>
      </c>
      <c r="AJ31" s="35">
        <f t="shared" si="2"/>
        <v>0.37656283178664074</v>
      </c>
      <c r="AK31" s="35">
        <f t="shared" si="2"/>
        <v>0.35651503469545104</v>
      </c>
      <c r="AL31" s="35">
        <f t="shared" si="2"/>
        <v>0.36235793314966175</v>
      </c>
      <c r="AM31" s="35">
        <f t="shared" si="2"/>
        <v>0.37087339234301436</v>
      </c>
      <c r="AN31" s="35">
        <f t="shared" si="2"/>
        <v>0.36236919961082542</v>
      </c>
      <c r="AO31" s="35">
        <f t="shared" si="2"/>
        <v>0.3513317025514745</v>
      </c>
      <c r="AP31" s="35">
        <f t="shared" si="2"/>
        <v>0.36794466969424133</v>
      </c>
      <c r="AQ31" s="35">
        <f t="shared" si="2"/>
        <v>0.36300013924288199</v>
      </c>
    </row>
    <row r="32" spans="2:44" s="21" customFormat="1">
      <c r="B32" s="36" t="s">
        <v>215</v>
      </c>
      <c r="C32" s="37">
        <f t="shared" si="1"/>
        <v>0.12916869762498762</v>
      </c>
      <c r="D32" s="38">
        <f>D6</f>
        <v>43.17</v>
      </c>
      <c r="E32" s="38">
        <f t="shared" ref="E32:AQ32" si="3">E6</f>
        <v>45.35</v>
      </c>
      <c r="F32" s="38">
        <f t="shared" si="3"/>
        <v>44.91</v>
      </c>
      <c r="G32" s="38">
        <f t="shared" si="3"/>
        <v>44.3</v>
      </c>
      <c r="H32" s="38">
        <f t="shared" si="3"/>
        <v>43.7</v>
      </c>
      <c r="I32" s="38">
        <f t="shared" si="3"/>
        <v>42.75</v>
      </c>
      <c r="J32" s="38">
        <f t="shared" si="3"/>
        <v>42.02</v>
      </c>
      <c r="K32" s="38">
        <f t="shared" si="3"/>
        <v>43.37</v>
      </c>
      <c r="L32" s="38">
        <f t="shared" si="3"/>
        <v>42.76</v>
      </c>
      <c r="M32" s="38">
        <f t="shared" si="3"/>
        <v>42.18</v>
      </c>
      <c r="N32" s="38">
        <f t="shared" si="3"/>
        <v>41.27</v>
      </c>
      <c r="O32" s="38">
        <f t="shared" si="3"/>
        <v>39.729999999999997</v>
      </c>
      <c r="P32" s="38">
        <f t="shared" si="3"/>
        <v>39.17</v>
      </c>
      <c r="Q32" s="38">
        <f t="shared" si="3"/>
        <v>40.22</v>
      </c>
      <c r="R32" s="38">
        <f t="shared" si="3"/>
        <v>41.25</v>
      </c>
      <c r="S32" s="38">
        <f t="shared" si="3"/>
        <v>40.25</v>
      </c>
      <c r="T32" s="38">
        <f t="shared" si="3"/>
        <v>38.57</v>
      </c>
      <c r="U32" s="38">
        <f t="shared" si="3"/>
        <v>40.04</v>
      </c>
      <c r="V32" s="38">
        <f t="shared" si="3"/>
        <v>41.29</v>
      </c>
      <c r="W32" s="38">
        <f t="shared" si="3"/>
        <v>40.99</v>
      </c>
      <c r="X32" s="38">
        <f t="shared" si="3"/>
        <v>39.29</v>
      </c>
      <c r="Y32" s="38">
        <f t="shared" si="3"/>
        <v>38.07</v>
      </c>
      <c r="Z32" s="38">
        <f t="shared" si="3"/>
        <v>37.64</v>
      </c>
      <c r="AA32" s="38">
        <f t="shared" si="3"/>
        <v>36.53</v>
      </c>
      <c r="AB32" s="38">
        <f t="shared" si="3"/>
        <v>35.54</v>
      </c>
      <c r="AC32" s="38">
        <f t="shared" si="3"/>
        <v>34.65</v>
      </c>
      <c r="AD32" s="38">
        <f t="shared" si="3"/>
        <v>34.01</v>
      </c>
      <c r="AE32" s="38">
        <f t="shared" si="3"/>
        <v>33.869999999999997</v>
      </c>
      <c r="AF32" s="38">
        <f t="shared" si="3"/>
        <v>32.369999999999997</v>
      </c>
      <c r="AG32" s="38">
        <f t="shared" si="3"/>
        <v>32.25</v>
      </c>
      <c r="AH32" s="38">
        <f t="shared" si="3"/>
        <v>33.83</v>
      </c>
      <c r="AI32" s="38">
        <f t="shared" si="3"/>
        <v>34.799999999999997</v>
      </c>
      <c r="AJ32" s="38">
        <f t="shared" si="3"/>
        <v>35.29</v>
      </c>
      <c r="AK32" s="38">
        <f t="shared" si="3"/>
        <v>34.68</v>
      </c>
      <c r="AL32" s="38">
        <f t="shared" si="3"/>
        <v>33.92</v>
      </c>
      <c r="AM32" s="38">
        <f t="shared" si="3"/>
        <v>33.26</v>
      </c>
      <c r="AN32" s="38">
        <f t="shared" si="3"/>
        <v>32.85</v>
      </c>
      <c r="AO32" s="38">
        <f t="shared" si="3"/>
        <v>32.33</v>
      </c>
      <c r="AP32" s="38">
        <f t="shared" si="3"/>
        <v>31.59</v>
      </c>
      <c r="AQ32" s="38">
        <f t="shared" si="3"/>
        <v>29.98</v>
      </c>
    </row>
    <row r="33" spans="2:43">
      <c r="B33" s="2" t="s">
        <v>94</v>
      </c>
      <c r="C33" s="20">
        <f t="shared" si="1"/>
        <v>8.3844543648101899E-2</v>
      </c>
      <c r="D33" s="35">
        <f t="shared" ref="D33:AQ33" si="4">D$6/D7</f>
        <v>5.5353250416720092</v>
      </c>
      <c r="E33" s="35">
        <f t="shared" si="4"/>
        <v>5.8155937419851247</v>
      </c>
      <c r="F33" s="35">
        <f t="shared" si="4"/>
        <v>5.7586742354786127</v>
      </c>
      <c r="G33" s="35">
        <f t="shared" si="4"/>
        <v>5.6799750747820639</v>
      </c>
      <c r="H33" s="35">
        <f t="shared" si="4"/>
        <v>5.6032824721118093</v>
      </c>
      <c r="I33" s="35">
        <f t="shared" si="4"/>
        <v>5.4814719835876389</v>
      </c>
      <c r="J33" s="35">
        <f t="shared" si="4"/>
        <v>5.3878702397743305</v>
      </c>
      <c r="K33" s="35">
        <f t="shared" si="4"/>
        <v>5.56120466694962</v>
      </c>
      <c r="L33" s="35">
        <f t="shared" si="4"/>
        <v>5.4829862014933308</v>
      </c>
      <c r="M33" s="35">
        <f t="shared" si="4"/>
        <v>5.408850356422465</v>
      </c>
      <c r="N33" s="35">
        <f t="shared" si="4"/>
        <v>5.2953229993058475</v>
      </c>
      <c r="O33" s="35">
        <f t="shared" si="4"/>
        <v>5.1222678766891034</v>
      </c>
      <c r="P33" s="35">
        <f t="shared" si="4"/>
        <v>5.0366465217950367</v>
      </c>
      <c r="Q33" s="35">
        <f t="shared" si="4"/>
        <v>5.1590559261159568</v>
      </c>
      <c r="R33" s="35">
        <f t="shared" si="4"/>
        <v>5.28891584277111</v>
      </c>
      <c r="S33" s="35">
        <f t="shared" si="4"/>
        <v>5.1737413026516546</v>
      </c>
      <c r="T33" s="35">
        <f t="shared" si="4"/>
        <v>4.9463493582057207</v>
      </c>
      <c r="U33" s="35">
        <f t="shared" si="4"/>
        <v>5.1412429378531073</v>
      </c>
      <c r="V33" s="35">
        <f t="shared" si="4"/>
        <v>5.3144865773496557</v>
      </c>
      <c r="W33" s="35">
        <f t="shared" si="4"/>
        <v>5.2860788746416514</v>
      </c>
      <c r="X33" s="35">
        <f t="shared" si="4"/>
        <v>5.0651024880752873</v>
      </c>
      <c r="Y33" s="35">
        <f t="shared" si="4"/>
        <v>4.9074013202417737</v>
      </c>
      <c r="Z33" s="35">
        <f t="shared" si="4"/>
        <v>4.8403295642031656</v>
      </c>
      <c r="AA33" s="35">
        <f t="shared" si="4"/>
        <v>4.6951735980350451</v>
      </c>
      <c r="AB33" s="35">
        <f t="shared" si="4"/>
        <v>4.551934187792261</v>
      </c>
      <c r="AC33" s="35">
        <f t="shared" si="4"/>
        <v>4.4334011031683787</v>
      </c>
      <c r="AD33" s="35">
        <f t="shared" si="4"/>
        <v>4.3569049449141684</v>
      </c>
      <c r="AE33" s="35">
        <f t="shared" si="4"/>
        <v>4.3555250355887676</v>
      </c>
      <c r="AF33" s="35">
        <f t="shared" si="4"/>
        <v>4.1528377724778593</v>
      </c>
      <c r="AG33" s="35">
        <f t="shared" si="4"/>
        <v>4.1347903180519179</v>
      </c>
      <c r="AH33" s="35">
        <f t="shared" si="4"/>
        <v>4.3375520717805243</v>
      </c>
      <c r="AI33" s="35">
        <f t="shared" si="4"/>
        <v>4.4881972020991352</v>
      </c>
      <c r="AJ33" s="35">
        <f t="shared" si="4"/>
        <v>4.5510056961723322</v>
      </c>
      <c r="AK33" s="35">
        <f t="shared" si="4"/>
        <v>4.4742613856276607</v>
      </c>
      <c r="AL33" s="35">
        <f t="shared" si="4"/>
        <v>4.3763958470687054</v>
      </c>
      <c r="AM33" s="35">
        <f t="shared" si="4"/>
        <v>4.2910592181653975</v>
      </c>
      <c r="AN33" s="35">
        <f t="shared" si="4"/>
        <v>4.2312463049047677</v>
      </c>
      <c r="AO33" s="35">
        <f t="shared" si="4"/>
        <v>4.1560611903843681</v>
      </c>
      <c r="AP33" s="35">
        <f t="shared" si="4"/>
        <v>4.0649412648800141</v>
      </c>
      <c r="AQ33" s="35">
        <f t="shared" si="4"/>
        <v>3.862073229958249</v>
      </c>
    </row>
    <row r="34" spans="2:43">
      <c r="B34" s="2" t="s">
        <v>124</v>
      </c>
      <c r="C34" s="20">
        <f t="shared" si="1"/>
        <v>6.7466680123798542E-2</v>
      </c>
      <c r="D34" s="35">
        <f t="shared" ref="D34:AQ34" si="5">D$6/D8</f>
        <v>11.360526315789475</v>
      </c>
      <c r="E34" s="35">
        <f t="shared" si="5"/>
        <v>11.934210526315791</v>
      </c>
      <c r="F34" s="35">
        <f t="shared" si="5"/>
        <v>11.818421052631578</v>
      </c>
      <c r="G34" s="35">
        <f t="shared" si="5"/>
        <v>11.657894736842104</v>
      </c>
      <c r="H34" s="35">
        <f t="shared" si="5"/>
        <v>11.500000000000002</v>
      </c>
      <c r="I34" s="35">
        <f t="shared" si="5"/>
        <v>11.25</v>
      </c>
      <c r="J34" s="35">
        <f t="shared" si="5"/>
        <v>11.057894736842107</v>
      </c>
      <c r="K34" s="35">
        <f t="shared" si="5"/>
        <v>11.413157894736843</v>
      </c>
      <c r="L34" s="35">
        <f t="shared" si="5"/>
        <v>11.252631578947369</v>
      </c>
      <c r="M34" s="35">
        <f t="shared" si="5"/>
        <v>11.1</v>
      </c>
      <c r="N34" s="35">
        <f t="shared" si="5"/>
        <v>10.860526315789475</v>
      </c>
      <c r="O34" s="35">
        <f t="shared" si="5"/>
        <v>10.455263157894736</v>
      </c>
      <c r="P34" s="35">
        <f t="shared" si="5"/>
        <v>10.307894736842107</v>
      </c>
      <c r="Q34" s="35">
        <f t="shared" si="5"/>
        <v>10.58421052631579</v>
      </c>
      <c r="R34" s="35">
        <f t="shared" si="5"/>
        <v>10.855263157894738</v>
      </c>
      <c r="S34" s="35">
        <f t="shared" si="5"/>
        <v>10.592105263157896</v>
      </c>
      <c r="T34" s="35">
        <f t="shared" si="5"/>
        <v>10.15</v>
      </c>
      <c r="U34" s="35">
        <f t="shared" si="5"/>
        <v>10.536842105263158</v>
      </c>
      <c r="V34" s="35">
        <f t="shared" si="5"/>
        <v>10.947318185433623</v>
      </c>
      <c r="W34" s="35">
        <f t="shared" si="5"/>
        <v>10.853476740091139</v>
      </c>
      <c r="X34" s="35">
        <f t="shared" si="5"/>
        <v>10.540491961164632</v>
      </c>
      <c r="Y34" s="35">
        <f t="shared" si="5"/>
        <v>10.435769442685505</v>
      </c>
      <c r="Z34" s="35">
        <f t="shared" si="5"/>
        <v>10.250740074021019</v>
      </c>
      <c r="AA34" s="35">
        <f t="shared" si="5"/>
        <v>10.076657628109819</v>
      </c>
      <c r="AB34" s="35">
        <f t="shared" si="5"/>
        <v>10.158784604610613</v>
      </c>
      <c r="AC34" s="35">
        <f t="shared" si="5"/>
        <v>10.106696379090076</v>
      </c>
      <c r="AD34" s="35">
        <f t="shared" si="5"/>
        <v>9.8105674898389506</v>
      </c>
      <c r="AE34" s="35">
        <f t="shared" si="5"/>
        <v>10.090177047304966</v>
      </c>
      <c r="AF34" s="35">
        <f t="shared" si="5"/>
        <v>10.035124485765747</v>
      </c>
      <c r="AG34" s="35">
        <f t="shared" si="5"/>
        <v>10.037879377371352</v>
      </c>
      <c r="AH34" s="35">
        <f t="shared" si="5"/>
        <v>10.129955683315368</v>
      </c>
      <c r="AI34" s="35">
        <f t="shared" si="5"/>
        <v>9.7609410893546826</v>
      </c>
      <c r="AJ34" s="35">
        <f t="shared" si="5"/>
        <v>9.7327023210661014</v>
      </c>
      <c r="AK34" s="35">
        <f t="shared" si="5"/>
        <v>9.7684362333495773</v>
      </c>
      <c r="AL34" s="35">
        <f t="shared" si="5"/>
        <v>9.6356245401631124</v>
      </c>
      <c r="AM34" s="35">
        <f t="shared" si="5"/>
        <v>9.7776941574896661</v>
      </c>
      <c r="AN34" s="35">
        <f t="shared" si="5"/>
        <v>9.7416462047613983</v>
      </c>
      <c r="AO34" s="35">
        <f t="shared" si="5"/>
        <v>9.9740237303404058</v>
      </c>
      <c r="AP34" s="35">
        <f t="shared" si="5"/>
        <v>10.008998276386496</v>
      </c>
      <c r="AQ34" s="35">
        <f t="shared" si="5"/>
        <v>9.6255104923843522</v>
      </c>
    </row>
    <row r="35" spans="2:43">
      <c r="B35" s="2" t="s">
        <v>14</v>
      </c>
      <c r="C35" s="20">
        <f t="shared" si="1"/>
        <v>5.9823381327644795E-2</v>
      </c>
      <c r="D35" s="35">
        <f t="shared" ref="D35:AQ35" si="6">D$6/D9</f>
        <v>22.921921044946505</v>
      </c>
      <c r="E35" s="35">
        <f t="shared" si="6"/>
        <v>23.258795773925531</v>
      </c>
      <c r="F35" s="35">
        <f t="shared" si="6"/>
        <v>23.065781904840165</v>
      </c>
      <c r="G35" s="35">
        <f t="shared" si="6"/>
        <v>22.676317325115939</v>
      </c>
      <c r="H35" s="35">
        <f t="shared" si="6"/>
        <v>22.640844705565403</v>
      </c>
      <c r="I35" s="35">
        <f t="shared" si="6"/>
        <v>23.564235278554065</v>
      </c>
      <c r="J35" s="35">
        <f t="shared" si="6"/>
        <v>23.017468516682463</v>
      </c>
      <c r="K35" s="35">
        <f t="shared" si="6"/>
        <v>24.197282896755652</v>
      </c>
      <c r="L35" s="35">
        <f t="shared" si="6"/>
        <v>25.345567489389953</v>
      </c>
      <c r="M35" s="35">
        <f t="shared" si="6"/>
        <v>26.979832287529021</v>
      </c>
      <c r="N35" s="35">
        <f t="shared" si="6"/>
        <v>27.159177656690098</v>
      </c>
      <c r="O35" s="35">
        <f t="shared" si="6"/>
        <v>28.426693760151114</v>
      </c>
      <c r="P35" s="35">
        <f t="shared" si="6"/>
        <v>29.976734931276212</v>
      </c>
      <c r="Q35" s="35">
        <f t="shared" si="6"/>
        <v>28.73575536741328</v>
      </c>
      <c r="R35" s="35">
        <f t="shared" si="6"/>
        <v>29.25282954642158</v>
      </c>
      <c r="S35" s="35">
        <f t="shared" si="6"/>
        <v>30.433401887248973</v>
      </c>
      <c r="T35" s="35">
        <f t="shared" si="6"/>
        <v>29.967988562904029</v>
      </c>
      <c r="U35" s="35">
        <f t="shared" si="6"/>
        <v>30.770176598066488</v>
      </c>
      <c r="V35" s="35">
        <f t="shared" si="6"/>
        <v>31.364416693253119</v>
      </c>
      <c r="W35" s="35">
        <f t="shared" si="6"/>
        <v>30.746958308954799</v>
      </c>
      <c r="X35" s="35">
        <f t="shared" si="6"/>
        <v>29.050766750957514</v>
      </c>
      <c r="Y35" s="35">
        <f t="shared" si="6"/>
        <v>28.403240968709429</v>
      </c>
      <c r="Z35" s="35">
        <f t="shared" si="6"/>
        <v>28.492487036826766</v>
      </c>
      <c r="AA35" s="35">
        <f t="shared" si="6"/>
        <v>28.142213319979973</v>
      </c>
      <c r="AB35" s="35">
        <f t="shared" si="6"/>
        <v>27.934322117160665</v>
      </c>
      <c r="AC35" s="35">
        <f t="shared" si="6"/>
        <v>28.785285859072555</v>
      </c>
      <c r="AD35" s="35">
        <f t="shared" si="6"/>
        <v>28.810314448359989</v>
      </c>
      <c r="AE35" s="35">
        <f t="shared" si="6"/>
        <v>30.1388147357181</v>
      </c>
      <c r="AF35" s="35">
        <f t="shared" si="6"/>
        <v>29.333671647742204</v>
      </c>
      <c r="AG35" s="35">
        <f t="shared" si="6"/>
        <v>30.423954265013869</v>
      </c>
      <c r="AH35" s="35">
        <f t="shared" si="6"/>
        <v>30.249110320284696</v>
      </c>
      <c r="AI35" s="35">
        <f t="shared" si="6"/>
        <v>23.405972558514932</v>
      </c>
      <c r="AJ35" s="35">
        <f t="shared" si="6"/>
        <v>23.418628726143389</v>
      </c>
      <c r="AK35" s="35">
        <f t="shared" si="6"/>
        <v>26.25919980616046</v>
      </c>
      <c r="AL35" s="35">
        <f t="shared" si="6"/>
        <v>28.231377444860591</v>
      </c>
      <c r="AM35" s="35">
        <f t="shared" si="6"/>
        <v>30.245712311077966</v>
      </c>
      <c r="AN35" s="35">
        <f t="shared" si="6"/>
        <v>29.689279323247113</v>
      </c>
      <c r="AO35" s="35">
        <f t="shared" si="6"/>
        <v>28.516238290966182</v>
      </c>
      <c r="AP35" s="35">
        <f t="shared" si="6"/>
        <v>28.515205401550777</v>
      </c>
      <c r="AQ35" s="35">
        <f t="shared" si="6"/>
        <v>29.606952399762989</v>
      </c>
    </row>
    <row r="36" spans="2:43">
      <c r="B36" s="2" t="s">
        <v>184</v>
      </c>
      <c r="C36" s="20">
        <f t="shared" si="1"/>
        <v>5.7524012522869414E-2</v>
      </c>
      <c r="D36" s="35">
        <f t="shared" ref="D36:AQ36" si="7">D$6/D10</f>
        <v>24.666879985372432</v>
      </c>
      <c r="E36" s="35">
        <f t="shared" si="7"/>
        <v>25.006203302914173</v>
      </c>
      <c r="F36" s="35">
        <f t="shared" si="7"/>
        <v>25.259001788546552</v>
      </c>
      <c r="G36" s="35">
        <f t="shared" si="7"/>
        <v>24.270913802644049</v>
      </c>
      <c r="H36" s="35">
        <f t="shared" si="7"/>
        <v>23.841088506631316</v>
      </c>
      <c r="I36" s="35">
        <f t="shared" si="7"/>
        <v>23.697864697665135</v>
      </c>
      <c r="J36" s="35">
        <f t="shared" si="7"/>
        <v>23.908281414469009</v>
      </c>
      <c r="K36" s="35">
        <f t="shared" si="7"/>
        <v>24.532208068420932</v>
      </c>
      <c r="L36" s="35">
        <f t="shared" si="7"/>
        <v>24.51033779097428</v>
      </c>
      <c r="M36" s="35">
        <f t="shared" si="7"/>
        <v>24.126708117167258</v>
      </c>
      <c r="N36" s="35">
        <f t="shared" si="7"/>
        <v>23.560911836403807</v>
      </c>
      <c r="O36" s="35">
        <f t="shared" si="7"/>
        <v>23.041635010758174</v>
      </c>
      <c r="P36" s="35">
        <f t="shared" si="7"/>
        <v>23.111462506564081</v>
      </c>
      <c r="Q36" s="35">
        <f t="shared" si="7"/>
        <v>23.633105150277636</v>
      </c>
      <c r="R36" s="35">
        <f t="shared" si="7"/>
        <v>24.158691858081596</v>
      </c>
      <c r="S36" s="35">
        <f t="shared" si="7"/>
        <v>24.294259311793429</v>
      </c>
      <c r="T36" s="35">
        <f t="shared" si="7"/>
        <v>23.580983590521143</v>
      </c>
      <c r="U36" s="35">
        <f t="shared" si="7"/>
        <v>24.139968408233152</v>
      </c>
      <c r="V36" s="35">
        <f t="shared" si="7"/>
        <v>24.648686079969433</v>
      </c>
      <c r="W36" s="35">
        <f t="shared" si="7"/>
        <v>24.281017682078016</v>
      </c>
      <c r="X36" s="35">
        <f t="shared" si="7"/>
        <v>24.133461914092489</v>
      </c>
      <c r="Y36" s="35">
        <f t="shared" si="7"/>
        <v>23.947312139091927</v>
      </c>
      <c r="Z36" s="35">
        <f t="shared" si="7"/>
        <v>23.83334388653201</v>
      </c>
      <c r="AA36" s="35">
        <f t="shared" si="7"/>
        <v>23.436647911360328</v>
      </c>
      <c r="AB36" s="35">
        <f t="shared" si="7"/>
        <v>23.194799770270976</v>
      </c>
      <c r="AC36" s="35">
        <f t="shared" si="7"/>
        <v>22.728316267964551</v>
      </c>
      <c r="AD36" s="35">
        <f t="shared" si="7"/>
        <v>22.412747785744411</v>
      </c>
      <c r="AE36" s="35">
        <f t="shared" si="7"/>
        <v>23.291156649704305</v>
      </c>
      <c r="AF36" s="35">
        <f t="shared" si="7"/>
        <v>22.969338735657466</v>
      </c>
      <c r="AG36" s="35">
        <f t="shared" si="7"/>
        <v>23.606139792265967</v>
      </c>
      <c r="AH36" s="35">
        <f t="shared" si="7"/>
        <v>24.219818297668223</v>
      </c>
      <c r="AI36" s="35">
        <f t="shared" si="7"/>
        <v>23.399362569088634</v>
      </c>
      <c r="AJ36" s="35">
        <f t="shared" si="7"/>
        <v>23.339484004946993</v>
      </c>
      <c r="AK36" s="35">
        <f t="shared" si="7"/>
        <v>23.546985334057574</v>
      </c>
      <c r="AL36" s="35">
        <f t="shared" si="7"/>
        <v>23.574710007436597</v>
      </c>
      <c r="AM36" s="35">
        <f t="shared" si="7"/>
        <v>23.852553069420537</v>
      </c>
      <c r="AN36" s="35">
        <f t="shared" si="7"/>
        <v>23.415781595266946</v>
      </c>
      <c r="AO36" s="35">
        <f t="shared" si="7"/>
        <v>23.240600963266477</v>
      </c>
      <c r="AP36" s="35">
        <f t="shared" si="7"/>
        <v>23.284955073820456</v>
      </c>
      <c r="AQ36" s="35">
        <f t="shared" si="7"/>
        <v>23.00191043218733</v>
      </c>
    </row>
    <row r="37" spans="2:43">
      <c r="B37" s="2" t="s">
        <v>97</v>
      </c>
      <c r="C37" s="20">
        <f t="shared" si="1"/>
        <v>4.690675578626196E-2</v>
      </c>
      <c r="D37" s="35">
        <f t="shared" ref="D37:AQ37" si="8">D$6/D11</f>
        <v>4.4142458357618328E-3</v>
      </c>
      <c r="E37" s="35">
        <f t="shared" si="8"/>
        <v>4.0340873711271425E-3</v>
      </c>
      <c r="F37" s="35">
        <f t="shared" si="8"/>
        <v>4.671264080881205E-3</v>
      </c>
      <c r="G37" s="35">
        <f t="shared" si="8"/>
        <v>4.2563821712353119E-3</v>
      </c>
      <c r="H37" s="35">
        <f t="shared" si="8"/>
        <v>4.3021126621906325E-3</v>
      </c>
      <c r="I37" s="35">
        <f t="shared" si="8"/>
        <v>4.7099134036974197E-3</v>
      </c>
      <c r="J37" s="35">
        <f t="shared" si="8"/>
        <v>4.6919838761905822E-3</v>
      </c>
      <c r="K37" s="35">
        <f t="shared" si="8"/>
        <v>4.789793554044487E-3</v>
      </c>
      <c r="L37" s="35">
        <f t="shared" si="8"/>
        <v>4.8015271461456397E-3</v>
      </c>
      <c r="M37" s="35">
        <f t="shared" si="8"/>
        <v>4.9744672319649028E-3</v>
      </c>
      <c r="N37" s="35">
        <f t="shared" si="8"/>
        <v>4.8890747482310129E-3</v>
      </c>
      <c r="O37" s="35">
        <f t="shared" si="8"/>
        <v>4.683777248843792E-3</v>
      </c>
      <c r="P37" s="35">
        <f t="shared" si="8"/>
        <v>4.6247756682724099E-3</v>
      </c>
      <c r="Q37" s="35">
        <f t="shared" si="8"/>
        <v>4.4681789449009766E-3</v>
      </c>
      <c r="R37" s="35">
        <f t="shared" si="8"/>
        <v>4.5051588164046761E-3</v>
      </c>
      <c r="S37" s="35">
        <f t="shared" si="8"/>
        <v>4.4094125895576342E-3</v>
      </c>
      <c r="T37" s="35">
        <f t="shared" si="8"/>
        <v>4.1588044380707978E-3</v>
      </c>
      <c r="U37" s="35">
        <f t="shared" si="8"/>
        <v>4.1924374877624591E-3</v>
      </c>
      <c r="V37" s="35">
        <f t="shared" si="8"/>
        <v>4.1312597991101131E-3</v>
      </c>
      <c r="W37" s="35">
        <f t="shared" si="8"/>
        <v>4.0991639665586624E-3</v>
      </c>
      <c r="X37" s="35">
        <f t="shared" si="8"/>
        <v>4.236177973383993E-3</v>
      </c>
      <c r="Y37" s="35">
        <f t="shared" si="8"/>
        <v>4.1766319253976961E-3</v>
      </c>
      <c r="Z37" s="35">
        <f t="shared" si="8"/>
        <v>4.1260483659686514E-3</v>
      </c>
      <c r="AA37" s="35">
        <f t="shared" si="8"/>
        <v>4.0033447051848409E-3</v>
      </c>
      <c r="AB37" s="35">
        <f t="shared" si="8"/>
        <v>3.9024197418078281E-3</v>
      </c>
      <c r="AC37" s="35">
        <f t="shared" si="8"/>
        <v>3.8636214119334047E-3</v>
      </c>
      <c r="AD37" s="35">
        <f t="shared" si="8"/>
        <v>3.6798319027684752E-3</v>
      </c>
      <c r="AE37" s="35">
        <f t="shared" si="8"/>
        <v>3.6630868563641674E-3</v>
      </c>
      <c r="AF37" s="35">
        <f t="shared" si="8"/>
        <v>3.5001405678942925E-3</v>
      </c>
      <c r="AG37" s="35">
        <f t="shared" si="8"/>
        <v>3.4807404425343243E-3</v>
      </c>
      <c r="AH37" s="35">
        <f t="shared" si="8"/>
        <v>3.6682226523320803E-3</v>
      </c>
      <c r="AI37" s="35">
        <f t="shared" si="8"/>
        <v>3.1465022287724118E-3</v>
      </c>
      <c r="AJ37" s="35">
        <f t="shared" si="8"/>
        <v>3.0341850947484266E-3</v>
      </c>
      <c r="AK37" s="35">
        <f t="shared" si="8"/>
        <v>3.3000285469597487E-3</v>
      </c>
      <c r="AL37" s="35">
        <f t="shared" si="8"/>
        <v>3.4036746038913473E-3</v>
      </c>
      <c r="AM37" s="35">
        <f t="shared" si="8"/>
        <v>3.5179945527143877E-3</v>
      </c>
      <c r="AN37" s="35">
        <f t="shared" si="8"/>
        <v>3.5434981931934634E-3</v>
      </c>
      <c r="AO37" s="35">
        <f t="shared" si="8"/>
        <v>3.5403249915406708E-3</v>
      </c>
      <c r="AP37" s="35">
        <f t="shared" si="8"/>
        <v>3.5119393709637432E-3</v>
      </c>
      <c r="AQ37" s="35">
        <f t="shared" si="8"/>
        <v>3.3443883327922965E-3</v>
      </c>
    </row>
    <row r="38" spans="2:43">
      <c r="B38" s="2" t="s">
        <v>186</v>
      </c>
      <c r="C38" s="20">
        <f t="shared" si="1"/>
        <v>3.7322342265333909E-2</v>
      </c>
      <c r="D38" s="35">
        <f t="shared" ref="D38:AQ38" si="9">D$6/D12</f>
        <v>2.9674793953683399E-3</v>
      </c>
      <c r="E38" s="35">
        <f t="shared" si="9"/>
        <v>3.0969795059856728E-3</v>
      </c>
      <c r="F38" s="35">
        <f t="shared" si="9"/>
        <v>3.063793209308037E-3</v>
      </c>
      <c r="G38" s="35">
        <f t="shared" si="9"/>
        <v>2.9432673589656708E-3</v>
      </c>
      <c r="H38" s="35">
        <f t="shared" si="9"/>
        <v>2.8816923513158852E-3</v>
      </c>
      <c r="I38" s="35">
        <f t="shared" si="9"/>
        <v>2.8026722086368196E-3</v>
      </c>
      <c r="J38" s="35">
        <f t="shared" si="9"/>
        <v>2.7421575729099368E-3</v>
      </c>
      <c r="K38" s="35">
        <f t="shared" si="9"/>
        <v>2.8205745205283454E-3</v>
      </c>
      <c r="L38" s="35">
        <f t="shared" si="9"/>
        <v>2.7719434720601581E-3</v>
      </c>
      <c r="M38" s="35">
        <f t="shared" si="9"/>
        <v>2.7262150982419854E-3</v>
      </c>
      <c r="N38" s="35">
        <f t="shared" si="9"/>
        <v>2.6588068547867545E-3</v>
      </c>
      <c r="O38" s="35">
        <f t="shared" si="9"/>
        <v>2.5438107860650647E-3</v>
      </c>
      <c r="P38" s="35">
        <f t="shared" si="9"/>
        <v>2.4921583223581662E-3</v>
      </c>
      <c r="Q38" s="35">
        <f t="shared" si="9"/>
        <v>2.556085160470289E-3</v>
      </c>
      <c r="R38" s="35">
        <f t="shared" si="9"/>
        <v>2.6189312221044144E-3</v>
      </c>
      <c r="S38" s="35">
        <f t="shared" si="9"/>
        <v>2.5505354540269944E-3</v>
      </c>
      <c r="T38" s="35">
        <f t="shared" si="9"/>
        <v>2.4397958086370161E-3</v>
      </c>
      <c r="U38" s="35">
        <f t="shared" si="9"/>
        <v>2.5274586542103268E-3</v>
      </c>
      <c r="V38" s="35">
        <f t="shared" si="9"/>
        <v>2.6004534576143093E-3</v>
      </c>
      <c r="W38" s="35">
        <f t="shared" si="9"/>
        <v>2.5768529578173134E-3</v>
      </c>
      <c r="X38" s="35">
        <f t="shared" si="9"/>
        <v>2.4678563128505654E-3</v>
      </c>
      <c r="Y38" s="35">
        <f t="shared" si="9"/>
        <v>2.3847406664996244E-3</v>
      </c>
      <c r="Z38" s="35">
        <f t="shared" si="9"/>
        <v>2.3502525709790016E-3</v>
      </c>
      <c r="AA38" s="35">
        <f t="shared" si="9"/>
        <v>2.2721900852149032E-3</v>
      </c>
      <c r="AB38" s="35">
        <f t="shared" si="9"/>
        <v>2.21815844167192E-3</v>
      </c>
      <c r="AC38" s="35">
        <f t="shared" si="9"/>
        <v>2.1561916614810206E-3</v>
      </c>
      <c r="AD38" s="35">
        <f t="shared" si="9"/>
        <v>2.0986313542065188E-3</v>
      </c>
      <c r="AE38" s="35">
        <f t="shared" si="9"/>
        <v>2.1008168809661153E-3</v>
      </c>
      <c r="AF38" s="35">
        <f t="shared" si="9"/>
        <v>2.0156544805813455E-3</v>
      </c>
      <c r="AG38" s="35">
        <f t="shared" si="9"/>
        <v>2.0018994767127879E-3</v>
      </c>
      <c r="AH38" s="35">
        <f t="shared" si="9"/>
        <v>2.0498930516926919E-3</v>
      </c>
      <c r="AI38" s="35">
        <f t="shared" si="9"/>
        <v>2.1044101906668197E-3</v>
      </c>
      <c r="AJ38" s="35">
        <f t="shared" si="9"/>
        <v>2.0790620949687759E-3</v>
      </c>
      <c r="AK38" s="35">
        <f t="shared" si="9"/>
        <v>2.0470200747268572E-3</v>
      </c>
      <c r="AL38" s="35">
        <f t="shared" si="9"/>
        <v>1.9987036709681223E-3</v>
      </c>
      <c r="AM38" s="35">
        <f t="shared" si="9"/>
        <v>1.9143878390901188E-3</v>
      </c>
      <c r="AN38" s="35">
        <f t="shared" si="9"/>
        <v>1.8007202881152461E-3</v>
      </c>
      <c r="AO38" s="35">
        <f t="shared" si="9"/>
        <v>1.7434210526315788E-3</v>
      </c>
      <c r="AP38" s="35">
        <f t="shared" si="9"/>
        <v>1.6863289382373352E-3</v>
      </c>
      <c r="AQ38" s="35">
        <f t="shared" si="9"/>
        <v>1.5835622226917389E-3</v>
      </c>
    </row>
    <row r="39" spans="2:43">
      <c r="B39" s="2" t="s">
        <v>163</v>
      </c>
      <c r="C39" s="20">
        <f t="shared" si="1"/>
        <v>3.119726216515389E-2</v>
      </c>
      <c r="D39" s="35">
        <f t="shared" ref="D39:AQ39" si="10">D$6/D13</f>
        <v>0.87669062995004277</v>
      </c>
      <c r="E39" s="35">
        <f t="shared" si="10"/>
        <v>0.89381973419949434</v>
      </c>
      <c r="F39" s="35">
        <f t="shared" si="10"/>
        <v>0.86110365456149085</v>
      </c>
      <c r="G39" s="35">
        <f t="shared" si="10"/>
        <v>0.85459697939514589</v>
      </c>
      <c r="H39" s="35">
        <f t="shared" si="10"/>
        <v>0.85264133456904545</v>
      </c>
      <c r="I39" s="35">
        <f t="shared" si="10"/>
        <v>0.84803424669762573</v>
      </c>
      <c r="J39" s="35">
        <f t="shared" si="10"/>
        <v>0.81582411437846325</v>
      </c>
      <c r="K39" s="35">
        <f t="shared" si="10"/>
        <v>0.81453810599700627</v>
      </c>
      <c r="L39" s="35">
        <f t="shared" si="10"/>
        <v>0.79073311093194065</v>
      </c>
      <c r="M39" s="35">
        <f t="shared" si="10"/>
        <v>0.79728718216254224</v>
      </c>
      <c r="N39" s="35">
        <f t="shared" si="10"/>
        <v>0.75619042732912889</v>
      </c>
      <c r="O39" s="35">
        <f t="shared" si="10"/>
        <v>0.71901303561765795</v>
      </c>
      <c r="P39" s="35">
        <f t="shared" si="10"/>
        <v>0.69988671734010888</v>
      </c>
      <c r="Q39" s="35">
        <f t="shared" si="10"/>
        <v>0.71935369057775445</v>
      </c>
      <c r="R39" s="35">
        <f t="shared" si="10"/>
        <v>0.7366071428571429</v>
      </c>
      <c r="S39" s="35">
        <f t="shared" si="10"/>
        <v>0.71514744474708658</v>
      </c>
      <c r="T39" s="35">
        <f t="shared" si="10"/>
        <v>0.70119113412257483</v>
      </c>
      <c r="U39" s="35">
        <f t="shared" si="10"/>
        <v>0.73238632830076855</v>
      </c>
      <c r="V39" s="35">
        <f t="shared" si="10"/>
        <v>0.73681881288121309</v>
      </c>
      <c r="W39" s="35">
        <f t="shared" si="10"/>
        <v>0.75036566367728608</v>
      </c>
      <c r="X39" s="35">
        <f t="shared" si="10"/>
        <v>0.75726183065011954</v>
      </c>
      <c r="Y39" s="35">
        <f t="shared" si="10"/>
        <v>0.72910641851129765</v>
      </c>
      <c r="Z39" s="35">
        <f t="shared" si="10"/>
        <v>0.73248240310273638</v>
      </c>
      <c r="AA39" s="35">
        <f t="shared" si="10"/>
        <v>0.73395564520989964</v>
      </c>
      <c r="AB39" s="35">
        <f t="shared" si="10"/>
        <v>0.73121102453898112</v>
      </c>
      <c r="AC39" s="35">
        <f t="shared" si="10"/>
        <v>0.73829907824478713</v>
      </c>
      <c r="AD39" s="35">
        <f t="shared" si="10"/>
        <v>0.74025866609785085</v>
      </c>
      <c r="AE39" s="35">
        <f t="shared" si="10"/>
        <v>0.7855989757292362</v>
      </c>
      <c r="AF39" s="35">
        <f t="shared" si="10"/>
        <v>0.79040091419864777</v>
      </c>
      <c r="AG39" s="35">
        <f t="shared" si="10"/>
        <v>0.7499877908964272</v>
      </c>
      <c r="AH39" s="35">
        <f t="shared" si="10"/>
        <v>0.7533950658524744</v>
      </c>
      <c r="AI39" s="35">
        <f t="shared" si="10"/>
        <v>0.71848572938689215</v>
      </c>
      <c r="AJ39" s="35">
        <f t="shared" si="10"/>
        <v>0.73643879982804594</v>
      </c>
      <c r="AK39" s="35">
        <f t="shared" si="10"/>
        <v>0.72428052295225764</v>
      </c>
      <c r="AL39" s="35">
        <f t="shared" si="10"/>
        <v>0.70448423321917319</v>
      </c>
      <c r="AM39" s="35">
        <f t="shared" si="10"/>
        <v>0.71116698953562463</v>
      </c>
      <c r="AN39" s="35">
        <f t="shared" si="10"/>
        <v>0.71370841589321099</v>
      </c>
      <c r="AO39" s="35">
        <f t="shared" si="10"/>
        <v>0.71041205217452441</v>
      </c>
      <c r="AP39" s="35">
        <f t="shared" si="10"/>
        <v>0.69778075238391857</v>
      </c>
      <c r="AQ39" s="35">
        <f t="shared" si="10"/>
        <v>0.68713400029795679</v>
      </c>
    </row>
    <row r="40" spans="2:43">
      <c r="B40" s="2" t="s">
        <v>183</v>
      </c>
      <c r="C40" s="20">
        <f t="shared" si="1"/>
        <v>2.8052317397994599E-2</v>
      </c>
      <c r="D40" s="35">
        <f t="shared" ref="D40:AQ40" si="11">D$6/D14</f>
        <v>0.92719470444460672</v>
      </c>
      <c r="E40" s="35">
        <f t="shared" si="11"/>
        <v>0.96689323451904796</v>
      </c>
      <c r="F40" s="35">
        <f t="shared" si="11"/>
        <v>0.94937712320340262</v>
      </c>
      <c r="G40" s="35">
        <f t="shared" si="11"/>
        <v>0.9233340906201345</v>
      </c>
      <c r="H40" s="35">
        <f t="shared" si="11"/>
        <v>0.89938236922424675</v>
      </c>
      <c r="I40" s="35">
        <f t="shared" si="11"/>
        <v>0.87315819788317861</v>
      </c>
      <c r="J40" s="35">
        <f t="shared" si="11"/>
        <v>0.86464107724154404</v>
      </c>
      <c r="K40" s="35">
        <f t="shared" si="11"/>
        <v>0.8980411645338966</v>
      </c>
      <c r="L40" s="35">
        <f t="shared" si="11"/>
        <v>0.89509248172554401</v>
      </c>
      <c r="M40" s="35">
        <f t="shared" si="11"/>
        <v>0.89631402015325323</v>
      </c>
      <c r="N40" s="35">
        <f t="shared" si="11"/>
        <v>0.89711150528658878</v>
      </c>
      <c r="O40" s="35">
        <f t="shared" si="11"/>
        <v>0.87320600452757191</v>
      </c>
      <c r="P40" s="35">
        <f t="shared" si="11"/>
        <v>0.86567362093352196</v>
      </c>
      <c r="Q40" s="35">
        <f t="shared" si="11"/>
        <v>0.89584419171332985</v>
      </c>
      <c r="R40" s="35">
        <f t="shared" si="11"/>
        <v>0.89364633702490515</v>
      </c>
      <c r="S40" s="35">
        <f t="shared" si="11"/>
        <v>0.89519242745049188</v>
      </c>
      <c r="T40" s="35">
        <f t="shared" si="11"/>
        <v>0.8824410924240933</v>
      </c>
      <c r="U40" s="35">
        <f t="shared" si="11"/>
        <v>0.91825174408204646</v>
      </c>
      <c r="V40" s="35">
        <f t="shared" si="11"/>
        <v>0.94502642366205181</v>
      </c>
      <c r="W40" s="35">
        <f t="shared" si="11"/>
        <v>0.90295890314394478</v>
      </c>
      <c r="X40" s="35">
        <f t="shared" si="11"/>
        <v>0.88486407235661224</v>
      </c>
      <c r="Y40" s="35">
        <f t="shared" si="11"/>
        <v>0.83724060276045298</v>
      </c>
      <c r="Z40" s="35">
        <f t="shared" si="11"/>
        <v>0.81172472094267045</v>
      </c>
      <c r="AA40" s="35">
        <f t="shared" si="11"/>
        <v>0.81205748646756115</v>
      </c>
      <c r="AB40" s="35">
        <f t="shared" si="11"/>
        <v>0.80457662381175532</v>
      </c>
      <c r="AC40" s="35">
        <f t="shared" si="11"/>
        <v>0.84031779291077346</v>
      </c>
      <c r="AD40" s="35">
        <f t="shared" si="11"/>
        <v>0.83923504009870453</v>
      </c>
      <c r="AE40" s="35">
        <f t="shared" si="11"/>
        <v>0.85828535517353211</v>
      </c>
      <c r="AF40" s="35">
        <f t="shared" si="11"/>
        <v>0.81289175506268074</v>
      </c>
      <c r="AG40" s="35">
        <f t="shared" si="11"/>
        <v>0.77420005329377106</v>
      </c>
      <c r="AH40" s="35">
        <f t="shared" si="11"/>
        <v>0.7727343328856362</v>
      </c>
      <c r="AI40" s="35">
        <f t="shared" si="11"/>
        <v>0.713635356940719</v>
      </c>
      <c r="AJ40" s="35">
        <f t="shared" si="11"/>
        <v>0.70899757908165817</v>
      </c>
      <c r="AK40" s="35">
        <f t="shared" si="11"/>
        <v>0.71081450569901883</v>
      </c>
      <c r="AL40" s="35">
        <f t="shared" si="11"/>
        <v>0.70057458682209295</v>
      </c>
      <c r="AM40" s="35">
        <f t="shared" si="11"/>
        <v>0.71312178387650083</v>
      </c>
      <c r="AN40" s="35">
        <f t="shared" si="11"/>
        <v>0.71524839912820259</v>
      </c>
      <c r="AO40" s="35">
        <f t="shared" si="11"/>
        <v>0.70859963353585298</v>
      </c>
      <c r="AP40" s="35">
        <f t="shared" si="11"/>
        <v>0.67953751008335583</v>
      </c>
      <c r="AQ40" s="35">
        <f t="shared" si="11"/>
        <v>0.66826414042908888</v>
      </c>
    </row>
    <row r="41" spans="2:43">
      <c r="B41" s="2" t="s">
        <v>196</v>
      </c>
      <c r="C41" s="20">
        <f t="shared" si="1"/>
        <v>2.6977119174956574E-2</v>
      </c>
      <c r="D41" s="35">
        <f t="shared" ref="D41:AQ41" si="12">D$6/D15</f>
        <v>25.9775426941546</v>
      </c>
      <c r="E41" s="35">
        <f t="shared" si="12"/>
        <v>25.904959928711381</v>
      </c>
      <c r="F41" s="35">
        <f t="shared" si="12"/>
        <v>26.539572979393565</v>
      </c>
      <c r="G41" s="35">
        <f t="shared" si="12"/>
        <v>26.916510210653591</v>
      </c>
      <c r="H41" s="35">
        <f t="shared" si="12"/>
        <v>26.002772835730312</v>
      </c>
      <c r="I41" s="35">
        <f t="shared" si="12"/>
        <v>26.814612238753547</v>
      </c>
      <c r="J41" s="35">
        <f t="shared" si="12"/>
        <v>28.227675482497098</v>
      </c>
      <c r="K41" s="35">
        <f t="shared" si="12"/>
        <v>29.484547296286728</v>
      </c>
      <c r="L41" s="35">
        <f t="shared" si="12"/>
        <v>31.286126110306274</v>
      </c>
      <c r="M41" s="35">
        <f t="shared" si="12"/>
        <v>31.541400892850465</v>
      </c>
      <c r="N41" s="35">
        <f t="shared" si="12"/>
        <v>30.013890606023143</v>
      </c>
      <c r="O41" s="35">
        <f t="shared" si="12"/>
        <v>30.385303700078008</v>
      </c>
      <c r="P41" s="35">
        <f t="shared" si="12"/>
        <v>31.225835253226617</v>
      </c>
      <c r="Q41" s="35">
        <f t="shared" si="12"/>
        <v>31.470309773635986</v>
      </c>
      <c r="R41" s="35">
        <f t="shared" si="12"/>
        <v>32.808138008923812</v>
      </c>
      <c r="S41" s="35">
        <f t="shared" si="12"/>
        <v>33.988042964264004</v>
      </c>
      <c r="T41" s="35">
        <f t="shared" si="12"/>
        <v>32.759177156058364</v>
      </c>
      <c r="U41" s="35">
        <f t="shared" si="12"/>
        <v>32.630575272804322</v>
      </c>
      <c r="V41" s="35">
        <f t="shared" si="12"/>
        <v>32.403120242336726</v>
      </c>
      <c r="W41" s="35">
        <f t="shared" si="12"/>
        <v>31.482334869431643</v>
      </c>
      <c r="X41" s="35">
        <f t="shared" si="12"/>
        <v>30.300926997053971</v>
      </c>
      <c r="Y41" s="35">
        <f t="shared" si="12"/>
        <v>30.569473887068799</v>
      </c>
      <c r="Z41" s="35">
        <f t="shared" si="12"/>
        <v>30.41935718499721</v>
      </c>
      <c r="AA41" s="35">
        <f t="shared" si="12"/>
        <v>29.555255301418299</v>
      </c>
      <c r="AB41" s="35">
        <f t="shared" si="12"/>
        <v>28.775696924060988</v>
      </c>
      <c r="AC41" s="35">
        <f t="shared" si="12"/>
        <v>28.340544563768265</v>
      </c>
      <c r="AD41" s="35">
        <f t="shared" si="12"/>
        <v>28.3837692577323</v>
      </c>
      <c r="AE41" s="35">
        <f t="shared" si="12"/>
        <v>29.566583737069525</v>
      </c>
      <c r="AF41" s="35">
        <f t="shared" si="12"/>
        <v>30.324605367932921</v>
      </c>
      <c r="AG41" s="35">
        <f t="shared" si="12"/>
        <v>31.259086943879034</v>
      </c>
      <c r="AH41" s="35">
        <f t="shared" si="12"/>
        <v>31.500828724137289</v>
      </c>
      <c r="AI41" s="35">
        <f t="shared" si="12"/>
        <v>30.018891198771637</v>
      </c>
      <c r="AJ41" s="35">
        <f t="shared" si="12"/>
        <v>30.523192956053176</v>
      </c>
      <c r="AK41" s="35">
        <f t="shared" si="12"/>
        <v>31.163229545760888</v>
      </c>
      <c r="AL41" s="35">
        <f t="shared" si="12"/>
        <v>31.913892704589507</v>
      </c>
      <c r="AM41" s="35">
        <f t="shared" si="12"/>
        <v>32.585799802094655</v>
      </c>
      <c r="AN41" s="35">
        <f t="shared" si="12"/>
        <v>31.051497277676955</v>
      </c>
      <c r="AO41" s="35">
        <f t="shared" si="12"/>
        <v>29.175803846188554</v>
      </c>
      <c r="AP41" s="35">
        <f t="shared" si="12"/>
        <v>30.613431534063377</v>
      </c>
      <c r="AQ41" s="35">
        <f t="shared" si="12"/>
        <v>30.790308550113334</v>
      </c>
    </row>
    <row r="42" spans="2:43" s="21" customFormat="1">
      <c r="B42" s="36" t="s">
        <v>213</v>
      </c>
      <c r="C42" s="37">
        <f t="shared" si="1"/>
        <v>2.335890788317755E-2</v>
      </c>
      <c r="D42" s="38">
        <f>D$6*D16</f>
        <v>63.028199999999998</v>
      </c>
      <c r="E42" s="38">
        <f t="shared" ref="E42:AQ42" si="13">E$6*E16</f>
        <v>64.397000000000006</v>
      </c>
      <c r="F42" s="38">
        <f t="shared" si="13"/>
        <v>64.670399999999987</v>
      </c>
      <c r="G42" s="38">
        <f t="shared" si="13"/>
        <v>63.791999999999994</v>
      </c>
      <c r="H42" s="38">
        <f t="shared" si="13"/>
        <v>62.491</v>
      </c>
      <c r="I42" s="38">
        <f t="shared" si="13"/>
        <v>62.414999999999999</v>
      </c>
      <c r="J42" s="38">
        <f t="shared" si="13"/>
        <v>65.131</v>
      </c>
      <c r="K42" s="38">
        <f t="shared" si="13"/>
        <v>68.090900000000005</v>
      </c>
      <c r="L42" s="38">
        <f t="shared" si="13"/>
        <v>68.415999999999997</v>
      </c>
      <c r="M42" s="38">
        <f t="shared" si="13"/>
        <v>68.331600000000009</v>
      </c>
      <c r="N42" s="38">
        <f t="shared" si="13"/>
        <v>66.444700000000012</v>
      </c>
      <c r="O42" s="38">
        <f t="shared" si="13"/>
        <v>67.938299999999998</v>
      </c>
      <c r="P42" s="38">
        <f t="shared" si="13"/>
        <v>72.072800000000001</v>
      </c>
      <c r="Q42" s="38">
        <f t="shared" si="13"/>
        <v>72.798199999999994</v>
      </c>
      <c r="R42" s="38">
        <f t="shared" si="13"/>
        <v>75.075000000000003</v>
      </c>
      <c r="S42" s="38">
        <f t="shared" si="13"/>
        <v>74.865000000000009</v>
      </c>
      <c r="T42" s="38">
        <f t="shared" si="13"/>
        <v>72.897300000000001</v>
      </c>
      <c r="U42" s="38">
        <f t="shared" si="13"/>
        <v>74.474400000000003</v>
      </c>
      <c r="V42" s="38">
        <f t="shared" si="13"/>
        <v>73.496200000000002</v>
      </c>
      <c r="W42" s="38">
        <f t="shared" si="13"/>
        <v>71.732500000000002</v>
      </c>
      <c r="X42" s="38">
        <f t="shared" si="13"/>
        <v>68.757499999999993</v>
      </c>
      <c r="Y42" s="38">
        <f t="shared" si="13"/>
        <v>69.66810000000001</v>
      </c>
      <c r="Z42" s="38">
        <f t="shared" si="13"/>
        <v>70.386800000000008</v>
      </c>
      <c r="AA42" s="38">
        <f t="shared" si="13"/>
        <v>70.137600000000006</v>
      </c>
      <c r="AB42" s="38">
        <f t="shared" si="13"/>
        <v>69.302999999999997</v>
      </c>
      <c r="AC42" s="38">
        <f t="shared" si="13"/>
        <v>68.953499999999991</v>
      </c>
      <c r="AD42" s="38">
        <f t="shared" si="13"/>
        <v>68.700199999999995</v>
      </c>
      <c r="AE42" s="38">
        <f t="shared" si="13"/>
        <v>69.433499999999995</v>
      </c>
      <c r="AF42" s="38">
        <f t="shared" si="13"/>
        <v>64.09259999999999</v>
      </c>
      <c r="AG42" s="38">
        <f t="shared" si="13"/>
        <v>63.532499999999999</v>
      </c>
      <c r="AH42" s="38">
        <f t="shared" si="13"/>
        <v>63.93869999999999</v>
      </c>
      <c r="AI42" s="38">
        <f t="shared" si="13"/>
        <v>54.635999999999996</v>
      </c>
      <c r="AJ42" s="38">
        <f t="shared" si="13"/>
        <v>50.464699999999993</v>
      </c>
      <c r="AK42" s="38">
        <f t="shared" si="13"/>
        <v>53.753999999999998</v>
      </c>
      <c r="AL42" s="38">
        <f t="shared" si="13"/>
        <v>55.628799999999998</v>
      </c>
      <c r="AM42" s="38">
        <f t="shared" si="13"/>
        <v>54.213799999999992</v>
      </c>
      <c r="AN42" s="38">
        <f t="shared" si="13"/>
        <v>51.246000000000002</v>
      </c>
      <c r="AO42" s="38">
        <f t="shared" si="13"/>
        <v>48.171699999999994</v>
      </c>
      <c r="AP42" s="38">
        <f t="shared" si="13"/>
        <v>48.964500000000001</v>
      </c>
      <c r="AQ42" s="38">
        <f t="shared" si="13"/>
        <v>47.368400000000001</v>
      </c>
    </row>
    <row r="43" spans="2:43">
      <c r="B43" s="2" t="s">
        <v>141</v>
      </c>
      <c r="C43" s="20">
        <f t="shared" si="1"/>
        <v>2.3265494144347389E-2</v>
      </c>
      <c r="D43" s="35">
        <f t="shared" ref="D43:AQ43" si="14">D$6/D17</f>
        <v>18.077341535731961</v>
      </c>
      <c r="E43" s="35">
        <f t="shared" si="14"/>
        <v>17.958437586993682</v>
      </c>
      <c r="F43" s="35">
        <f t="shared" si="14"/>
        <v>18.137638733531034</v>
      </c>
      <c r="G43" s="35">
        <f t="shared" si="14"/>
        <v>17.999089924245787</v>
      </c>
      <c r="H43" s="35">
        <f t="shared" si="14"/>
        <v>17.376464842701228</v>
      </c>
      <c r="I43" s="35">
        <f t="shared" si="14"/>
        <v>17.815976560672112</v>
      </c>
      <c r="J43" s="35">
        <f t="shared" si="14"/>
        <v>18.753350984104213</v>
      </c>
      <c r="K43" s="35">
        <f t="shared" si="14"/>
        <v>19.614543106989835</v>
      </c>
      <c r="L43" s="35">
        <f t="shared" si="14"/>
        <v>20.823000202840557</v>
      </c>
      <c r="M43" s="35">
        <f t="shared" si="14"/>
        <v>21.71719466123794</v>
      </c>
      <c r="N43" s="35">
        <f t="shared" si="14"/>
        <v>21.049950563737156</v>
      </c>
      <c r="O43" s="35">
        <f t="shared" si="14"/>
        <v>21.430068449578282</v>
      </c>
      <c r="P43" s="35">
        <f t="shared" si="14"/>
        <v>22.224603403792017</v>
      </c>
      <c r="Q43" s="35">
        <f t="shared" si="14"/>
        <v>21.975516805971928</v>
      </c>
      <c r="R43" s="35">
        <f t="shared" si="14"/>
        <v>22.871623390291003</v>
      </c>
      <c r="S43" s="35">
        <f t="shared" si="14"/>
        <v>23.635609629934379</v>
      </c>
      <c r="T43" s="35">
        <f t="shared" si="14"/>
        <v>23.01217767086484</v>
      </c>
      <c r="U43" s="35">
        <f t="shared" si="14"/>
        <v>22.874192359283711</v>
      </c>
      <c r="V43" s="35">
        <f t="shared" si="14"/>
        <v>22.845788576196586</v>
      </c>
      <c r="W43" s="35">
        <f t="shared" si="14"/>
        <v>22.104894757743114</v>
      </c>
      <c r="X43" s="35">
        <f t="shared" si="14"/>
        <v>21.429554077645285</v>
      </c>
      <c r="Y43" s="35">
        <f t="shared" si="14"/>
        <v>21.696047616570723</v>
      </c>
      <c r="Z43" s="35">
        <f t="shared" si="14"/>
        <v>21.760739513338201</v>
      </c>
      <c r="AA43" s="35">
        <f t="shared" si="14"/>
        <v>21.377564795559532</v>
      </c>
      <c r="AB43" s="35">
        <f t="shared" si="14"/>
        <v>21.132523727016125</v>
      </c>
      <c r="AC43" s="35">
        <f t="shared" si="14"/>
        <v>21.197450516571077</v>
      </c>
      <c r="AD43" s="35">
        <f t="shared" si="14"/>
        <v>21.209083255883044</v>
      </c>
      <c r="AE43" s="35">
        <f t="shared" si="14"/>
        <v>22.27565824452223</v>
      </c>
      <c r="AF43" s="35">
        <f t="shared" si="14"/>
        <v>22.013376286717214</v>
      </c>
      <c r="AG43" s="35">
        <f t="shared" si="14"/>
        <v>22.85676885686102</v>
      </c>
      <c r="AH43" s="35">
        <f t="shared" si="14"/>
        <v>23.04666673221648</v>
      </c>
      <c r="AI43" s="35">
        <f t="shared" si="14"/>
        <v>20.858966188991975</v>
      </c>
      <c r="AJ43" s="35">
        <f t="shared" si="14"/>
        <v>20.846904157326467</v>
      </c>
      <c r="AK43" s="35">
        <f t="shared" si="14"/>
        <v>21.405950011842119</v>
      </c>
      <c r="AL43" s="35">
        <f t="shared" si="14"/>
        <v>22.013925735232508</v>
      </c>
      <c r="AM43" s="35">
        <f t="shared" si="14"/>
        <v>22.299210415582717</v>
      </c>
      <c r="AN43" s="35">
        <f t="shared" si="14"/>
        <v>20.634567897533771</v>
      </c>
      <c r="AO43" s="35">
        <f t="shared" si="14"/>
        <v>18.639064390186938</v>
      </c>
      <c r="AP43" s="35">
        <f t="shared" si="14"/>
        <v>18.508464784375441</v>
      </c>
      <c r="AQ43" s="35">
        <f t="shared" si="14"/>
        <v>18.479977176862779</v>
      </c>
    </row>
    <row r="44" spans="2:43">
      <c r="B44" s="2" t="s">
        <v>110</v>
      </c>
      <c r="C44" s="20">
        <f t="shared" si="1"/>
        <v>2.3048626749855711E-2</v>
      </c>
      <c r="D44" s="35">
        <f t="shared" ref="D44:AQ44" si="15">D$6/D18</f>
        <v>3.3943482568287969E-2</v>
      </c>
      <c r="E44" s="35">
        <f t="shared" si="15"/>
        <v>3.4733923593027176E-2</v>
      </c>
      <c r="F44" s="35">
        <f t="shared" si="15"/>
        <v>3.4699096788150849E-2</v>
      </c>
      <c r="G44" s="35">
        <f t="shared" si="15"/>
        <v>3.4281292319597596E-2</v>
      </c>
      <c r="H44" s="35">
        <f t="shared" si="15"/>
        <v>3.3109572227357449E-2</v>
      </c>
      <c r="I44" s="35">
        <f t="shared" si="15"/>
        <v>3.3740854452608895E-2</v>
      </c>
      <c r="J44" s="35">
        <f t="shared" si="15"/>
        <v>3.5085375527073852E-2</v>
      </c>
      <c r="K44" s="35">
        <f t="shared" si="15"/>
        <v>3.555413459252519E-2</v>
      </c>
      <c r="L44" s="35">
        <f t="shared" si="15"/>
        <v>3.5564279357580698E-2</v>
      </c>
      <c r="M44" s="35">
        <f t="shared" si="15"/>
        <v>3.4920687485511803E-2</v>
      </c>
      <c r="N44" s="35">
        <f t="shared" si="15"/>
        <v>3.5143742761768515E-2</v>
      </c>
      <c r="O44" s="35">
        <f t="shared" si="15"/>
        <v>3.3614796263706503E-2</v>
      </c>
      <c r="P44" s="35">
        <f t="shared" si="15"/>
        <v>3.3444901723048551E-2</v>
      </c>
      <c r="Q44" s="35">
        <f t="shared" si="15"/>
        <v>3.4604100525686361E-2</v>
      </c>
      <c r="R44" s="35">
        <f t="shared" si="15"/>
        <v>3.5723564562223954E-2</v>
      </c>
      <c r="S44" s="35">
        <f t="shared" si="15"/>
        <v>3.682120901639345E-2</v>
      </c>
      <c r="T44" s="35">
        <f t="shared" si="15"/>
        <v>3.7731603764356011E-2</v>
      </c>
      <c r="U44" s="35">
        <f t="shared" si="15"/>
        <v>3.9717887928896647E-2</v>
      </c>
      <c r="V44" s="35">
        <f t="shared" si="15"/>
        <v>4.0106458412254374E-2</v>
      </c>
      <c r="W44" s="35">
        <f t="shared" si="15"/>
        <v>3.9541591503236447E-2</v>
      </c>
      <c r="X44" s="35">
        <f t="shared" si="15"/>
        <v>4.0241592948452046E-2</v>
      </c>
      <c r="Y44" s="35">
        <f t="shared" si="15"/>
        <v>4.0083430813176675E-2</v>
      </c>
      <c r="Z44" s="35">
        <f t="shared" si="15"/>
        <v>3.9422570364156043E-2</v>
      </c>
      <c r="AA44" s="35">
        <f t="shared" si="15"/>
        <v>3.893389551050512E-2</v>
      </c>
      <c r="AB44" s="35">
        <f t="shared" si="15"/>
        <v>3.7844744968586946E-2</v>
      </c>
      <c r="AC44" s="35">
        <f t="shared" si="15"/>
        <v>3.7313593562893599E-2</v>
      </c>
      <c r="AD44" s="35">
        <f t="shared" si="15"/>
        <v>3.6645271402357751E-2</v>
      </c>
      <c r="AE44" s="35">
        <f t="shared" si="15"/>
        <v>3.6766182493565648E-2</v>
      </c>
      <c r="AF44" s="35">
        <f t="shared" si="15"/>
        <v>3.3840363807432959E-2</v>
      </c>
      <c r="AG44" s="35">
        <f t="shared" si="15"/>
        <v>3.1653645322131052E-2</v>
      </c>
      <c r="AH44" s="35">
        <f t="shared" si="15"/>
        <v>3.1696508043586209E-2</v>
      </c>
      <c r="AI44" s="35">
        <f t="shared" si="15"/>
        <v>2.5485356904847344E-2</v>
      </c>
      <c r="AJ44" s="35">
        <f t="shared" si="15"/>
        <v>2.4921084409669014E-2</v>
      </c>
      <c r="AK44" s="35">
        <f t="shared" si="15"/>
        <v>2.6993998739034662E-2</v>
      </c>
      <c r="AL44" s="35">
        <f t="shared" si="15"/>
        <v>2.7379568642644968E-2</v>
      </c>
      <c r="AM44" s="35">
        <f t="shared" si="15"/>
        <v>2.8475052224238896E-2</v>
      </c>
      <c r="AN44" s="35">
        <f t="shared" si="15"/>
        <v>2.8717545239968528E-2</v>
      </c>
      <c r="AO44" s="35">
        <f t="shared" si="15"/>
        <v>2.7738215762650786E-2</v>
      </c>
      <c r="AP44" s="35">
        <f t="shared" si="15"/>
        <v>2.6711877018822616E-2</v>
      </c>
      <c r="AQ44" s="35">
        <f t="shared" si="15"/>
        <v>2.647988835697504E-2</v>
      </c>
    </row>
    <row r="45" spans="2:43">
      <c r="B45" s="2" t="s">
        <v>80</v>
      </c>
      <c r="C45" s="20">
        <f t="shared" si="1"/>
        <v>2.1083445211185773E-2</v>
      </c>
      <c r="D45" s="35">
        <f t="shared" ref="D45:AQ45" si="16">D$6/D19</f>
        <v>20.368446294262732</v>
      </c>
      <c r="E45" s="35">
        <f t="shared" si="16"/>
        <v>20.23447257421854</v>
      </c>
      <c r="F45" s="35">
        <f t="shared" si="16"/>
        <v>20.436385500513683</v>
      </c>
      <c r="G45" s="35">
        <f t="shared" si="16"/>
        <v>20.280277149322632</v>
      </c>
      <c r="H45" s="35">
        <f t="shared" si="16"/>
        <v>19.578741167948714</v>
      </c>
      <c r="I45" s="35">
        <f t="shared" si="16"/>
        <v>20.073956175392926</v>
      </c>
      <c r="J45" s="35">
        <f t="shared" si="16"/>
        <v>21.130132525413913</v>
      </c>
      <c r="K45" s="35">
        <f t="shared" si="16"/>
        <v>22.100471303898896</v>
      </c>
      <c r="L45" s="35">
        <f t="shared" si="16"/>
        <v>23.462087081700236</v>
      </c>
      <c r="M45" s="35">
        <f t="shared" si="16"/>
        <v>24.469610879737331</v>
      </c>
      <c r="N45" s="35">
        <f t="shared" si="16"/>
        <v>23.717800911537918</v>
      </c>
      <c r="O45" s="35">
        <f t="shared" si="16"/>
        <v>24.146094570090529</v>
      </c>
      <c r="P45" s="35">
        <f t="shared" si="16"/>
        <v>25.041328114902885</v>
      </c>
      <c r="Q45" s="35">
        <f t="shared" si="16"/>
        <v>24.760672522912724</v>
      </c>
      <c r="R45" s="35">
        <f t="shared" si="16"/>
        <v>25.770350787858959</v>
      </c>
      <c r="S45" s="35">
        <f t="shared" si="16"/>
        <v>26.631163903602403</v>
      </c>
      <c r="T45" s="35">
        <f t="shared" si="16"/>
        <v>25.928718781827438</v>
      </c>
      <c r="U45" s="35">
        <f t="shared" si="16"/>
        <v>25.773245345493788</v>
      </c>
      <c r="V45" s="35">
        <f t="shared" si="16"/>
        <v>25.741241694446952</v>
      </c>
      <c r="W45" s="35">
        <f t="shared" si="16"/>
        <v>24.906447710990264</v>
      </c>
      <c r="X45" s="35">
        <f t="shared" si="16"/>
        <v>24.145515007156906</v>
      </c>
      <c r="Y45" s="35">
        <f t="shared" si="16"/>
        <v>24.44578367910967</v>
      </c>
      <c r="Z45" s="35">
        <f t="shared" si="16"/>
        <v>24.518674564220067</v>
      </c>
      <c r="AA45" s="35">
        <f t="shared" si="16"/>
        <v>24.08693665381066</v>
      </c>
      <c r="AB45" s="35">
        <f t="shared" si="16"/>
        <v>23.810839317559655</v>
      </c>
      <c r="AC45" s="35">
        <f t="shared" si="16"/>
        <v>23.883994865541919</v>
      </c>
      <c r="AD45" s="35">
        <f t="shared" si="16"/>
        <v>23.897101926968105</v>
      </c>
      <c r="AE45" s="35">
        <f t="shared" si="16"/>
        <v>25.09885359670119</v>
      </c>
      <c r="AF45" s="35">
        <f t="shared" si="16"/>
        <v>24.803330277581175</v>
      </c>
      <c r="AG45" s="35">
        <f t="shared" si="16"/>
        <v>25.753613605248514</v>
      </c>
      <c r="AH45" s="35">
        <f t="shared" si="16"/>
        <v>25.967578953412506</v>
      </c>
      <c r="AI45" s="35">
        <f t="shared" si="16"/>
        <v>23.502611362103817</v>
      </c>
      <c r="AJ45" s="35">
        <f t="shared" si="16"/>
        <v>23.489020600226969</v>
      </c>
      <c r="AK45" s="35">
        <f t="shared" si="16"/>
        <v>24.118919384914125</v>
      </c>
      <c r="AL45" s="35">
        <f t="shared" si="16"/>
        <v>24.803949362669165</v>
      </c>
      <c r="AM45" s="35">
        <f t="shared" si="16"/>
        <v>25.125390747111858</v>
      </c>
      <c r="AN45" s="35">
        <f t="shared" si="16"/>
        <v>23.249773048513493</v>
      </c>
      <c r="AO45" s="35">
        <f t="shared" si="16"/>
        <v>21.001361359268884</v>
      </c>
      <c r="AP45" s="35">
        <f t="shared" si="16"/>
        <v>20.854209685901132</v>
      </c>
      <c r="AQ45" s="35">
        <f t="shared" si="16"/>
        <v>20.822111586602251</v>
      </c>
    </row>
    <row r="46" spans="2:43">
      <c r="B46" s="2" t="s">
        <v>203</v>
      </c>
      <c r="C46" s="20">
        <f>C21/C$26</f>
        <v>1.8155740266765193E-2</v>
      </c>
      <c r="D46" s="35">
        <f t="shared" ref="D46:AQ46" si="17">D$6/D21</f>
        <v>11.75493533015657</v>
      </c>
      <c r="E46" s="35">
        <f t="shared" si="17"/>
        <v>12.348536419332881</v>
      </c>
      <c r="F46" s="35">
        <f t="shared" si="17"/>
        <v>12.228727025187201</v>
      </c>
      <c r="G46" s="35">
        <f t="shared" si="17"/>
        <v>12.062627637848877</v>
      </c>
      <c r="H46" s="35">
        <f t="shared" si="17"/>
        <v>11.899251191286591</v>
      </c>
      <c r="I46" s="35">
        <f t="shared" si="17"/>
        <v>11.640571817562968</v>
      </c>
      <c r="J46" s="35">
        <f t="shared" si="17"/>
        <v>11.441797140912186</v>
      </c>
      <c r="K46" s="35">
        <f t="shared" si="17"/>
        <v>11.809394145677331</v>
      </c>
      <c r="L46" s="35">
        <f t="shared" si="17"/>
        <v>11.643294758339007</v>
      </c>
      <c r="M46" s="35">
        <f t="shared" si="17"/>
        <v>11.485364193328795</v>
      </c>
      <c r="N46" s="35">
        <f t="shared" si="17"/>
        <v>11.237576582709327</v>
      </c>
      <c r="O46" s="35">
        <f t="shared" si="17"/>
        <v>10.818243703199455</v>
      </c>
      <c r="P46" s="35">
        <f t="shared" si="17"/>
        <v>10.665759019741321</v>
      </c>
      <c r="Q46" s="35">
        <f t="shared" si="17"/>
        <v>10.951667801225323</v>
      </c>
      <c r="R46" s="35">
        <f t="shared" si="17"/>
        <v>11.232130701157251</v>
      </c>
      <c r="S46" s="35">
        <f t="shared" si="17"/>
        <v>10.959836623553437</v>
      </c>
      <c r="T46" s="35">
        <f t="shared" si="17"/>
        <v>10.502382573179034</v>
      </c>
      <c r="U46" s="35">
        <f t="shared" si="17"/>
        <v>10.902654867256638</v>
      </c>
      <c r="V46" s="35">
        <f t="shared" si="17"/>
        <v>11.243022464261403</v>
      </c>
      <c r="W46" s="35">
        <f t="shared" si="17"/>
        <v>11.16133424098026</v>
      </c>
      <c r="X46" s="35">
        <f t="shared" si="17"/>
        <v>10.698434309053779</v>
      </c>
      <c r="Y46" s="35">
        <f t="shared" si="17"/>
        <v>10.366235534377127</v>
      </c>
      <c r="Z46" s="35">
        <f t="shared" si="17"/>
        <v>10.249149081007488</v>
      </c>
      <c r="AA46" s="35">
        <f t="shared" si="17"/>
        <v>9.946902654867257</v>
      </c>
      <c r="AB46" s="35">
        <f t="shared" si="17"/>
        <v>9.6773315180394821</v>
      </c>
      <c r="AC46" s="35">
        <f t="shared" si="17"/>
        <v>9.4349897889720893</v>
      </c>
      <c r="AD46" s="35">
        <f t="shared" si="17"/>
        <v>9.260721579305649</v>
      </c>
      <c r="AE46" s="35">
        <f t="shared" si="17"/>
        <v>9.2226004084411155</v>
      </c>
      <c r="AF46" s="35">
        <f t="shared" si="17"/>
        <v>8.8141592920353986</v>
      </c>
      <c r="AG46" s="35">
        <f t="shared" si="17"/>
        <v>8.7814840027229408</v>
      </c>
      <c r="AH46" s="35">
        <f t="shared" si="17"/>
        <v>9.2117086453369641</v>
      </c>
      <c r="AI46" s="35">
        <f t="shared" si="17"/>
        <v>9.4758339006126615</v>
      </c>
      <c r="AJ46" s="35">
        <f t="shared" si="17"/>
        <v>9.6092579986385296</v>
      </c>
      <c r="AK46" s="35">
        <f t="shared" si="17"/>
        <v>9.4431586113002037</v>
      </c>
      <c r="AL46" s="35">
        <f t="shared" si="17"/>
        <v>9.2362151123213074</v>
      </c>
      <c r="AM46" s="35">
        <f t="shared" si="17"/>
        <v>9.0565010211027914</v>
      </c>
      <c r="AN46" s="35">
        <f t="shared" si="17"/>
        <v>8.9448604492852279</v>
      </c>
      <c r="AO46" s="35">
        <f t="shared" si="17"/>
        <v>8.8032675289312454</v>
      </c>
      <c r="AP46" s="35">
        <f t="shared" si="17"/>
        <v>8.6017699115044248</v>
      </c>
      <c r="AQ46" s="35">
        <f t="shared" si="17"/>
        <v>8.1633764465622871</v>
      </c>
    </row>
    <row r="47" spans="2:43">
      <c r="B47" s="2" t="s">
        <v>37</v>
      </c>
      <c r="C47" s="20">
        <f>C22/C$26</f>
        <v>1.495391886172529E-2</v>
      </c>
      <c r="D47" s="35">
        <f t="shared" ref="D47:AQ47" si="18">D$6/D22</f>
        <v>1.1040920716112533E-2</v>
      </c>
      <c r="E47" s="35">
        <f t="shared" si="18"/>
        <v>1.1578713550031022E-2</v>
      </c>
      <c r="F47" s="35">
        <f t="shared" si="18"/>
        <v>1.1444954128440366E-2</v>
      </c>
      <c r="G47" s="35">
        <f t="shared" si="18"/>
        <v>1.1316407257827607E-2</v>
      </c>
      <c r="H47" s="35">
        <f t="shared" si="18"/>
        <v>1.1211826552786665E-2</v>
      </c>
      <c r="I47" s="35">
        <f t="shared" si="18"/>
        <v>1.0959655648901343E-2</v>
      </c>
      <c r="J47" s="35">
        <f t="shared" si="18"/>
        <v>1.0723025924612177E-2</v>
      </c>
      <c r="K47" s="35">
        <f t="shared" si="18"/>
        <v>1.103188997107849E-2</v>
      </c>
      <c r="L47" s="35">
        <f t="shared" si="18"/>
        <v>1.0874872838250255E-2</v>
      </c>
      <c r="M47" s="35">
        <f t="shared" si="18"/>
        <v>1.0608651911468812E-2</v>
      </c>
      <c r="N47" s="35">
        <f t="shared" si="18"/>
        <v>1.0321809355405883E-2</v>
      </c>
      <c r="O47" s="35">
        <f t="shared" si="18"/>
        <v>9.9648858791070976E-3</v>
      </c>
      <c r="P47" s="35">
        <f t="shared" si="18"/>
        <v>9.8162307378086532E-3</v>
      </c>
      <c r="Q47" s="35">
        <f t="shared" si="18"/>
        <v>1.0041619541960338E-2</v>
      </c>
      <c r="R47" s="35">
        <f t="shared" si="18"/>
        <v>1.022388448125869E-2</v>
      </c>
      <c r="S47" s="35">
        <f t="shared" si="18"/>
        <v>9.9760327362584788E-3</v>
      </c>
      <c r="T47" s="35">
        <f t="shared" si="18"/>
        <v>9.5778495157685627E-3</v>
      </c>
      <c r="U47" s="35">
        <f t="shared" si="18"/>
        <v>9.8758611163866777E-3</v>
      </c>
      <c r="V47" s="35">
        <f t="shared" si="18"/>
        <v>9.9871079473578556E-3</v>
      </c>
      <c r="W47" s="35">
        <f t="shared" si="18"/>
        <v>9.8668136618901246E-3</v>
      </c>
      <c r="X47" s="35">
        <f t="shared" si="18"/>
        <v>9.6267638245375892E-3</v>
      </c>
      <c r="Y47" s="35">
        <f t="shared" si="18"/>
        <v>9.2959541721912529E-3</v>
      </c>
      <c r="Z47" s="35">
        <f t="shared" si="18"/>
        <v>9.1248484848484857E-3</v>
      </c>
      <c r="AA47" s="35">
        <f t="shared" si="18"/>
        <v>8.8852025986724502E-3</v>
      </c>
      <c r="AB47" s="35">
        <f t="shared" si="18"/>
        <v>8.7644882860665844E-3</v>
      </c>
      <c r="AC47" s="35">
        <f t="shared" si="18"/>
        <v>8.522580534081713E-3</v>
      </c>
      <c r="AD47" s="35">
        <f t="shared" si="18"/>
        <v>8.3398724865129965E-3</v>
      </c>
      <c r="AE47" s="35">
        <f t="shared" si="18"/>
        <v>8.412816691505216E-3</v>
      </c>
      <c r="AF47" s="35">
        <f t="shared" si="18"/>
        <v>8.1100785953554331E-3</v>
      </c>
      <c r="AG47" s="35">
        <f t="shared" si="18"/>
        <v>8.011088837386075E-3</v>
      </c>
      <c r="AH47" s="35">
        <f t="shared" si="18"/>
        <v>8.2238001589821242E-3</v>
      </c>
      <c r="AI47" s="35">
        <f t="shared" si="18"/>
        <v>8.5168869309838469E-3</v>
      </c>
      <c r="AJ47" s="35">
        <f t="shared" si="18"/>
        <v>8.590555014605648E-3</v>
      </c>
      <c r="AK47" s="35">
        <f t="shared" si="18"/>
        <v>8.410677777427468E-3</v>
      </c>
      <c r="AL47" s="35">
        <f t="shared" si="18"/>
        <v>8.1499279192695818E-3</v>
      </c>
      <c r="AM47" s="35">
        <f t="shared" si="18"/>
        <v>7.9875120076849174E-3</v>
      </c>
      <c r="AN47" s="35">
        <f t="shared" si="18"/>
        <v>7.8657577346617734E-3</v>
      </c>
      <c r="AO47" s="35">
        <f t="shared" si="18"/>
        <v>7.6902949571836339E-3</v>
      </c>
      <c r="AP47" s="35">
        <f t="shared" si="18"/>
        <v>7.4639737449584504E-3</v>
      </c>
      <c r="AQ47" s="35">
        <f t="shared" si="18"/>
        <v>7.2643566755512482E-3</v>
      </c>
    </row>
    <row r="48" spans="2:43">
      <c r="B48" s="2" t="s">
        <v>113</v>
      </c>
      <c r="C48" s="20">
        <f>C23/C$26</f>
        <v>1.3637624791460558E-2</v>
      </c>
      <c r="D48" s="35">
        <f t="shared" ref="D48:AQ48" si="19">D$6/D23</f>
        <v>5.0252192203867688E-3</v>
      </c>
      <c r="E48" s="35">
        <f t="shared" si="19"/>
        <v>5.3134153485647337E-3</v>
      </c>
      <c r="F48" s="35">
        <f t="shared" si="19"/>
        <v>4.8914481888789529E-3</v>
      </c>
      <c r="G48" s="35">
        <f t="shared" si="19"/>
        <v>4.6576030902092556E-3</v>
      </c>
      <c r="H48" s="35">
        <f t="shared" si="19"/>
        <v>4.6053324902518705E-3</v>
      </c>
      <c r="I48" s="35">
        <f t="shared" si="19"/>
        <v>4.4523504765316864E-3</v>
      </c>
      <c r="J48" s="35">
        <f t="shared" si="19"/>
        <v>4.0519560668447396E-3</v>
      </c>
      <c r="K48" s="35">
        <f t="shared" si="19"/>
        <v>4.0290590191652039E-3</v>
      </c>
      <c r="L48" s="35">
        <f t="shared" si="19"/>
        <v>4.026706594720833E-3</v>
      </c>
      <c r="M48" s="35">
        <f t="shared" si="19"/>
        <v>3.9870312780618759E-3</v>
      </c>
      <c r="N48" s="35">
        <f t="shared" si="19"/>
        <v>3.8927719139383306E-3</v>
      </c>
      <c r="O48" s="35">
        <f t="shared" si="19"/>
        <v>3.7924780450553646E-3</v>
      </c>
      <c r="P48" s="35">
        <f t="shared" si="19"/>
        <v>3.7558730463131654E-3</v>
      </c>
      <c r="Q48" s="35">
        <f t="shared" si="19"/>
        <v>3.8099027158108117E-3</v>
      </c>
      <c r="R48" s="35">
        <f t="shared" si="19"/>
        <v>3.8162642242575632E-3</v>
      </c>
      <c r="S48" s="35">
        <f t="shared" si="19"/>
        <v>3.816323434596276E-3</v>
      </c>
      <c r="T48" s="35">
        <f t="shared" si="19"/>
        <v>3.729741229257726E-3</v>
      </c>
      <c r="U48" s="35">
        <f t="shared" si="19"/>
        <v>3.7855724685638649E-3</v>
      </c>
      <c r="V48" s="35">
        <f t="shared" si="19"/>
        <v>3.7980039552959572E-3</v>
      </c>
      <c r="W48" s="35">
        <f t="shared" si="19"/>
        <v>3.7845074323700489E-3</v>
      </c>
      <c r="X48" s="35">
        <f t="shared" si="19"/>
        <v>3.7442226139991421E-3</v>
      </c>
      <c r="Y48" s="35">
        <f t="shared" si="19"/>
        <v>3.7535864646086195E-3</v>
      </c>
      <c r="Z48" s="35">
        <f t="shared" si="19"/>
        <v>3.7208382759984183E-3</v>
      </c>
      <c r="AA48" s="35">
        <f t="shared" si="19"/>
        <v>3.6943994401260525E-3</v>
      </c>
      <c r="AB48" s="35">
        <f t="shared" si="19"/>
        <v>3.6680772009495305E-3</v>
      </c>
      <c r="AC48" s="35">
        <f t="shared" si="19"/>
        <v>3.6030471484455422E-3</v>
      </c>
      <c r="AD48" s="35">
        <f t="shared" si="19"/>
        <v>3.5468981067218984E-3</v>
      </c>
      <c r="AE48" s="35">
        <f t="shared" si="19"/>
        <v>3.55847583346291E-3</v>
      </c>
      <c r="AF48" s="35">
        <f t="shared" si="19"/>
        <v>3.5719960804046717E-3</v>
      </c>
      <c r="AG48" s="35">
        <f t="shared" si="19"/>
        <v>3.6938322736711649E-3</v>
      </c>
      <c r="AH48" s="35">
        <f t="shared" si="19"/>
        <v>3.9179625205134228E-3</v>
      </c>
      <c r="AI48" s="35">
        <f t="shared" si="19"/>
        <v>4.0704706072253191E-3</v>
      </c>
      <c r="AJ48" s="35">
        <f t="shared" si="19"/>
        <v>4.1412216427823756E-3</v>
      </c>
      <c r="AK48" s="35">
        <f t="shared" si="19"/>
        <v>4.0598725846216523E-3</v>
      </c>
      <c r="AL48" s="35">
        <f t="shared" si="19"/>
        <v>3.9843258126051285E-3</v>
      </c>
      <c r="AM48" s="35">
        <f t="shared" si="19"/>
        <v>3.9189025187726743E-3</v>
      </c>
      <c r="AN48" s="35">
        <f t="shared" si="19"/>
        <v>3.8731036824550175E-3</v>
      </c>
      <c r="AO48" s="35">
        <f t="shared" si="19"/>
        <v>3.8946692542786549E-3</v>
      </c>
      <c r="AP48" s="35">
        <f t="shared" si="19"/>
        <v>3.8494768050439236E-3</v>
      </c>
      <c r="AQ48" s="35">
        <f t="shared" si="19"/>
        <v>3.726019497596357E-3</v>
      </c>
    </row>
    <row r="49" spans="2:43">
      <c r="B49" s="2" t="s">
        <v>179</v>
      </c>
      <c r="C49" s="20">
        <f>C24/C$26</f>
        <v>1.3523276754237526E-2</v>
      </c>
      <c r="D49" s="35">
        <f t="shared" ref="D49:AQ49" si="20">D$6/D24</f>
        <v>11.512</v>
      </c>
      <c r="E49" s="35">
        <f t="shared" si="20"/>
        <v>12.093333333333334</v>
      </c>
      <c r="F49" s="35">
        <f t="shared" si="20"/>
        <v>11.975999999999999</v>
      </c>
      <c r="G49" s="35">
        <f t="shared" si="20"/>
        <v>11.813333333333333</v>
      </c>
      <c r="H49" s="35">
        <f t="shared" si="20"/>
        <v>11.653333333333334</v>
      </c>
      <c r="I49" s="35">
        <f t="shared" si="20"/>
        <v>11.4</v>
      </c>
      <c r="J49" s="35">
        <f t="shared" si="20"/>
        <v>11.205333333333334</v>
      </c>
      <c r="K49" s="35">
        <f t="shared" si="20"/>
        <v>11.565333333333333</v>
      </c>
      <c r="L49" s="35">
        <f t="shared" si="20"/>
        <v>11.402666666666667</v>
      </c>
      <c r="M49" s="35">
        <f t="shared" si="20"/>
        <v>11.247999999999999</v>
      </c>
      <c r="N49" s="35">
        <f t="shared" si="20"/>
        <v>11.005333333333335</v>
      </c>
      <c r="O49" s="35">
        <f t="shared" si="20"/>
        <v>10.594666666666665</v>
      </c>
      <c r="P49" s="35">
        <f t="shared" si="20"/>
        <v>10.445333333333334</v>
      </c>
      <c r="Q49" s="35">
        <f t="shared" si="20"/>
        <v>10.725333333333333</v>
      </c>
      <c r="R49" s="35">
        <f t="shared" si="20"/>
        <v>11</v>
      </c>
      <c r="S49" s="35">
        <f t="shared" si="20"/>
        <v>10.733333333333333</v>
      </c>
      <c r="T49" s="35">
        <f t="shared" si="20"/>
        <v>10.285333333333334</v>
      </c>
      <c r="U49" s="35">
        <f t="shared" si="20"/>
        <v>10.682090424268941</v>
      </c>
      <c r="V49" s="35">
        <f t="shared" si="20"/>
        <v>11.025367156208278</v>
      </c>
      <c r="W49" s="35">
        <f t="shared" si="20"/>
        <v>10.945260347129507</v>
      </c>
      <c r="X49" s="35">
        <f t="shared" si="20"/>
        <v>10.491321762349799</v>
      </c>
      <c r="Y49" s="35">
        <f t="shared" si="20"/>
        <v>10.165554072096128</v>
      </c>
      <c r="Z49" s="35">
        <f t="shared" si="20"/>
        <v>10.050734312416555</v>
      </c>
      <c r="AA49" s="35">
        <f t="shared" si="20"/>
        <v>9.7543391188251007</v>
      </c>
      <c r="AB49" s="35">
        <f t="shared" si="20"/>
        <v>9.4899866488651536</v>
      </c>
      <c r="AC49" s="35">
        <f t="shared" si="20"/>
        <v>9.2482124126224079</v>
      </c>
      <c r="AD49" s="35">
        <f t="shared" si="20"/>
        <v>9.0733740092254411</v>
      </c>
      <c r="AE49" s="35">
        <f t="shared" si="20"/>
        <v>9.032</v>
      </c>
      <c r="AF49" s="35">
        <f t="shared" si="20"/>
        <v>8.6319999999999997</v>
      </c>
      <c r="AG49" s="35">
        <f t="shared" si="20"/>
        <v>8.6</v>
      </c>
      <c r="AH49" s="35">
        <f t="shared" si="20"/>
        <v>9.0213333333333328</v>
      </c>
      <c r="AI49" s="35">
        <f t="shared" si="20"/>
        <v>9.2799999999999994</v>
      </c>
      <c r="AJ49" s="35">
        <f t="shared" si="20"/>
        <v>9.4106666666666658</v>
      </c>
      <c r="AK49" s="35">
        <f t="shared" si="20"/>
        <v>9.2479999999999993</v>
      </c>
      <c r="AL49" s="35">
        <f t="shared" si="20"/>
        <v>9.0453333333333337</v>
      </c>
      <c r="AM49" s="35">
        <f t="shared" si="20"/>
        <v>8.8693333333333335</v>
      </c>
      <c r="AN49" s="35">
        <f t="shared" si="20"/>
        <v>8.76</v>
      </c>
      <c r="AO49" s="35">
        <f t="shared" si="20"/>
        <v>8.6213333333333324</v>
      </c>
      <c r="AP49" s="35">
        <f t="shared" si="20"/>
        <v>8.4239999999999995</v>
      </c>
      <c r="AQ49" s="35">
        <f t="shared" si="20"/>
        <v>7.9946666666666664</v>
      </c>
    </row>
    <row r="50" spans="2:43">
      <c r="B50" s="2" t="s">
        <v>34</v>
      </c>
      <c r="C50" s="20">
        <f>C25/C$26</f>
        <v>1.3235504991344094E-2</v>
      </c>
      <c r="D50" s="35">
        <f t="shared" ref="D50:AQ50" si="21">D$6/D25</f>
        <v>6.5540370256787082</v>
      </c>
      <c r="E50" s="35">
        <f t="shared" si="21"/>
        <v>6.7157028978961408</v>
      </c>
      <c r="F50" s="35">
        <f t="shared" si="21"/>
        <v>6.7062581289674217</v>
      </c>
      <c r="G50" s="35">
        <f t="shared" si="21"/>
        <v>6.6119995104433773</v>
      </c>
      <c r="H50" s="35">
        <f t="shared" si="21"/>
        <v>6.4157148310185868</v>
      </c>
      <c r="I50" s="35">
        <f t="shared" si="21"/>
        <v>6.4206928040179276</v>
      </c>
      <c r="J50" s="35">
        <f t="shared" si="21"/>
        <v>6.5406275391239115</v>
      </c>
      <c r="K50" s="35">
        <f t="shared" si="21"/>
        <v>6.7769331135296458</v>
      </c>
      <c r="L50" s="35">
        <f t="shared" si="21"/>
        <v>6.878147725755575</v>
      </c>
      <c r="M50" s="35">
        <f t="shared" si="21"/>
        <v>6.9259264124423661</v>
      </c>
      <c r="N50" s="35">
        <f t="shared" si="21"/>
        <v>6.7574316192784103</v>
      </c>
      <c r="O50" s="35">
        <f t="shared" si="21"/>
        <v>6.7439456410482732</v>
      </c>
      <c r="P50" s="35">
        <f t="shared" si="21"/>
        <v>6.8445874987112889</v>
      </c>
      <c r="Q50" s="35">
        <f t="shared" si="21"/>
        <v>6.8977936321462563</v>
      </c>
      <c r="R50" s="35">
        <f t="shared" si="21"/>
        <v>7.1140191880187853</v>
      </c>
      <c r="S50" s="35">
        <f t="shared" si="21"/>
        <v>7.147004561653346</v>
      </c>
      <c r="T50" s="35">
        <f t="shared" si="21"/>
        <v>6.9076308097885262</v>
      </c>
      <c r="U50" s="35">
        <f t="shared" si="21"/>
        <v>7.0187370830871929</v>
      </c>
      <c r="V50" s="35">
        <f t="shared" si="21"/>
        <v>7.0891178864161581</v>
      </c>
      <c r="W50" s="35">
        <f t="shared" si="21"/>
        <v>6.9109816999767331</v>
      </c>
      <c r="X50" s="35">
        <f t="shared" si="21"/>
        <v>6.6519372560970442</v>
      </c>
      <c r="Y50" s="35">
        <f t="shared" si="21"/>
        <v>6.5884771739638337</v>
      </c>
      <c r="Z50" s="35">
        <f t="shared" si="21"/>
        <v>6.5564746929483055</v>
      </c>
      <c r="AA50" s="35">
        <f t="shared" si="21"/>
        <v>6.3979851513500927</v>
      </c>
      <c r="AB50" s="35">
        <f t="shared" si="21"/>
        <v>6.2645862270762676</v>
      </c>
      <c r="AC50" s="35">
        <f t="shared" si="21"/>
        <v>6.174621503720811</v>
      </c>
      <c r="AD50" s="35">
        <f t="shared" si="21"/>
        <v>6.1318832688472922</v>
      </c>
      <c r="AE50" s="35">
        <f t="shared" si="21"/>
        <v>6.2635576341616312</v>
      </c>
      <c r="AF50" s="35">
        <f t="shared" si="21"/>
        <v>6.0880882612931497</v>
      </c>
      <c r="AG50" s="35">
        <f t="shared" si="21"/>
        <v>6.164320720527857</v>
      </c>
      <c r="AH50" s="35">
        <f t="shared" si="21"/>
        <v>6.3212259030122508</v>
      </c>
      <c r="AI50" s="35">
        <f t="shared" si="21"/>
        <v>6.1597608313553067</v>
      </c>
      <c r="AJ50" s="35">
        <f t="shared" si="21"/>
        <v>6.2057626194684037</v>
      </c>
      <c r="AK50" s="35">
        <f t="shared" si="21"/>
        <v>6.194051709972638</v>
      </c>
      <c r="AL50" s="35">
        <f t="shared" si="21"/>
        <v>6.2320520758502473</v>
      </c>
      <c r="AM50" s="35">
        <f t="shared" si="21"/>
        <v>6.2173802509384011</v>
      </c>
      <c r="AN50" s="35">
        <f t="shared" si="21"/>
        <v>5.958621590344312</v>
      </c>
      <c r="AO50" s="35">
        <f t="shared" si="21"/>
        <v>5.6545396351221591</v>
      </c>
      <c r="AP50" s="35">
        <f t="shared" si="21"/>
        <v>5.6294706978832911</v>
      </c>
      <c r="AQ50" s="35">
        <f t="shared" si="21"/>
        <v>5.4815259046894651</v>
      </c>
    </row>
    <row r="53" spans="2:43">
      <c r="B53" s="2" t="s">
        <v>292</v>
      </c>
      <c r="D53">
        <f>D30^($C$30)*D31^($C$31)*D32^($C$32)*D33^($C$33)*D34^($C$34)*D35^($C$35)*D36^($C$36)*D37^($C$37)*D38^($C$38)*D39^($C$39)*D40^($C$40)*D41^($C$41)*D42^($C$42)*D43^($C$43)*D44^($C$44)*D45^($C$45)*D46^($C$46)*D47^($C$47)*D48^($C$48)*D49^($C$49)*D50^($C$50)</f>
        <v>2.6742162418678288</v>
      </c>
      <c r="E53">
        <f t="shared" ref="E53:AQ53" si="22">E30^($C$30)*E31^($C$31)*E32^($C$32)*E33^($C$33)*E34^($C$34)*E35^($C$35)*E36^($C$36)*E37^($C$37)*E38^($C$38)*E39^($C$39)*E40^($C$40)*E41^($C$41)*E42^($C$42)*E43^($C$43)*E44^($C$44)*E45^($C$45)*E46^($C$46)*E47^($C$47)*E48^($C$48)*E49^($C$49)*E50^($C$50)</f>
        <v>2.7471484700396802</v>
      </c>
      <c r="F53">
        <f t="shared" si="22"/>
        <v>2.7472234979152859</v>
      </c>
      <c r="G53">
        <f t="shared" si="22"/>
        <v>2.6881666002194664</v>
      </c>
      <c r="H53">
        <f t="shared" si="22"/>
        <v>2.6255796595398224</v>
      </c>
      <c r="I53">
        <f t="shared" si="22"/>
        <v>2.6216445491105795</v>
      </c>
      <c r="J53">
        <f t="shared" si="22"/>
        <v>2.6195768162569335</v>
      </c>
      <c r="K53">
        <f t="shared" si="22"/>
        <v>2.6915991856764707</v>
      </c>
      <c r="L53">
        <f t="shared" si="22"/>
        <v>2.696174289766887</v>
      </c>
      <c r="M53">
        <f t="shared" si="22"/>
        <v>2.6904994891549516</v>
      </c>
      <c r="N53">
        <f t="shared" si="22"/>
        <v>2.6365261293546318</v>
      </c>
      <c r="O53">
        <f t="shared" si="22"/>
        <v>2.5934021320800964</v>
      </c>
      <c r="P53">
        <f t="shared" si="22"/>
        <v>2.588029968758502</v>
      </c>
      <c r="Q53">
        <f t="shared" si="22"/>
        <v>2.622866804018674</v>
      </c>
      <c r="R53">
        <f t="shared" si="22"/>
        <v>2.68597827795374</v>
      </c>
      <c r="S53">
        <f t="shared" si="22"/>
        <v>2.6683309881024715</v>
      </c>
      <c r="T53">
        <f t="shared" si="22"/>
        <v>2.5762472145336872</v>
      </c>
      <c r="U53">
        <f t="shared" si="22"/>
        <v>2.6480273466252933</v>
      </c>
      <c r="V53">
        <f t="shared" si="22"/>
        <v>2.7021454939197058</v>
      </c>
      <c r="W53">
        <f t="shared" si="22"/>
        <v>2.6559484673844498</v>
      </c>
      <c r="X53">
        <f t="shared" si="22"/>
        <v>2.5753913322398132</v>
      </c>
      <c r="Y53">
        <f t="shared" si="22"/>
        <v>2.5256852568088095</v>
      </c>
      <c r="Z53">
        <f t="shared" si="22"/>
        <v>2.4981063295891772</v>
      </c>
      <c r="AA53">
        <f t="shared" si="22"/>
        <v>2.4400386922828852</v>
      </c>
      <c r="AB53">
        <f t="shared" si="22"/>
        <v>2.3913504874850253</v>
      </c>
      <c r="AC53">
        <f t="shared" si="22"/>
        <v>2.3573720598149759</v>
      </c>
      <c r="AD53">
        <f t="shared" si="22"/>
        <v>2.331188674107056</v>
      </c>
      <c r="AE53">
        <f t="shared" si="22"/>
        <v>2.3759735097237749</v>
      </c>
      <c r="AF53">
        <f t="shared" si="22"/>
        <v>2.3260364201265662</v>
      </c>
      <c r="AG53">
        <f t="shared" si="22"/>
        <v>2.3361036028600966</v>
      </c>
      <c r="AH53">
        <f t="shared" si="22"/>
        <v>2.4084343383787554</v>
      </c>
      <c r="AI53">
        <f t="shared" si="22"/>
        <v>2.3757586409635394</v>
      </c>
      <c r="AJ53">
        <f t="shared" si="22"/>
        <v>2.3924825801396938</v>
      </c>
      <c r="AK53">
        <f t="shared" si="22"/>
        <v>2.3957325298594054</v>
      </c>
      <c r="AL53">
        <f t="shared" si="22"/>
        <v>2.3927738990721283</v>
      </c>
      <c r="AM53">
        <f t="shared" si="22"/>
        <v>2.3999312462962821</v>
      </c>
      <c r="AN53">
        <f t="shared" si="22"/>
        <v>2.3550666121250114</v>
      </c>
      <c r="AO53">
        <f t="shared" si="22"/>
        <v>2.3026298227972131</v>
      </c>
      <c r="AP53">
        <f t="shared" si="22"/>
        <v>2.2915221604118612</v>
      </c>
      <c r="AQ53">
        <f t="shared" si="22"/>
        <v>2.2278364698528428</v>
      </c>
    </row>
    <row r="54" spans="2:43">
      <c r="B54" t="s">
        <v>339</v>
      </c>
      <c r="D54">
        <f>D53/$D53*100</f>
        <v>100</v>
      </c>
      <c r="E54">
        <f t="shared" ref="E54:AQ54" si="23">E53/$D53*100</f>
        <v>102.72723749972108</v>
      </c>
      <c r="F54">
        <f t="shared" si="23"/>
        <v>102.73004310214138</v>
      </c>
      <c r="G54">
        <f t="shared" si="23"/>
        <v>100.52166156697537</v>
      </c>
      <c r="H54">
        <f t="shared" si="23"/>
        <v>98.181277132097748</v>
      </c>
      <c r="I54">
        <f t="shared" si="23"/>
        <v>98.034127086127853</v>
      </c>
      <c r="J54">
        <f t="shared" si="23"/>
        <v>97.956806007103907</v>
      </c>
      <c r="K54">
        <f t="shared" si="23"/>
        <v>100.65002012688775</v>
      </c>
      <c r="L54">
        <f t="shared" si="23"/>
        <v>100.82110218146462</v>
      </c>
      <c r="M54">
        <f t="shared" si="23"/>
        <v>100.60889792800563</v>
      </c>
      <c r="N54">
        <f t="shared" si="23"/>
        <v>98.590610889160118</v>
      </c>
      <c r="O54">
        <f t="shared" si="23"/>
        <v>96.978026364416692</v>
      </c>
      <c r="P54">
        <f t="shared" si="23"/>
        <v>96.777138970290252</v>
      </c>
      <c r="Q54">
        <f t="shared" si="23"/>
        <v>98.079832249717796</v>
      </c>
      <c r="R54">
        <f t="shared" si="23"/>
        <v>100.43983115133935</v>
      </c>
      <c r="S54">
        <f t="shared" si="23"/>
        <v>99.779926033160024</v>
      </c>
      <c r="T54">
        <f t="shared" si="23"/>
        <v>96.33653308209233</v>
      </c>
      <c r="U54">
        <f t="shared" si="23"/>
        <v>99.020688946820414</v>
      </c>
      <c r="V54">
        <f t="shared" si="23"/>
        <v>101.04439018859483</v>
      </c>
      <c r="W54">
        <f t="shared" si="23"/>
        <v>99.316892396457078</v>
      </c>
      <c r="X54">
        <f t="shared" si="23"/>
        <v>96.30452810506489</v>
      </c>
      <c r="Y54">
        <f t="shared" si="23"/>
        <v>94.445812468954387</v>
      </c>
      <c r="Z54">
        <f t="shared" si="23"/>
        <v>93.414522374015419</v>
      </c>
      <c r="AA54">
        <f t="shared" si="23"/>
        <v>91.243133374233778</v>
      </c>
      <c r="AB54">
        <f t="shared" si="23"/>
        <v>89.422480128785935</v>
      </c>
      <c r="AC54">
        <f t="shared" si="23"/>
        <v>88.151886257651682</v>
      </c>
      <c r="AD54">
        <f t="shared" si="23"/>
        <v>87.172781228746771</v>
      </c>
      <c r="AE54">
        <f t="shared" si="23"/>
        <v>88.847471364703708</v>
      </c>
      <c r="AF54">
        <f t="shared" si="23"/>
        <v>86.980117153948868</v>
      </c>
      <c r="AG54">
        <f t="shared" si="23"/>
        <v>87.356570732231646</v>
      </c>
      <c r="AH54">
        <f t="shared" si="23"/>
        <v>90.061315935190194</v>
      </c>
      <c r="AI54">
        <f t="shared" si="23"/>
        <v>88.839436533530687</v>
      </c>
      <c r="AJ54">
        <f t="shared" si="23"/>
        <v>89.464813753006169</v>
      </c>
      <c r="AK54">
        <f t="shared" si="23"/>
        <v>89.586342807718722</v>
      </c>
      <c r="AL54">
        <f t="shared" si="23"/>
        <v>89.475707372148605</v>
      </c>
      <c r="AM54">
        <f t="shared" si="23"/>
        <v>89.74335017201264</v>
      </c>
      <c r="AN54">
        <f t="shared" si="23"/>
        <v>88.065676038228517</v>
      </c>
      <c r="AO54">
        <f t="shared" si="23"/>
        <v>86.104847721249428</v>
      </c>
      <c r="AP54">
        <f t="shared" si="23"/>
        <v>85.689486307634127</v>
      </c>
      <c r="AQ54">
        <f t="shared" si="23"/>
        <v>83.308015072737405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3:AO5"/>
  <sheetViews>
    <sheetView workbookViewId="0">
      <selection activeCell="A7" sqref="A7"/>
    </sheetView>
  </sheetViews>
  <sheetFormatPr defaultRowHeight="14.25"/>
  <sheetData>
    <row r="3" spans="1:41">
      <c r="B3" s="25" t="s">
        <v>294</v>
      </c>
      <c r="C3" s="25" t="s">
        <v>295</v>
      </c>
      <c r="D3" s="25" t="s">
        <v>296</v>
      </c>
      <c r="E3" s="25" t="s">
        <v>297</v>
      </c>
      <c r="F3" s="25" t="s">
        <v>298</v>
      </c>
      <c r="G3" s="25" t="s">
        <v>299</v>
      </c>
      <c r="H3" s="25" t="s">
        <v>300</v>
      </c>
      <c r="I3" s="25" t="s">
        <v>301</v>
      </c>
      <c r="J3" s="25" t="s">
        <v>302</v>
      </c>
      <c r="K3" s="25" t="s">
        <v>303</v>
      </c>
      <c r="L3" s="25" t="s">
        <v>304</v>
      </c>
      <c r="M3" s="25" t="s">
        <v>305</v>
      </c>
      <c r="N3" s="25" t="s">
        <v>306</v>
      </c>
      <c r="O3" s="25" t="s">
        <v>307</v>
      </c>
      <c r="P3" s="25" t="s">
        <v>308</v>
      </c>
      <c r="Q3" s="25" t="s">
        <v>309</v>
      </c>
      <c r="R3" s="25" t="s">
        <v>310</v>
      </c>
      <c r="S3" s="25" t="s">
        <v>311</v>
      </c>
      <c r="T3" s="25" t="s">
        <v>312</v>
      </c>
      <c r="U3" s="25" t="s">
        <v>313</v>
      </c>
      <c r="V3" s="25" t="s">
        <v>314</v>
      </c>
      <c r="W3" s="25" t="s">
        <v>315</v>
      </c>
      <c r="X3" s="25" t="s">
        <v>316</v>
      </c>
      <c r="Y3" s="25" t="s">
        <v>317</v>
      </c>
      <c r="Z3" s="25" t="s">
        <v>318</v>
      </c>
      <c r="AA3" s="25" t="s">
        <v>319</v>
      </c>
      <c r="AB3" s="25" t="s">
        <v>320</v>
      </c>
      <c r="AC3" s="25" t="s">
        <v>321</v>
      </c>
      <c r="AD3" s="25" t="s">
        <v>322</v>
      </c>
      <c r="AE3" s="25" t="s">
        <v>323</v>
      </c>
      <c r="AF3" s="25" t="s">
        <v>324</v>
      </c>
      <c r="AG3" s="25" t="s">
        <v>325</v>
      </c>
      <c r="AH3" s="25" t="s">
        <v>326</v>
      </c>
      <c r="AI3" s="25" t="s">
        <v>327</v>
      </c>
      <c r="AJ3" s="25" t="s">
        <v>328</v>
      </c>
      <c r="AK3" s="25" t="s">
        <v>329</v>
      </c>
      <c r="AL3" s="25" t="s">
        <v>330</v>
      </c>
      <c r="AM3" s="25" t="s">
        <v>331</v>
      </c>
      <c r="AN3" s="25" t="s">
        <v>332</v>
      </c>
      <c r="AO3" s="25" t="s">
        <v>333</v>
      </c>
    </row>
    <row r="4" spans="1:41">
      <c r="A4" t="s">
        <v>345</v>
      </c>
      <c r="B4">
        <v>100</v>
      </c>
      <c r="C4">
        <v>102.72723749972108</v>
      </c>
      <c r="D4">
        <v>102.73004310214138</v>
      </c>
      <c r="E4">
        <v>100.52166156697537</v>
      </c>
      <c r="F4">
        <v>98.181277132097748</v>
      </c>
      <c r="G4">
        <v>98.034127086127853</v>
      </c>
      <c r="H4">
        <v>97.956806007103907</v>
      </c>
      <c r="I4">
        <v>100.65002012688775</v>
      </c>
      <c r="J4">
        <v>100.82110218146462</v>
      </c>
      <c r="K4">
        <v>100.60889792800563</v>
      </c>
      <c r="L4">
        <v>98.590610889160118</v>
      </c>
      <c r="M4">
        <v>96.978026364416692</v>
      </c>
      <c r="N4">
        <v>96.777138970290252</v>
      </c>
      <c r="O4">
        <v>98.079832249717796</v>
      </c>
      <c r="P4">
        <v>100.43983115133935</v>
      </c>
      <c r="Q4">
        <v>99.779926033160024</v>
      </c>
      <c r="R4">
        <v>96.33653308209233</v>
      </c>
      <c r="S4">
        <v>99.020688946820414</v>
      </c>
      <c r="T4">
        <v>101.04439018859483</v>
      </c>
      <c r="U4">
        <v>99.316892396457078</v>
      </c>
      <c r="V4">
        <v>96.30452810506489</v>
      </c>
      <c r="W4">
        <v>94.445812468954387</v>
      </c>
      <c r="X4">
        <v>93.414522374015419</v>
      </c>
      <c r="Y4">
        <v>91.243133374233778</v>
      </c>
      <c r="Z4">
        <v>89.422480128785935</v>
      </c>
      <c r="AA4">
        <v>88.151886257651682</v>
      </c>
      <c r="AB4">
        <v>87.172781228746771</v>
      </c>
      <c r="AC4">
        <v>88.847471364703708</v>
      </c>
      <c r="AD4">
        <v>86.980117153948868</v>
      </c>
      <c r="AE4">
        <v>87.356570732231646</v>
      </c>
      <c r="AF4">
        <v>90.061315935190194</v>
      </c>
      <c r="AG4">
        <v>88.839436533530687</v>
      </c>
      <c r="AH4">
        <v>89.464813753006169</v>
      </c>
      <c r="AI4">
        <v>89.586342807718722</v>
      </c>
      <c r="AJ4">
        <v>89.475707372148605</v>
      </c>
      <c r="AK4">
        <v>89.74335017201264</v>
      </c>
      <c r="AL4">
        <v>88.065676038228517</v>
      </c>
      <c r="AM4">
        <v>86.104847721249428</v>
      </c>
      <c r="AN4">
        <v>85.689486307634127</v>
      </c>
      <c r="AO4">
        <v>83.308015072737405</v>
      </c>
    </row>
    <row r="5" spans="1:41">
      <c r="A5" t="s">
        <v>344</v>
      </c>
      <c r="B5">
        <v>100</v>
      </c>
      <c r="C5">
        <v>102.43714906458665</v>
      </c>
      <c r="D5">
        <v>102.34753059540272</v>
      </c>
      <c r="E5">
        <v>100.23398141708012</v>
      </c>
      <c r="F5">
        <v>97.072378885990219</v>
      </c>
      <c r="G5">
        <v>97.132471749590025</v>
      </c>
      <c r="H5">
        <v>97.66822037316058</v>
      </c>
      <c r="I5">
        <v>99.812835230126524</v>
      </c>
      <c r="J5">
        <v>100.24924091131022</v>
      </c>
      <c r="K5">
        <v>99.983132838277172</v>
      </c>
      <c r="L5">
        <v>98.169610906886447</v>
      </c>
      <c r="M5">
        <v>97.137736978931272</v>
      </c>
      <c r="N5">
        <v>96.985515074490053</v>
      </c>
      <c r="O5">
        <v>98.273405862238008</v>
      </c>
      <c r="P5">
        <v>100.75979866327161</v>
      </c>
      <c r="Q5">
        <v>100.49946772901983</v>
      </c>
      <c r="R5">
        <v>97.273055342857489</v>
      </c>
      <c r="S5">
        <v>99.91816163809473</v>
      </c>
      <c r="T5">
        <v>101.83708626451529</v>
      </c>
      <c r="U5">
        <v>99.592460090681456</v>
      </c>
      <c r="V5">
        <v>96.570823179221236</v>
      </c>
      <c r="W5">
        <v>94.974863659631765</v>
      </c>
      <c r="X5">
        <v>93.76271968752252</v>
      </c>
      <c r="Y5">
        <v>91.350303418245304</v>
      </c>
      <c r="Z5">
        <v>89.259436425191936</v>
      </c>
      <c r="AA5">
        <v>87.738083992849312</v>
      </c>
      <c r="AB5">
        <v>87.025473463093022</v>
      </c>
      <c r="AC5">
        <v>88.920747033519888</v>
      </c>
      <c r="AD5">
        <v>87.63381203957006</v>
      </c>
      <c r="AE5">
        <v>88.028434465639123</v>
      </c>
      <c r="AF5">
        <v>90.706753678359533</v>
      </c>
      <c r="AG5">
        <v>90.721592143985248</v>
      </c>
      <c r="AH5">
        <v>91.398756643755277</v>
      </c>
      <c r="AI5">
        <v>91.084852766459477</v>
      </c>
      <c r="AJ5">
        <v>91.300110227203106</v>
      </c>
      <c r="AK5">
        <v>92.097132399904453</v>
      </c>
      <c r="AL5">
        <v>90.490077932020796</v>
      </c>
      <c r="AM5">
        <v>88.42387084117685</v>
      </c>
      <c r="AN5">
        <v>88.616177763876863</v>
      </c>
      <c r="AO5">
        <v>86.316137304177147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1:AU54"/>
  <sheetViews>
    <sheetView topLeftCell="W22" workbookViewId="0">
      <selection activeCell="D30" sqref="D30:AQ30"/>
    </sheetView>
  </sheetViews>
  <sheetFormatPr defaultRowHeight="14.25"/>
  <cols>
    <col min="2" max="2" width="19.625" bestFit="1" customWidth="1"/>
  </cols>
  <sheetData>
    <row r="1" spans="2:43">
      <c r="B1" t="s">
        <v>1</v>
      </c>
    </row>
    <row r="2" spans="2:43">
      <c r="D2" t="s">
        <v>335</v>
      </c>
    </row>
    <row r="3" spans="2:43">
      <c r="D3" s="25" t="s">
        <v>294</v>
      </c>
      <c r="E3" s="25" t="s">
        <v>295</v>
      </c>
      <c r="F3" s="25" t="s">
        <v>296</v>
      </c>
      <c r="G3" s="25" t="s">
        <v>297</v>
      </c>
      <c r="H3" s="25" t="s">
        <v>298</v>
      </c>
      <c r="I3" s="25" t="s">
        <v>299</v>
      </c>
      <c r="J3" s="25" t="s">
        <v>300</v>
      </c>
      <c r="K3" s="25" t="s">
        <v>301</v>
      </c>
      <c r="L3" s="25" t="s">
        <v>302</v>
      </c>
      <c r="M3" s="25" t="s">
        <v>303</v>
      </c>
      <c r="N3" s="25" t="s">
        <v>304</v>
      </c>
      <c r="O3" s="25" t="s">
        <v>305</v>
      </c>
      <c r="P3" s="25" t="s">
        <v>306</v>
      </c>
      <c r="Q3" s="25" t="s">
        <v>307</v>
      </c>
      <c r="R3" s="25" t="s">
        <v>308</v>
      </c>
      <c r="S3" s="25" t="s">
        <v>309</v>
      </c>
      <c r="T3" s="25" t="s">
        <v>310</v>
      </c>
      <c r="U3" s="25" t="s">
        <v>311</v>
      </c>
      <c r="V3" s="25" t="s">
        <v>312</v>
      </c>
      <c r="W3" s="25" t="s">
        <v>313</v>
      </c>
      <c r="X3" s="25" t="s">
        <v>314</v>
      </c>
      <c r="Y3" s="25" t="s">
        <v>315</v>
      </c>
      <c r="Z3" s="25" t="s">
        <v>316</v>
      </c>
      <c r="AA3" s="25" t="s">
        <v>317</v>
      </c>
      <c r="AB3" s="25" t="s">
        <v>318</v>
      </c>
      <c r="AC3" s="25" t="s">
        <v>319</v>
      </c>
      <c r="AD3" s="25" t="s">
        <v>320</v>
      </c>
      <c r="AE3" s="25" t="s">
        <v>321</v>
      </c>
      <c r="AF3" s="25" t="s">
        <v>322</v>
      </c>
      <c r="AG3" s="25" t="s">
        <v>323</v>
      </c>
      <c r="AH3" s="25" t="s">
        <v>324</v>
      </c>
      <c r="AI3" s="25" t="s">
        <v>325</v>
      </c>
      <c r="AJ3" s="25" t="s">
        <v>326</v>
      </c>
      <c r="AK3" s="25" t="s">
        <v>327</v>
      </c>
      <c r="AL3" s="25" t="s">
        <v>328</v>
      </c>
      <c r="AM3" s="25" t="s">
        <v>329</v>
      </c>
      <c r="AN3" s="25" t="s">
        <v>330</v>
      </c>
      <c r="AO3" s="25" t="s">
        <v>331</v>
      </c>
      <c r="AP3" s="25" t="s">
        <v>332</v>
      </c>
      <c r="AQ3" s="25" t="s">
        <v>333</v>
      </c>
    </row>
    <row r="4" spans="2:43">
      <c r="B4" t="s">
        <v>105</v>
      </c>
      <c r="C4" s="13">
        <v>20.755209957947422</v>
      </c>
      <c r="D4" s="16">
        <v>118.086</v>
      </c>
      <c r="E4" s="16">
        <v>122.637</v>
      </c>
      <c r="F4" s="16">
        <v>121.744</v>
      </c>
      <c r="G4" s="16">
        <v>123.649</v>
      </c>
      <c r="H4" s="16">
        <v>132.46</v>
      </c>
      <c r="I4" s="16">
        <v>127.051</v>
      </c>
      <c r="J4" s="16">
        <v>119.146</v>
      </c>
      <c r="K4" s="16">
        <v>122.895</v>
      </c>
      <c r="L4" s="16">
        <v>118.821</v>
      </c>
      <c r="M4" s="16">
        <v>118.44</v>
      </c>
      <c r="N4" s="16">
        <v>117.569</v>
      </c>
      <c r="O4" s="16">
        <v>108.904</v>
      </c>
      <c r="P4" s="16">
        <v>107.22799999999999</v>
      </c>
      <c r="Q4" s="16">
        <v>109.748</v>
      </c>
      <c r="R4" s="16">
        <v>109.90900000000001</v>
      </c>
      <c r="S4" s="16">
        <v>105.886</v>
      </c>
      <c r="T4" s="16">
        <v>104.71299999999999</v>
      </c>
      <c r="U4" s="16">
        <v>107.63500000000001</v>
      </c>
      <c r="V4" s="16">
        <v>111.238</v>
      </c>
      <c r="W4" s="16">
        <v>117.288</v>
      </c>
      <c r="X4" s="16">
        <v>116.883</v>
      </c>
      <c r="Y4" s="16">
        <v>114.416</v>
      </c>
      <c r="Z4" s="16">
        <v>116.187</v>
      </c>
      <c r="AA4" s="16">
        <v>117.712</v>
      </c>
      <c r="AB4" s="16">
        <v>119.43300000000001</v>
      </c>
      <c r="AC4" s="16">
        <v>120.739</v>
      </c>
      <c r="AD4" s="16">
        <v>117.776</v>
      </c>
      <c r="AE4" s="16">
        <v>113.065</v>
      </c>
      <c r="AF4" s="16">
        <v>105.20399999999999</v>
      </c>
      <c r="AG4" s="16">
        <v>104.511</v>
      </c>
      <c r="AH4" s="16">
        <v>107.613</v>
      </c>
      <c r="AI4" s="16">
        <v>96.110500000000002</v>
      </c>
      <c r="AJ4" s="16">
        <v>93.716099999999997</v>
      </c>
      <c r="AK4" s="16">
        <v>97.275000000000006</v>
      </c>
      <c r="AL4" s="16">
        <v>93.609099999999998</v>
      </c>
      <c r="AM4" s="16">
        <v>89.680199999999999</v>
      </c>
      <c r="AN4" s="16">
        <v>90.653400000000005</v>
      </c>
      <c r="AO4" s="16">
        <v>92.021299999999997</v>
      </c>
      <c r="AP4" s="16">
        <v>85.8553</v>
      </c>
      <c r="AQ4" s="16">
        <v>82.589500000000001</v>
      </c>
    </row>
    <row r="5" spans="2:43">
      <c r="B5" t="s">
        <v>46</v>
      </c>
      <c r="C5" s="13">
        <v>13.289609021743159</v>
      </c>
      <c r="D5" s="17">
        <v>8.2774000000000001</v>
      </c>
      <c r="E5" s="17">
        <v>8.2771299999999997</v>
      </c>
      <c r="F5" s="17">
        <v>8.2768899999999999</v>
      </c>
      <c r="G5" s="17">
        <v>8.2768499999999996</v>
      </c>
      <c r="H5" s="17">
        <v>8.2767999999999997</v>
      </c>
      <c r="I5" s="17">
        <v>8.2770799999999998</v>
      </c>
      <c r="J5" s="17">
        <v>8.2768200000000007</v>
      </c>
      <c r="K5" s="17">
        <v>8.2771299999999997</v>
      </c>
      <c r="L5" s="17">
        <v>8.2771000000000008</v>
      </c>
      <c r="M5" s="17">
        <v>8.2770399999999995</v>
      </c>
      <c r="N5" s="17">
        <v>8.27712</v>
      </c>
      <c r="O5" s="17">
        <v>8.2768999999999995</v>
      </c>
      <c r="P5" s="17">
        <v>8.2770799999999998</v>
      </c>
      <c r="Q5" s="17">
        <v>8.2768800000000002</v>
      </c>
      <c r="R5" s="17">
        <v>8.2767300000000006</v>
      </c>
      <c r="S5" s="17">
        <v>8.27651</v>
      </c>
      <c r="T5" s="17">
        <v>8.2765000000000004</v>
      </c>
      <c r="U5" s="17">
        <v>8.2765000000000004</v>
      </c>
      <c r="V5" s="17">
        <v>8.1411999999999995</v>
      </c>
      <c r="W5" s="17">
        <v>8.0830699999999993</v>
      </c>
      <c r="X5" s="17">
        <v>8.0503099999999996</v>
      </c>
      <c r="Y5" s="17">
        <v>8.0122599999999995</v>
      </c>
      <c r="Z5" s="17">
        <v>7.9667599999999998</v>
      </c>
      <c r="AA5" s="17">
        <v>7.86442</v>
      </c>
      <c r="AB5" s="17">
        <v>7.7610700000000001</v>
      </c>
      <c r="AC5" s="17">
        <v>7.6773800000000003</v>
      </c>
      <c r="AD5" s="17">
        <v>7.5597099999999999</v>
      </c>
      <c r="AE5" s="17">
        <v>7.4319699999999997</v>
      </c>
      <c r="AF5" s="17">
        <v>7.1626899999999996</v>
      </c>
      <c r="AG5" s="17">
        <v>6.9577499999999999</v>
      </c>
      <c r="AH5" s="17">
        <v>6.8399099999999997</v>
      </c>
      <c r="AI5" s="17">
        <v>6.8342700000000001</v>
      </c>
      <c r="AJ5" s="17">
        <v>6.8373499999999998</v>
      </c>
      <c r="AK5" s="17">
        <v>6.8296599999999996</v>
      </c>
      <c r="AL5" s="17">
        <v>6.8310500000000003</v>
      </c>
      <c r="AM5" s="17">
        <v>6.82761</v>
      </c>
      <c r="AN5" s="17">
        <v>6.8269399999999996</v>
      </c>
      <c r="AO5" s="17">
        <v>6.8233499999999996</v>
      </c>
      <c r="AP5" s="17">
        <v>6.7699400000000001</v>
      </c>
      <c r="AQ5" s="17">
        <v>6.6608499999999999</v>
      </c>
    </row>
    <row r="6" spans="2:43">
      <c r="B6" t="s">
        <v>215</v>
      </c>
      <c r="C6" s="13">
        <v>5.8942833335181648</v>
      </c>
      <c r="D6" s="16">
        <v>43.17</v>
      </c>
      <c r="E6" s="16">
        <v>45.35</v>
      </c>
      <c r="F6" s="16">
        <v>44.91</v>
      </c>
      <c r="G6" s="16">
        <v>44.3</v>
      </c>
      <c r="H6" s="16">
        <v>43.7</v>
      </c>
      <c r="I6" s="16">
        <v>42.75</v>
      </c>
      <c r="J6" s="16">
        <v>42.02</v>
      </c>
      <c r="K6" s="16">
        <v>43.37</v>
      </c>
      <c r="L6" s="16">
        <v>42.76</v>
      </c>
      <c r="M6" s="16">
        <v>42.18</v>
      </c>
      <c r="N6" s="16">
        <v>41.27</v>
      </c>
      <c r="O6" s="16">
        <v>39.729999999999997</v>
      </c>
      <c r="P6" s="16">
        <v>39.17</v>
      </c>
      <c r="Q6" s="16">
        <v>40.22</v>
      </c>
      <c r="R6" s="16">
        <v>41.25</v>
      </c>
      <c r="S6" s="16">
        <v>40.25</v>
      </c>
      <c r="T6" s="16">
        <v>38.57</v>
      </c>
      <c r="U6" s="16">
        <v>40.04</v>
      </c>
      <c r="V6" s="16">
        <v>41.29</v>
      </c>
      <c r="W6" s="16">
        <v>40.99</v>
      </c>
      <c r="X6" s="16">
        <v>39.29</v>
      </c>
      <c r="Y6" s="16">
        <v>38.07</v>
      </c>
      <c r="Z6" s="16">
        <v>37.64</v>
      </c>
      <c r="AA6" s="16">
        <v>36.53</v>
      </c>
      <c r="AB6" s="16">
        <v>35.54</v>
      </c>
      <c r="AC6" s="16">
        <v>34.65</v>
      </c>
      <c r="AD6" s="16">
        <v>34.01</v>
      </c>
      <c r="AE6" s="16">
        <v>33.869999999999997</v>
      </c>
      <c r="AF6" s="16">
        <v>32.369999999999997</v>
      </c>
      <c r="AG6" s="16">
        <v>32.25</v>
      </c>
      <c r="AH6" s="16">
        <v>33.83</v>
      </c>
      <c r="AI6" s="16">
        <v>34.799999999999997</v>
      </c>
      <c r="AJ6" s="16">
        <v>35.29</v>
      </c>
      <c r="AK6" s="16">
        <v>34.68</v>
      </c>
      <c r="AL6" s="16">
        <v>33.92</v>
      </c>
      <c r="AM6" s="16">
        <v>33.26</v>
      </c>
      <c r="AN6" s="16">
        <v>32.85</v>
      </c>
      <c r="AO6" s="16">
        <v>32.33</v>
      </c>
      <c r="AP6" s="16">
        <v>31.59</v>
      </c>
      <c r="AQ6" s="16">
        <v>29.98</v>
      </c>
    </row>
    <row r="7" spans="2:43">
      <c r="B7" t="s">
        <v>124</v>
      </c>
      <c r="C7" s="13">
        <v>5.8713182878403485</v>
      </c>
      <c r="D7" s="16">
        <v>3.8</v>
      </c>
      <c r="E7" s="16">
        <v>3.8</v>
      </c>
      <c r="F7" s="16">
        <v>3.8</v>
      </c>
      <c r="G7" s="16">
        <v>3.8</v>
      </c>
      <c r="H7" s="16">
        <v>3.8</v>
      </c>
      <c r="I7" s="16">
        <v>3.8</v>
      </c>
      <c r="J7" s="16">
        <v>3.8</v>
      </c>
      <c r="K7" s="16">
        <v>3.8</v>
      </c>
      <c r="L7" s="16">
        <v>3.8</v>
      </c>
      <c r="M7" s="16">
        <v>3.8</v>
      </c>
      <c r="N7" s="16">
        <v>3.8</v>
      </c>
      <c r="O7" s="16">
        <v>3.8</v>
      </c>
      <c r="P7" s="16">
        <v>3.8</v>
      </c>
      <c r="Q7" s="16">
        <v>3.8</v>
      </c>
      <c r="R7" s="16">
        <v>3.8</v>
      </c>
      <c r="S7" s="16">
        <v>3.8</v>
      </c>
      <c r="T7" s="16">
        <v>3.8</v>
      </c>
      <c r="U7" s="16">
        <v>3.8</v>
      </c>
      <c r="V7" s="16">
        <v>3.7717000000000001</v>
      </c>
      <c r="W7" s="16">
        <v>3.7766700000000002</v>
      </c>
      <c r="X7" s="16">
        <v>3.7275299999999998</v>
      </c>
      <c r="Y7" s="16">
        <v>3.6480299999999999</v>
      </c>
      <c r="Z7" s="16">
        <v>3.6719300000000001</v>
      </c>
      <c r="AA7" s="16">
        <v>3.62521</v>
      </c>
      <c r="AB7" s="16">
        <v>3.4984500000000001</v>
      </c>
      <c r="AC7" s="16">
        <v>3.42842</v>
      </c>
      <c r="AD7" s="16">
        <v>3.4666700000000001</v>
      </c>
      <c r="AE7" s="16">
        <v>3.3567300000000002</v>
      </c>
      <c r="AF7" s="16">
        <v>3.22567</v>
      </c>
      <c r="AG7" s="16">
        <v>3.2128299999999999</v>
      </c>
      <c r="AH7" s="16">
        <v>3.3395999999999999</v>
      </c>
      <c r="AI7" s="16">
        <v>3.5652300000000001</v>
      </c>
      <c r="AJ7" s="16">
        <v>3.6259199999999998</v>
      </c>
      <c r="AK7" s="16">
        <v>3.5502099999999999</v>
      </c>
      <c r="AL7" s="16">
        <v>3.52027</v>
      </c>
      <c r="AM7" s="16">
        <v>3.4016199999999999</v>
      </c>
      <c r="AN7" s="16">
        <v>3.3721199999999998</v>
      </c>
      <c r="AO7" s="16">
        <v>3.2414200000000002</v>
      </c>
      <c r="AP7" s="16">
        <v>3.1561599999999999</v>
      </c>
      <c r="AQ7" s="16">
        <v>3.1146400000000001</v>
      </c>
    </row>
    <row r="8" spans="2:43">
      <c r="B8" t="s">
        <v>203</v>
      </c>
      <c r="C8" s="13">
        <v>4.7451756457737835</v>
      </c>
      <c r="D8" s="16">
        <v>3.6724999999999999</v>
      </c>
      <c r="E8" s="16">
        <v>3.6724999999999999</v>
      </c>
      <c r="F8" s="16">
        <v>3.6724999999999999</v>
      </c>
      <c r="G8" s="16">
        <v>3.6724999999999999</v>
      </c>
      <c r="H8" s="16">
        <v>3.6724999999999999</v>
      </c>
      <c r="I8" s="16">
        <v>3.6724999999999999</v>
      </c>
      <c r="J8" s="16">
        <v>3.6724999999999999</v>
      </c>
      <c r="K8" s="16">
        <v>3.6724999999999999</v>
      </c>
      <c r="L8" s="16">
        <v>3.6724999999999999</v>
      </c>
      <c r="M8" s="16">
        <v>3.6724999999999999</v>
      </c>
      <c r="N8" s="16">
        <v>3.6724999999999999</v>
      </c>
      <c r="O8" s="16">
        <v>3.6724999999999999</v>
      </c>
      <c r="P8" s="16">
        <v>3.6724999999999999</v>
      </c>
      <c r="Q8" s="16">
        <v>3.6724999999999999</v>
      </c>
      <c r="R8" s="16">
        <v>3.6724999999999999</v>
      </c>
      <c r="S8" s="16">
        <v>3.6724999999999999</v>
      </c>
      <c r="T8" s="16">
        <v>3.6724999999999999</v>
      </c>
      <c r="U8" s="16">
        <v>3.6724999999999999</v>
      </c>
      <c r="V8" s="16">
        <v>3.6724999999999999</v>
      </c>
      <c r="W8" s="16">
        <v>3.6724999999999999</v>
      </c>
      <c r="X8" s="16">
        <v>3.6724999999999999</v>
      </c>
      <c r="Y8" s="16">
        <v>3.6724999999999999</v>
      </c>
      <c r="Z8" s="16">
        <v>3.6724999999999999</v>
      </c>
      <c r="AA8" s="16">
        <v>3.6724999999999999</v>
      </c>
      <c r="AB8" s="16">
        <v>3.6724999999999999</v>
      </c>
      <c r="AC8" s="16">
        <v>3.6724999999999999</v>
      </c>
      <c r="AD8" s="16">
        <v>3.6724999999999999</v>
      </c>
      <c r="AE8" s="16">
        <v>3.6724999999999999</v>
      </c>
      <c r="AF8" s="16">
        <v>3.6724999999999999</v>
      </c>
      <c r="AG8" s="16">
        <v>3.6724999999999999</v>
      </c>
      <c r="AH8" s="16">
        <v>3.6724999999999999</v>
      </c>
      <c r="AI8" s="16">
        <v>3.6724999999999999</v>
      </c>
      <c r="AJ8" s="16">
        <v>3.6724999999999999</v>
      </c>
      <c r="AK8" s="16">
        <v>3.6724999999999999</v>
      </c>
      <c r="AL8" s="16">
        <v>3.6724999999999999</v>
      </c>
      <c r="AM8" s="16">
        <v>3.6724999999999999</v>
      </c>
      <c r="AN8" s="16">
        <v>3.6724999999999999</v>
      </c>
      <c r="AO8" s="16">
        <v>3.6724999999999999</v>
      </c>
      <c r="AP8" s="16">
        <v>3.6724999999999999</v>
      </c>
      <c r="AQ8" s="16">
        <v>3.6724999999999999</v>
      </c>
    </row>
    <row r="9" spans="2:43">
      <c r="B9" t="s">
        <v>110</v>
      </c>
      <c r="C9" s="13">
        <v>4.4171166512899722</v>
      </c>
      <c r="D9" s="16">
        <v>1271.82</v>
      </c>
      <c r="E9" s="16">
        <v>1305.6400000000001</v>
      </c>
      <c r="F9" s="16">
        <v>1294.27</v>
      </c>
      <c r="G9" s="16">
        <v>1292.25</v>
      </c>
      <c r="H9" s="16">
        <v>1319.86</v>
      </c>
      <c r="I9" s="16">
        <v>1267.01</v>
      </c>
      <c r="J9" s="16">
        <v>1197.6500000000001</v>
      </c>
      <c r="K9" s="16">
        <v>1219.83</v>
      </c>
      <c r="L9" s="16">
        <v>1202.33</v>
      </c>
      <c r="M9" s="16">
        <v>1207.8800000000001</v>
      </c>
      <c r="N9" s="16">
        <v>1174.32</v>
      </c>
      <c r="O9" s="16">
        <v>1181.92</v>
      </c>
      <c r="P9" s="16">
        <v>1171.18</v>
      </c>
      <c r="Q9" s="16">
        <v>1162.29</v>
      </c>
      <c r="R9" s="16">
        <v>1154.7</v>
      </c>
      <c r="S9" s="16">
        <v>1093.1199999999999</v>
      </c>
      <c r="T9" s="16">
        <v>1022.22</v>
      </c>
      <c r="U9" s="16">
        <v>1008.11</v>
      </c>
      <c r="V9" s="16">
        <v>1029.51</v>
      </c>
      <c r="W9" s="16">
        <v>1036.6300000000001</v>
      </c>
      <c r="X9" s="16">
        <v>976.35299999999995</v>
      </c>
      <c r="Y9" s="16">
        <v>949.76900000000001</v>
      </c>
      <c r="Z9" s="16">
        <v>954.78300000000002</v>
      </c>
      <c r="AA9" s="16">
        <v>938.25699999999995</v>
      </c>
      <c r="AB9" s="16">
        <v>939.1</v>
      </c>
      <c r="AC9" s="16">
        <v>928.61599999999999</v>
      </c>
      <c r="AD9" s="16">
        <v>928.08699999999999</v>
      </c>
      <c r="AE9" s="16">
        <v>921.22699999999998</v>
      </c>
      <c r="AF9" s="16">
        <v>956.55</v>
      </c>
      <c r="AG9" s="16">
        <v>1018.84</v>
      </c>
      <c r="AH9" s="16">
        <v>1067.31</v>
      </c>
      <c r="AI9" s="16">
        <v>1365.49</v>
      </c>
      <c r="AJ9" s="16">
        <v>1416.07</v>
      </c>
      <c r="AK9" s="16">
        <v>1284.73</v>
      </c>
      <c r="AL9" s="16">
        <v>1238.8800000000001</v>
      </c>
      <c r="AM9" s="16">
        <v>1168.04</v>
      </c>
      <c r="AN9" s="16">
        <v>1143.9000000000001</v>
      </c>
      <c r="AO9" s="16">
        <v>1165.54</v>
      </c>
      <c r="AP9" s="16">
        <v>1182.6199999999999</v>
      </c>
      <c r="AQ9" s="16">
        <v>1132.18</v>
      </c>
    </row>
    <row r="10" spans="2:43">
      <c r="B10" t="s">
        <v>131</v>
      </c>
      <c r="C10" s="13">
        <v>3.7366870661273053</v>
      </c>
      <c r="D10" s="16" t="s">
        <v>243</v>
      </c>
      <c r="E10" s="16" t="s">
        <v>243</v>
      </c>
      <c r="F10" s="16" t="s">
        <v>243</v>
      </c>
      <c r="G10" s="16" t="s">
        <v>243</v>
      </c>
      <c r="H10" s="16" t="s">
        <v>243</v>
      </c>
      <c r="I10" s="16" t="s">
        <v>243</v>
      </c>
      <c r="J10" s="16" t="s">
        <v>243</v>
      </c>
      <c r="K10" s="16" t="s">
        <v>243</v>
      </c>
      <c r="L10" s="16" t="s">
        <v>243</v>
      </c>
      <c r="M10" s="16" t="s">
        <v>243</v>
      </c>
      <c r="N10" s="16" t="s">
        <v>243</v>
      </c>
      <c r="O10" s="16" t="s">
        <v>243</v>
      </c>
      <c r="P10" s="16" t="s">
        <v>243</v>
      </c>
      <c r="Q10" s="16" t="s">
        <v>243</v>
      </c>
      <c r="R10" s="16" t="s">
        <v>243</v>
      </c>
      <c r="S10" s="16" t="s">
        <v>243</v>
      </c>
      <c r="T10" s="16" t="s">
        <v>243</v>
      </c>
      <c r="U10" s="16" t="s">
        <v>243</v>
      </c>
      <c r="V10" s="16" t="s">
        <v>243</v>
      </c>
      <c r="W10" s="16" t="s">
        <v>243</v>
      </c>
      <c r="X10" s="16" t="s">
        <v>243</v>
      </c>
      <c r="Y10" s="16" t="s">
        <v>243</v>
      </c>
      <c r="Z10" s="16" t="s">
        <v>243</v>
      </c>
      <c r="AA10" s="16" t="s">
        <v>243</v>
      </c>
      <c r="AB10" s="16" t="s">
        <v>243</v>
      </c>
      <c r="AC10" s="16" t="s">
        <v>243</v>
      </c>
      <c r="AD10" s="16" t="s">
        <v>243</v>
      </c>
      <c r="AE10" s="16" t="s">
        <v>243</v>
      </c>
      <c r="AF10" s="16" t="s">
        <v>243</v>
      </c>
      <c r="AG10" s="16" t="s">
        <v>243</v>
      </c>
      <c r="AH10" s="16" t="s">
        <v>243</v>
      </c>
      <c r="AI10" s="16" t="s">
        <v>243</v>
      </c>
      <c r="AJ10" s="16" t="s">
        <v>243</v>
      </c>
      <c r="AK10" s="16" t="s">
        <v>243</v>
      </c>
      <c r="AL10" s="16" t="s">
        <v>243</v>
      </c>
      <c r="AM10" s="16" t="s">
        <v>243</v>
      </c>
      <c r="AN10" s="16" t="s">
        <v>243</v>
      </c>
      <c r="AO10" s="16" t="s">
        <v>243</v>
      </c>
      <c r="AP10" s="16" t="s">
        <v>243</v>
      </c>
      <c r="AQ10" s="16" t="s">
        <v>243</v>
      </c>
    </row>
    <row r="11" spans="2:43">
      <c r="B11" t="s">
        <v>184</v>
      </c>
      <c r="C11" s="13">
        <v>3.4509123437238811</v>
      </c>
      <c r="D11" s="16">
        <v>1.7501199999999999</v>
      </c>
      <c r="E11" s="16">
        <v>1.81355</v>
      </c>
      <c r="F11" s="16">
        <v>1.7779799999999999</v>
      </c>
      <c r="G11" s="16">
        <v>1.8252299999999999</v>
      </c>
      <c r="H11" s="16">
        <v>1.83297</v>
      </c>
      <c r="I11" s="16">
        <v>1.80396</v>
      </c>
      <c r="J11" s="16">
        <v>1.7575499999999999</v>
      </c>
      <c r="K11" s="16">
        <v>1.7678799999999999</v>
      </c>
      <c r="L11" s="16">
        <v>1.74457</v>
      </c>
      <c r="M11" s="16">
        <v>1.74827</v>
      </c>
      <c r="N11" s="16">
        <v>1.75163</v>
      </c>
      <c r="O11" s="16">
        <v>1.72427</v>
      </c>
      <c r="P11" s="16">
        <v>1.6948300000000001</v>
      </c>
      <c r="Q11" s="16">
        <v>1.7018500000000001</v>
      </c>
      <c r="R11" s="16">
        <v>1.70746</v>
      </c>
      <c r="S11" s="16">
        <v>1.6567700000000001</v>
      </c>
      <c r="T11" s="16">
        <v>1.63564</v>
      </c>
      <c r="U11" s="16">
        <v>1.65866</v>
      </c>
      <c r="V11" s="16">
        <v>1.6751400000000001</v>
      </c>
      <c r="W11" s="16">
        <v>1.68815</v>
      </c>
      <c r="X11" s="16">
        <v>1.6280300000000001</v>
      </c>
      <c r="Y11" s="16">
        <v>1.5897399999999999</v>
      </c>
      <c r="Z11" s="16">
        <v>1.5792999999999999</v>
      </c>
      <c r="AA11" s="16">
        <v>1.55867</v>
      </c>
      <c r="AB11" s="16">
        <v>1.53224</v>
      </c>
      <c r="AC11" s="16">
        <v>1.5245299999999999</v>
      </c>
      <c r="AD11" s="16">
        <v>1.5174399999999999</v>
      </c>
      <c r="AE11" s="16">
        <v>1.4541999999999999</v>
      </c>
      <c r="AF11" s="16">
        <v>1.40927</v>
      </c>
      <c r="AG11" s="16">
        <v>1.3661700000000001</v>
      </c>
      <c r="AH11" s="16">
        <v>1.39679</v>
      </c>
      <c r="AI11" s="16">
        <v>1.48722</v>
      </c>
      <c r="AJ11" s="16">
        <v>1.51203</v>
      </c>
      <c r="AK11" s="16">
        <v>1.4728000000000001</v>
      </c>
      <c r="AL11" s="16">
        <v>1.4388300000000001</v>
      </c>
      <c r="AM11" s="16">
        <v>1.3944000000000001</v>
      </c>
      <c r="AN11" s="16">
        <v>1.4029</v>
      </c>
      <c r="AO11" s="16">
        <v>1.3911</v>
      </c>
      <c r="AP11" s="16">
        <v>1.35667</v>
      </c>
      <c r="AQ11" s="16">
        <v>1.3033699999999999</v>
      </c>
    </row>
    <row r="12" spans="2:43">
      <c r="B12" t="s">
        <v>14</v>
      </c>
      <c r="C12" s="13">
        <v>3.2324929524672941</v>
      </c>
      <c r="D12" s="17">
        <v>1.8833500000000001</v>
      </c>
      <c r="E12" s="17">
        <v>1.9498</v>
      </c>
      <c r="F12" s="17">
        <v>1.9470400000000001</v>
      </c>
      <c r="G12" s="17">
        <v>1.9535800000000001</v>
      </c>
      <c r="H12" s="17">
        <v>1.93014</v>
      </c>
      <c r="I12" s="17">
        <v>1.81419</v>
      </c>
      <c r="J12" s="17">
        <v>1.8255699999999999</v>
      </c>
      <c r="K12" s="17">
        <v>1.7923500000000001</v>
      </c>
      <c r="L12" s="17">
        <v>1.6870799999999999</v>
      </c>
      <c r="M12" s="17">
        <v>1.5633900000000001</v>
      </c>
      <c r="N12" s="17">
        <v>1.51956</v>
      </c>
      <c r="O12" s="17">
        <v>1.3976299999999999</v>
      </c>
      <c r="P12" s="17">
        <v>1.3066800000000001</v>
      </c>
      <c r="Q12" s="17">
        <v>1.3996500000000001</v>
      </c>
      <c r="R12" s="17">
        <v>1.41012</v>
      </c>
      <c r="S12" s="17">
        <v>1.32256</v>
      </c>
      <c r="T12" s="17">
        <v>1.28704</v>
      </c>
      <c r="U12" s="17">
        <v>1.3012600000000001</v>
      </c>
      <c r="V12" s="17">
        <v>1.31646</v>
      </c>
      <c r="W12" s="17">
        <v>1.33314</v>
      </c>
      <c r="X12" s="17">
        <v>1.35246</v>
      </c>
      <c r="Y12" s="17">
        <v>1.3403400000000001</v>
      </c>
      <c r="Z12" s="17">
        <v>1.3210500000000001</v>
      </c>
      <c r="AA12" s="17">
        <v>1.2980499999999999</v>
      </c>
      <c r="AB12" s="17">
        <v>1.27227</v>
      </c>
      <c r="AC12" s="17">
        <v>1.20374</v>
      </c>
      <c r="AD12" s="17">
        <v>1.18048</v>
      </c>
      <c r="AE12" s="17">
        <v>1.1237999999999999</v>
      </c>
      <c r="AF12" s="17">
        <v>1.10351</v>
      </c>
      <c r="AG12" s="17">
        <v>1.06002</v>
      </c>
      <c r="AH12" s="17">
        <v>1.1183799999999999</v>
      </c>
      <c r="AI12" s="17">
        <v>1.4867999999999999</v>
      </c>
      <c r="AJ12" s="17">
        <v>1.50692</v>
      </c>
      <c r="AK12" s="17">
        <v>1.3206800000000001</v>
      </c>
      <c r="AL12" s="17">
        <v>1.2015</v>
      </c>
      <c r="AM12" s="17">
        <v>1.0996600000000001</v>
      </c>
      <c r="AN12" s="17">
        <v>1.10646</v>
      </c>
      <c r="AO12" s="17">
        <v>1.13374</v>
      </c>
      <c r="AP12" s="17">
        <v>1.1078300000000001</v>
      </c>
      <c r="AQ12" s="17">
        <v>1.0125999999999999</v>
      </c>
    </row>
    <row r="13" spans="2:43">
      <c r="B13" t="s">
        <v>97</v>
      </c>
      <c r="C13" s="13">
        <v>3.1118402165186199</v>
      </c>
      <c r="D13" s="16">
        <v>9779.7000000000007</v>
      </c>
      <c r="E13" s="16">
        <v>11241.7</v>
      </c>
      <c r="F13" s="16">
        <v>9614.1</v>
      </c>
      <c r="G13" s="16">
        <v>10407.9</v>
      </c>
      <c r="H13" s="16">
        <v>10157.799999999999</v>
      </c>
      <c r="I13" s="16">
        <v>9076.6</v>
      </c>
      <c r="J13" s="16">
        <v>8955.7000000000007</v>
      </c>
      <c r="K13" s="16">
        <v>9054.67</v>
      </c>
      <c r="L13" s="16">
        <v>8905.5</v>
      </c>
      <c r="M13" s="16">
        <v>8479.2999999999993</v>
      </c>
      <c r="N13" s="16">
        <v>8441.27</v>
      </c>
      <c r="O13" s="16">
        <v>8482.4699999999993</v>
      </c>
      <c r="P13" s="16">
        <v>8469.6</v>
      </c>
      <c r="Q13" s="16">
        <v>9001.43</v>
      </c>
      <c r="R13" s="16">
        <v>9156.17</v>
      </c>
      <c r="S13" s="16">
        <v>9128.2000000000007</v>
      </c>
      <c r="T13" s="16">
        <v>9274.2999999999993</v>
      </c>
      <c r="U13" s="16">
        <v>9550.5300000000007</v>
      </c>
      <c r="V13" s="16">
        <v>9994.5300000000007</v>
      </c>
      <c r="W13" s="16">
        <v>9999.6</v>
      </c>
      <c r="X13" s="16">
        <v>9274.8700000000008</v>
      </c>
      <c r="Y13" s="16">
        <v>9115</v>
      </c>
      <c r="Z13" s="16">
        <v>9122.5300000000007</v>
      </c>
      <c r="AA13" s="16">
        <v>9124.8700000000008</v>
      </c>
      <c r="AB13" s="16">
        <v>9107.17</v>
      </c>
      <c r="AC13" s="16">
        <v>8968.27</v>
      </c>
      <c r="AD13" s="16">
        <v>9242.27</v>
      </c>
      <c r="AE13" s="16">
        <v>9246.2999999999993</v>
      </c>
      <c r="AF13" s="16">
        <v>9248.2000000000007</v>
      </c>
      <c r="AG13" s="16">
        <v>9265.27</v>
      </c>
      <c r="AH13" s="16">
        <v>9222.4500000000007</v>
      </c>
      <c r="AI13" s="16">
        <v>11059.9</v>
      </c>
      <c r="AJ13" s="16">
        <v>11630.8</v>
      </c>
      <c r="AK13" s="16">
        <v>10509</v>
      </c>
      <c r="AL13" s="16">
        <v>9965.7000000000007</v>
      </c>
      <c r="AM13" s="16">
        <v>9454.25</v>
      </c>
      <c r="AN13" s="16">
        <v>9270.5</v>
      </c>
      <c r="AO13" s="16">
        <v>9131.93</v>
      </c>
      <c r="AP13" s="16">
        <v>8995.0300000000007</v>
      </c>
      <c r="AQ13" s="16">
        <v>8964.27</v>
      </c>
    </row>
    <row r="14" spans="2:43">
      <c r="B14" t="s">
        <v>179</v>
      </c>
      <c r="C14" s="13">
        <v>3.0955326125795262</v>
      </c>
      <c r="D14" s="16">
        <v>3.75</v>
      </c>
      <c r="E14" s="16">
        <v>3.75</v>
      </c>
      <c r="F14" s="16">
        <v>3.75</v>
      </c>
      <c r="G14" s="16">
        <v>3.75</v>
      </c>
      <c r="H14" s="16">
        <v>3.75</v>
      </c>
      <c r="I14" s="16">
        <v>3.75</v>
      </c>
      <c r="J14" s="16">
        <v>3.75</v>
      </c>
      <c r="K14" s="16">
        <v>3.75</v>
      </c>
      <c r="L14" s="16">
        <v>3.75</v>
      </c>
      <c r="M14" s="16">
        <v>3.75</v>
      </c>
      <c r="N14" s="16">
        <v>3.75</v>
      </c>
      <c r="O14" s="16">
        <v>3.75</v>
      </c>
      <c r="P14" s="16">
        <v>3.75</v>
      </c>
      <c r="Q14" s="16">
        <v>3.75</v>
      </c>
      <c r="R14" s="16">
        <v>3.75</v>
      </c>
      <c r="S14" s="16">
        <v>3.75</v>
      </c>
      <c r="T14" s="16">
        <v>3.75</v>
      </c>
      <c r="U14" s="16">
        <v>3.7483300000000002</v>
      </c>
      <c r="V14" s="16">
        <v>3.7450000000000001</v>
      </c>
      <c r="W14" s="16">
        <v>3.7450000000000001</v>
      </c>
      <c r="X14" s="16">
        <v>3.7450000000000001</v>
      </c>
      <c r="Y14" s="16">
        <v>3.7450000000000001</v>
      </c>
      <c r="Z14" s="16">
        <v>3.7450000000000001</v>
      </c>
      <c r="AA14" s="16">
        <v>3.7450000000000001</v>
      </c>
      <c r="AB14" s="16">
        <v>3.7450000000000001</v>
      </c>
      <c r="AC14" s="16">
        <v>3.7466699999999999</v>
      </c>
      <c r="AD14" s="16">
        <v>3.7483300000000002</v>
      </c>
      <c r="AE14" s="16">
        <v>3.75</v>
      </c>
      <c r="AF14" s="16">
        <v>3.75</v>
      </c>
      <c r="AG14" s="16">
        <v>3.75</v>
      </c>
      <c r="AH14" s="16">
        <v>3.75</v>
      </c>
      <c r="AI14" s="16">
        <v>3.75</v>
      </c>
      <c r="AJ14" s="16">
        <v>3.75</v>
      </c>
      <c r="AK14" s="16">
        <v>3.75</v>
      </c>
      <c r="AL14" s="16">
        <v>3.75</v>
      </c>
      <c r="AM14" s="16">
        <v>3.75</v>
      </c>
      <c r="AN14" s="16">
        <v>3.75</v>
      </c>
      <c r="AO14" s="16">
        <v>3.75</v>
      </c>
      <c r="AP14" s="16">
        <v>3.75</v>
      </c>
      <c r="AQ14" s="16">
        <v>3.75</v>
      </c>
    </row>
    <row r="15" spans="2:43">
      <c r="B15" t="s">
        <v>196</v>
      </c>
      <c r="C15" s="13">
        <v>2.8374710325262145</v>
      </c>
      <c r="D15" s="16">
        <v>1.6618200000000001</v>
      </c>
      <c r="E15" s="16">
        <v>1.7506299999999999</v>
      </c>
      <c r="F15" s="16">
        <v>1.6921900000000001</v>
      </c>
      <c r="G15" s="16">
        <v>1.6458299999999999</v>
      </c>
      <c r="H15" s="16">
        <v>1.68059</v>
      </c>
      <c r="I15" s="16">
        <v>1.5942799999999999</v>
      </c>
      <c r="J15" s="16">
        <v>1.48861</v>
      </c>
      <c r="K15" s="16">
        <v>1.4709399999999999</v>
      </c>
      <c r="L15" s="16">
        <v>1.3667400000000001</v>
      </c>
      <c r="M15" s="16">
        <v>1.3372900000000001</v>
      </c>
      <c r="N15" s="16">
        <v>1.37503</v>
      </c>
      <c r="O15" s="16">
        <v>1.3075399999999999</v>
      </c>
      <c r="P15" s="16">
        <v>1.25441</v>
      </c>
      <c r="Q15" s="16">
        <v>1.27803</v>
      </c>
      <c r="R15" s="16">
        <v>1.2573099999999999</v>
      </c>
      <c r="S15" s="16">
        <v>1.18424</v>
      </c>
      <c r="T15" s="16">
        <v>1.1773800000000001</v>
      </c>
      <c r="U15" s="16">
        <v>1.2270700000000001</v>
      </c>
      <c r="V15" s="16">
        <v>1.2742599999999999</v>
      </c>
      <c r="W15" s="16">
        <v>1.302</v>
      </c>
      <c r="X15" s="16">
        <v>1.2966599999999999</v>
      </c>
      <c r="Y15" s="16">
        <v>1.24536</v>
      </c>
      <c r="Z15" s="16">
        <v>1.2373700000000001</v>
      </c>
      <c r="AA15" s="16">
        <v>1.2359899999999999</v>
      </c>
      <c r="AB15" s="16">
        <v>1.2350699999999999</v>
      </c>
      <c r="AC15" s="16">
        <v>1.2226300000000001</v>
      </c>
      <c r="AD15" s="16">
        <v>1.1982200000000001</v>
      </c>
      <c r="AE15" s="16">
        <v>1.1455500000000001</v>
      </c>
      <c r="AF15" s="16">
        <v>1.06745</v>
      </c>
      <c r="AG15" s="16">
        <v>1.0317000000000001</v>
      </c>
      <c r="AH15" s="16">
        <v>1.0739399999999999</v>
      </c>
      <c r="AI15" s="16">
        <v>1.15927</v>
      </c>
      <c r="AJ15" s="16">
        <v>1.1561699999999999</v>
      </c>
      <c r="AK15" s="16">
        <v>1.1128499999999999</v>
      </c>
      <c r="AL15" s="16">
        <v>1.0628599999999999</v>
      </c>
      <c r="AM15" s="16">
        <v>1.0206900000000001</v>
      </c>
      <c r="AN15" s="16">
        <v>1.05792</v>
      </c>
      <c r="AO15" s="16">
        <v>1.1081099999999999</v>
      </c>
      <c r="AP15" s="16">
        <v>1.0319</v>
      </c>
      <c r="AQ15" s="16">
        <v>0.97368299999999997</v>
      </c>
    </row>
    <row r="16" spans="2:43">
      <c r="B16" t="s">
        <v>80</v>
      </c>
      <c r="C16" s="13">
        <v>2.5380959014796955</v>
      </c>
      <c r="D16" s="19">
        <v>2.1194547377999999</v>
      </c>
      <c r="E16" s="19">
        <v>2.2412247135999999</v>
      </c>
      <c r="F16" s="19">
        <v>2.1975510297</v>
      </c>
      <c r="G16" s="19">
        <v>2.1843882938000001</v>
      </c>
      <c r="H16" s="19">
        <v>2.2320127542999999</v>
      </c>
      <c r="I16" s="19">
        <v>2.1296250537999999</v>
      </c>
      <c r="J16" s="19">
        <v>1.9886292690999998</v>
      </c>
      <c r="K16" s="19">
        <v>1.9624015887999999</v>
      </c>
      <c r="L16" s="19">
        <v>1.82251475971</v>
      </c>
      <c r="M16" s="19">
        <v>1.7237707704999998</v>
      </c>
      <c r="N16" s="19">
        <v>1.7400432761</v>
      </c>
      <c r="O16" s="19">
        <v>1.6454006623999999</v>
      </c>
      <c r="P16" s="19">
        <v>1.5642141590999998</v>
      </c>
      <c r="Q16" s="19">
        <v>1.6243500641099999</v>
      </c>
      <c r="R16" s="19">
        <v>1.6006766977899998</v>
      </c>
      <c r="S16" s="19">
        <v>1.5113871908000001</v>
      </c>
      <c r="T16" s="19">
        <v>1.4875397556099998</v>
      </c>
      <c r="U16" s="19">
        <v>1.55354901811</v>
      </c>
      <c r="V16" s="19">
        <v>1.60404072539</v>
      </c>
      <c r="W16" s="19">
        <v>1.6457585792899998</v>
      </c>
      <c r="X16" s="19">
        <v>1.6272173108900001</v>
      </c>
      <c r="Y16" s="19">
        <v>1.55732377001</v>
      </c>
      <c r="Z16" s="19">
        <v>1.5351563927899998</v>
      </c>
      <c r="AA16" s="19">
        <v>1.5165896986</v>
      </c>
      <c r="AB16" s="19">
        <v>1.49259753199</v>
      </c>
      <c r="AC16" s="19">
        <v>1.45076232829</v>
      </c>
      <c r="AD16" s="19">
        <v>1.4231851252899999</v>
      </c>
      <c r="AE16" s="19">
        <v>1.3494640250999999</v>
      </c>
      <c r="AF16" s="19">
        <v>1.3050666841</v>
      </c>
      <c r="AG16" s="19">
        <v>1.25225145078</v>
      </c>
      <c r="AH16" s="19">
        <v>1.3027783630000001</v>
      </c>
      <c r="AI16" s="19">
        <v>1.4806865272900001</v>
      </c>
      <c r="AJ16" s="19">
        <v>1.50240406361</v>
      </c>
      <c r="AK16" s="19">
        <v>1.43787536442</v>
      </c>
      <c r="AL16" s="19">
        <v>1.36752415932</v>
      </c>
      <c r="AM16" s="19">
        <v>1.3237605072400001</v>
      </c>
      <c r="AN16" s="19">
        <v>1.4129170177899999</v>
      </c>
      <c r="AO16" s="19">
        <v>1.5394240138499999</v>
      </c>
      <c r="AP16" s="19">
        <v>1.51480206998</v>
      </c>
      <c r="AQ16" s="19">
        <v>1.4398155477799999</v>
      </c>
    </row>
    <row r="17" spans="2:47">
      <c r="B17" t="s">
        <v>171</v>
      </c>
      <c r="C17" s="13">
        <v>1.7680361076338449</v>
      </c>
      <c r="D17" s="34">
        <v>28.543399999999998</v>
      </c>
      <c r="E17" s="34">
        <v>28.992999999999999</v>
      </c>
      <c r="F17" s="34">
        <v>29.330400000000001</v>
      </c>
      <c r="G17" s="34">
        <v>29.807200000000002</v>
      </c>
      <c r="H17" s="34">
        <v>30.775500000000001</v>
      </c>
      <c r="I17" s="34">
        <v>31.273800000000001</v>
      </c>
      <c r="J17" s="34">
        <v>31.565300000000001</v>
      </c>
      <c r="K17" s="34">
        <v>31.779299999999999</v>
      </c>
      <c r="L17" s="34">
        <v>31.6569</v>
      </c>
      <c r="M17" s="34">
        <v>30.870999999999999</v>
      </c>
      <c r="N17" s="34">
        <v>30.4343</v>
      </c>
      <c r="O17" s="34">
        <v>29.805900000000001</v>
      </c>
      <c r="P17" s="34">
        <v>28.657399999999999</v>
      </c>
      <c r="Q17" s="34">
        <v>28.898</v>
      </c>
      <c r="R17" s="34">
        <v>29.1722</v>
      </c>
      <c r="S17" s="34">
        <v>28.5274</v>
      </c>
      <c r="T17" s="34">
        <v>27.8415</v>
      </c>
      <c r="U17" s="34">
        <v>28.081700000000001</v>
      </c>
      <c r="V17" s="34">
        <v>28.509599999999999</v>
      </c>
      <c r="W17" s="34">
        <v>28.704899999999999</v>
      </c>
      <c r="X17" s="34">
        <v>28.162199999999999</v>
      </c>
      <c r="Y17" s="34">
        <v>27.204699999999999</v>
      </c>
      <c r="Z17" s="34">
        <v>26.808199999999999</v>
      </c>
      <c r="AA17" s="34">
        <v>26.588699999999999</v>
      </c>
      <c r="AB17" s="34">
        <v>26.306899999999999</v>
      </c>
      <c r="AC17" s="34">
        <v>25.861999999999998</v>
      </c>
      <c r="AD17" s="34">
        <v>25.51</v>
      </c>
      <c r="AE17" s="34">
        <v>24.644500000000001</v>
      </c>
      <c r="AF17" s="34">
        <v>24.265499999999999</v>
      </c>
      <c r="AG17" s="34">
        <v>23.6266</v>
      </c>
      <c r="AH17" s="34">
        <v>24.255199999999999</v>
      </c>
      <c r="AI17" s="34">
        <v>27.264199999999999</v>
      </c>
      <c r="AJ17" s="34">
        <v>33.965899999999998</v>
      </c>
      <c r="AK17" s="34">
        <v>32.213099999999997</v>
      </c>
      <c r="AL17" s="34">
        <v>31.318000000000001</v>
      </c>
      <c r="AM17" s="34">
        <v>29.464400000000001</v>
      </c>
      <c r="AN17" s="34">
        <v>29.898800000000001</v>
      </c>
      <c r="AO17" s="34">
        <v>30.238900000000001</v>
      </c>
      <c r="AP17" s="34">
        <v>30.620899999999999</v>
      </c>
      <c r="AQ17" s="34">
        <v>30.713000000000001</v>
      </c>
    </row>
    <row r="18" spans="2:47">
      <c r="B18" t="s">
        <v>34</v>
      </c>
      <c r="C18" s="13">
        <v>1.5427455201698792</v>
      </c>
      <c r="D18" s="16">
        <v>6.5867800000000001</v>
      </c>
      <c r="E18" s="16">
        <v>6.7528300000000003</v>
      </c>
      <c r="F18" s="16">
        <v>6.6967299999999996</v>
      </c>
      <c r="G18" s="16">
        <v>6.6999399999999998</v>
      </c>
      <c r="H18" s="16">
        <v>6.8113999999999999</v>
      </c>
      <c r="I18" s="16">
        <v>6.6581599999999996</v>
      </c>
      <c r="J18" s="16">
        <v>6.4244599999999998</v>
      </c>
      <c r="K18" s="16">
        <v>6.3996500000000003</v>
      </c>
      <c r="L18" s="16">
        <v>6.2167899999999996</v>
      </c>
      <c r="M18" s="16">
        <v>6.09016</v>
      </c>
      <c r="N18" s="16">
        <v>6.1073500000000003</v>
      </c>
      <c r="O18" s="16">
        <v>5.8912100000000001</v>
      </c>
      <c r="P18" s="16">
        <v>5.7227699999999997</v>
      </c>
      <c r="Q18" s="16">
        <v>5.8308499999999999</v>
      </c>
      <c r="R18" s="16">
        <v>5.7984099999999996</v>
      </c>
      <c r="S18" s="16">
        <v>5.6317300000000001</v>
      </c>
      <c r="T18" s="16">
        <v>5.5836800000000002</v>
      </c>
      <c r="U18" s="16">
        <v>5.7047299999999996</v>
      </c>
      <c r="V18" s="16">
        <v>5.8244199999999999</v>
      </c>
      <c r="W18" s="16">
        <v>5.9311400000000001</v>
      </c>
      <c r="X18" s="16">
        <v>5.9065500000000002</v>
      </c>
      <c r="Y18" s="16">
        <v>5.77827</v>
      </c>
      <c r="Z18" s="16">
        <v>5.7408900000000003</v>
      </c>
      <c r="AA18" s="16">
        <v>5.7096099999999996</v>
      </c>
      <c r="AB18" s="16">
        <v>5.6731600000000002</v>
      </c>
      <c r="AC18" s="16">
        <v>5.6116799999999998</v>
      </c>
      <c r="AD18" s="16">
        <v>5.5464200000000003</v>
      </c>
      <c r="AE18" s="16">
        <v>5.40747</v>
      </c>
      <c r="AF18" s="16">
        <v>5.3169399999999998</v>
      </c>
      <c r="AG18" s="16">
        <v>5.2317200000000001</v>
      </c>
      <c r="AH18" s="16">
        <v>5.3518100000000004</v>
      </c>
      <c r="AI18" s="16">
        <v>5.6495699999999998</v>
      </c>
      <c r="AJ18" s="16">
        <v>5.6866500000000002</v>
      </c>
      <c r="AK18" s="16">
        <v>5.5989199999999997</v>
      </c>
      <c r="AL18" s="16">
        <v>5.4428299999999998</v>
      </c>
      <c r="AM18" s="16">
        <v>5.3495200000000001</v>
      </c>
      <c r="AN18" s="16">
        <v>5.51302</v>
      </c>
      <c r="AO18" s="16">
        <v>5.71753</v>
      </c>
      <c r="AP18" s="16">
        <v>5.6115399999999998</v>
      </c>
      <c r="AQ18" s="16">
        <v>5.4692800000000004</v>
      </c>
    </row>
    <row r="19" spans="2:47">
      <c r="B19" t="s">
        <v>137</v>
      </c>
      <c r="C19" s="13">
        <v>1.3201415038981057</v>
      </c>
      <c r="D19" s="16">
        <v>0.38450000000000001</v>
      </c>
      <c r="E19" s="16">
        <v>0.38450000000000001</v>
      </c>
      <c r="F19" s="16">
        <v>0.38450000000000001</v>
      </c>
      <c r="G19" s="16">
        <v>0.38450000000000001</v>
      </c>
      <c r="H19" s="16">
        <v>0.38450000000000001</v>
      </c>
      <c r="I19" s="16">
        <v>0.38450000000000001</v>
      </c>
      <c r="J19" s="16">
        <v>0.38450000000000001</v>
      </c>
      <c r="K19" s="16">
        <v>0.38450000000000001</v>
      </c>
      <c r="L19" s="16">
        <v>0.38450000000000001</v>
      </c>
      <c r="M19" s="16">
        <v>0.38450000000000001</v>
      </c>
      <c r="N19" s="16">
        <v>0.38450000000000001</v>
      </c>
      <c r="O19" s="16">
        <v>0.38450000000000001</v>
      </c>
      <c r="P19" s="16">
        <v>0.38450000000000001</v>
      </c>
      <c r="Q19" s="16">
        <v>0.38450000000000001</v>
      </c>
      <c r="R19" s="16">
        <v>0.38450000000000001</v>
      </c>
      <c r="S19" s="16">
        <v>0.38450000000000001</v>
      </c>
      <c r="T19" s="16">
        <v>0.38450000000000001</v>
      </c>
      <c r="U19" s="16">
        <v>0.38450000000000001</v>
      </c>
      <c r="V19" s="16">
        <v>0.38450000000000001</v>
      </c>
      <c r="W19" s="16">
        <v>0.38450000000000001</v>
      </c>
      <c r="X19" s="16">
        <v>0.38450000000000001</v>
      </c>
      <c r="Y19" s="16">
        <v>0.38450000000000001</v>
      </c>
      <c r="Z19" s="16">
        <v>0.38450000000000001</v>
      </c>
      <c r="AA19" s="16">
        <v>0.38450000000000001</v>
      </c>
      <c r="AB19" s="16">
        <v>0.38450000000000001</v>
      </c>
      <c r="AC19" s="16">
        <v>0.38450000000000001</v>
      </c>
      <c r="AD19" s="16">
        <v>0.38450000000000001</v>
      </c>
      <c r="AE19" s="16">
        <v>0.38450000000000001</v>
      </c>
      <c r="AF19" s="16">
        <v>0.38450000000000001</v>
      </c>
      <c r="AG19" s="16">
        <v>0.38450000000000001</v>
      </c>
      <c r="AH19" s="16">
        <v>0.38450000000000001</v>
      </c>
      <c r="AI19" s="16">
        <v>0.38450000000000001</v>
      </c>
      <c r="AJ19" s="16">
        <v>0.38450000000000001</v>
      </c>
      <c r="AK19" s="16">
        <v>0.38450000000000001</v>
      </c>
      <c r="AL19" s="16">
        <v>0.38450000000000001</v>
      </c>
      <c r="AM19" s="16">
        <v>0.38450000000000001</v>
      </c>
      <c r="AN19" s="16">
        <v>0.38450000000000001</v>
      </c>
      <c r="AO19" s="16">
        <v>0.38450000000000001</v>
      </c>
      <c r="AP19" s="16">
        <v>0.38450000000000001</v>
      </c>
      <c r="AQ19" s="16">
        <v>0.38450000000000001</v>
      </c>
    </row>
    <row r="20" spans="2:47">
      <c r="B20" t="s">
        <v>163</v>
      </c>
      <c r="C20" s="13">
        <v>1.302345479709349</v>
      </c>
      <c r="D20" s="16">
        <v>49.241999999999997</v>
      </c>
      <c r="E20" s="16">
        <v>50.737299999999998</v>
      </c>
      <c r="F20" s="16">
        <v>52.154000000000003</v>
      </c>
      <c r="G20" s="16">
        <v>51.837299999999999</v>
      </c>
      <c r="H20" s="16">
        <v>51.252499999999998</v>
      </c>
      <c r="I20" s="16">
        <v>50.410699999999999</v>
      </c>
      <c r="J20" s="16">
        <v>51.5062</v>
      </c>
      <c r="K20" s="16">
        <v>53.244900000000001</v>
      </c>
      <c r="L20" s="16">
        <v>54.0764</v>
      </c>
      <c r="M20" s="16">
        <v>52.904400000000003</v>
      </c>
      <c r="N20" s="16">
        <v>54.5762</v>
      </c>
      <c r="O20" s="16">
        <v>55.256300000000003</v>
      </c>
      <c r="P20" s="16">
        <v>55.966200000000001</v>
      </c>
      <c r="Q20" s="16">
        <v>55.911299999999997</v>
      </c>
      <c r="R20" s="16">
        <v>56</v>
      </c>
      <c r="S20" s="16">
        <v>56.2821</v>
      </c>
      <c r="T20" s="16">
        <v>55.006399999999999</v>
      </c>
      <c r="U20" s="16">
        <v>54.6706</v>
      </c>
      <c r="V20" s="16">
        <v>56.038200000000003</v>
      </c>
      <c r="W20" s="16">
        <v>54.6267</v>
      </c>
      <c r="X20" s="16">
        <v>51.884300000000003</v>
      </c>
      <c r="Y20" s="16">
        <v>52.214599999999997</v>
      </c>
      <c r="Z20" s="16">
        <v>51.386899999999997</v>
      </c>
      <c r="AA20" s="16">
        <v>49.7714</v>
      </c>
      <c r="AB20" s="16">
        <v>48.604300000000002</v>
      </c>
      <c r="AC20" s="16">
        <v>46.932200000000002</v>
      </c>
      <c r="AD20" s="16">
        <v>45.943399999999997</v>
      </c>
      <c r="AE20" s="16">
        <v>43.113599999999998</v>
      </c>
      <c r="AF20" s="16">
        <v>40.953899999999997</v>
      </c>
      <c r="AG20" s="16">
        <v>43.000700000000002</v>
      </c>
      <c r="AH20" s="16">
        <v>44.903399999999998</v>
      </c>
      <c r="AI20" s="16">
        <v>48.435200000000002</v>
      </c>
      <c r="AJ20" s="16">
        <v>47.919800000000002</v>
      </c>
      <c r="AK20" s="16">
        <v>47.881999999999998</v>
      </c>
      <c r="AL20" s="16">
        <v>48.148699999999998</v>
      </c>
      <c r="AM20" s="16">
        <v>46.7682</v>
      </c>
      <c r="AN20" s="16">
        <v>46.027200000000001</v>
      </c>
      <c r="AO20" s="16">
        <v>45.508800000000001</v>
      </c>
      <c r="AP20" s="16">
        <v>45.272100000000002</v>
      </c>
      <c r="AQ20" s="16">
        <v>43.630499999999998</v>
      </c>
    </row>
    <row r="21" spans="2:47">
      <c r="B21" t="s">
        <v>3</v>
      </c>
      <c r="C21" s="13">
        <v>1.2500686124957445</v>
      </c>
      <c r="D21" s="16">
        <v>43.170299999999997</v>
      </c>
      <c r="E21" s="16">
        <v>45.35</v>
      </c>
      <c r="F21" s="16">
        <v>44.905999999999999</v>
      </c>
      <c r="G21" s="16">
        <v>44.301299999999998</v>
      </c>
      <c r="H21" s="16">
        <v>43.7014</v>
      </c>
      <c r="I21" s="16">
        <v>42.750599999999999</v>
      </c>
      <c r="J21" s="16">
        <v>42.0182</v>
      </c>
      <c r="K21" s="16">
        <v>43.370100000000001</v>
      </c>
      <c r="L21" s="16">
        <v>42.756</v>
      </c>
      <c r="M21" s="16">
        <v>42.180199999999999</v>
      </c>
      <c r="N21" s="16">
        <v>41.268999999999998</v>
      </c>
      <c r="O21" s="16">
        <v>39.7333</v>
      </c>
      <c r="P21" s="16">
        <v>39.166200000000003</v>
      </c>
      <c r="Q21" s="16">
        <v>40.220700000000001</v>
      </c>
      <c r="R21" s="16">
        <v>41.253100000000003</v>
      </c>
      <c r="S21" s="16">
        <v>40.249699999999997</v>
      </c>
      <c r="T21" s="16">
        <v>38.566200000000002</v>
      </c>
      <c r="U21" s="16">
        <v>40.040399999999998</v>
      </c>
      <c r="V21" s="16">
        <v>41.286799999999999</v>
      </c>
      <c r="W21" s="16">
        <v>40.987099999999998</v>
      </c>
      <c r="X21" s="16">
        <v>39.2881</v>
      </c>
      <c r="Y21" s="16">
        <v>38.070700000000002</v>
      </c>
      <c r="Z21" s="16">
        <v>37.643000000000001</v>
      </c>
      <c r="AA21" s="16">
        <v>36.5261</v>
      </c>
      <c r="AB21" s="16">
        <v>35.544199999999996</v>
      </c>
      <c r="AC21" s="16">
        <v>34.647100000000002</v>
      </c>
      <c r="AD21" s="16">
        <v>34.0075</v>
      </c>
      <c r="AE21" s="16">
        <v>33.874000000000002</v>
      </c>
      <c r="AF21" s="16">
        <v>32.374299999999998</v>
      </c>
      <c r="AG21" s="16">
        <v>32.249400000000001</v>
      </c>
      <c r="AH21" s="16">
        <v>33.831899999999997</v>
      </c>
      <c r="AI21" s="16">
        <v>34.797600000000003</v>
      </c>
      <c r="AJ21" s="16">
        <v>35.2913</v>
      </c>
      <c r="AK21" s="16">
        <v>34.677599999999998</v>
      </c>
      <c r="AL21" s="16">
        <v>33.915199999999999</v>
      </c>
      <c r="AM21" s="16">
        <v>33.258899999999997</v>
      </c>
      <c r="AN21" s="16">
        <v>32.847900000000003</v>
      </c>
      <c r="AO21" s="16">
        <v>32.3324</v>
      </c>
      <c r="AP21" s="16">
        <v>31.587399999999999</v>
      </c>
      <c r="AQ21" s="16">
        <v>29.975100000000001</v>
      </c>
    </row>
    <row r="22" spans="2:47">
      <c r="B22" t="s">
        <v>183</v>
      </c>
      <c r="C22" s="13">
        <v>1.2350984534802358</v>
      </c>
      <c r="D22" s="16">
        <v>46.559800000000003</v>
      </c>
      <c r="E22" s="16">
        <v>46.902799999999999</v>
      </c>
      <c r="F22" s="16">
        <v>47.304699999999997</v>
      </c>
      <c r="G22" s="16">
        <v>47.978299999999997</v>
      </c>
      <c r="H22" s="16">
        <v>48.588900000000002</v>
      </c>
      <c r="I22" s="16">
        <v>48.9602</v>
      </c>
      <c r="J22" s="16">
        <v>48.598199999999999</v>
      </c>
      <c r="K22" s="16">
        <v>48.293999999999997</v>
      </c>
      <c r="L22" s="16">
        <v>47.771599999999999</v>
      </c>
      <c r="M22" s="16">
        <v>47.059399999999997</v>
      </c>
      <c r="N22" s="16">
        <v>46.0032</v>
      </c>
      <c r="O22" s="16">
        <v>45.499000000000002</v>
      </c>
      <c r="P22" s="16">
        <v>45.247999999999998</v>
      </c>
      <c r="Q22" s="16">
        <v>44.8962</v>
      </c>
      <c r="R22" s="16">
        <v>46.159199999999998</v>
      </c>
      <c r="S22" s="16">
        <v>44.962400000000002</v>
      </c>
      <c r="T22" s="16">
        <v>43.708300000000001</v>
      </c>
      <c r="U22" s="16">
        <v>43.604599999999998</v>
      </c>
      <c r="V22" s="16">
        <v>43.691899999999997</v>
      </c>
      <c r="W22" s="16">
        <v>45.395200000000003</v>
      </c>
      <c r="X22" s="16">
        <v>44.402299999999997</v>
      </c>
      <c r="Y22" s="16">
        <v>45.470799999999997</v>
      </c>
      <c r="Z22" s="16">
        <v>46.370399999999997</v>
      </c>
      <c r="AA22" s="16">
        <v>44.984499999999997</v>
      </c>
      <c r="AB22" s="16">
        <v>44.1723</v>
      </c>
      <c r="AC22" s="16">
        <v>41.234400000000001</v>
      </c>
      <c r="AD22" s="16">
        <v>40.524999999999999</v>
      </c>
      <c r="AE22" s="16">
        <v>39.462400000000002</v>
      </c>
      <c r="AF22" s="16">
        <v>39.820799999999998</v>
      </c>
      <c r="AG22" s="16">
        <v>41.655900000000003</v>
      </c>
      <c r="AH22" s="16">
        <v>43.779600000000002</v>
      </c>
      <c r="AI22" s="16">
        <v>48.764400000000002</v>
      </c>
      <c r="AJ22" s="16">
        <v>49.774500000000003</v>
      </c>
      <c r="AK22" s="16">
        <v>48.789099999999998</v>
      </c>
      <c r="AL22" s="16">
        <v>48.417400000000001</v>
      </c>
      <c r="AM22" s="16">
        <v>46.64</v>
      </c>
      <c r="AN22" s="16">
        <v>45.928100000000001</v>
      </c>
      <c r="AO22" s="16">
        <v>45.6252</v>
      </c>
      <c r="AP22" s="16">
        <v>46.487499999999997</v>
      </c>
      <c r="AQ22" s="16">
        <v>44.862499999999997</v>
      </c>
    </row>
    <row r="23" spans="2:47">
      <c r="B23" t="s">
        <v>169</v>
      </c>
      <c r="C23" s="13">
        <v>1.1523981273449537</v>
      </c>
      <c r="D23" s="34">
        <v>3.64</v>
      </c>
      <c r="E23" s="34">
        <v>3.64</v>
      </c>
      <c r="F23" s="34">
        <v>3.64</v>
      </c>
      <c r="G23" s="34">
        <v>3.64</v>
      </c>
      <c r="H23" s="34">
        <v>3.64</v>
      </c>
      <c r="I23" s="34">
        <v>3.64</v>
      </c>
      <c r="J23" s="34">
        <v>3.64</v>
      </c>
      <c r="K23" s="34">
        <v>3.64</v>
      </c>
      <c r="L23" s="34">
        <v>3.64</v>
      </c>
      <c r="M23" s="34">
        <v>3.64</v>
      </c>
      <c r="N23" s="34">
        <v>3.64</v>
      </c>
      <c r="O23" s="34">
        <v>3.64</v>
      </c>
      <c r="P23" s="34">
        <v>3.64</v>
      </c>
      <c r="Q23" s="34">
        <v>3.64</v>
      </c>
      <c r="R23" s="34">
        <v>3.64</v>
      </c>
      <c r="S23" s="34">
        <v>3.64</v>
      </c>
      <c r="T23" s="34">
        <v>3.64</v>
      </c>
      <c r="U23" s="34">
        <v>3.64</v>
      </c>
      <c r="V23" s="34">
        <v>3.64</v>
      </c>
      <c r="W23" s="34">
        <v>3.64</v>
      </c>
      <c r="X23" s="34">
        <v>3.64</v>
      </c>
      <c r="Y23" s="34">
        <v>3.64</v>
      </c>
      <c r="Z23" s="34">
        <v>3.64</v>
      </c>
      <c r="AA23" s="34">
        <v>3.64</v>
      </c>
      <c r="AB23" s="34">
        <v>3.64</v>
      </c>
      <c r="AC23" s="34">
        <v>3.64</v>
      </c>
      <c r="AD23" s="34">
        <v>3.64</v>
      </c>
      <c r="AE23" s="34">
        <v>3.64</v>
      </c>
      <c r="AF23" s="34">
        <v>3.64</v>
      </c>
      <c r="AG23" s="34">
        <v>3.64</v>
      </c>
      <c r="AH23" s="34">
        <v>3.64</v>
      </c>
      <c r="AI23" s="34">
        <v>3.64</v>
      </c>
      <c r="AJ23" s="34">
        <v>3.64</v>
      </c>
      <c r="AK23" s="34">
        <v>3.64</v>
      </c>
      <c r="AL23" s="34">
        <v>3.64</v>
      </c>
      <c r="AM23" s="34">
        <v>3.64</v>
      </c>
      <c r="AN23" s="34">
        <v>3.64</v>
      </c>
      <c r="AO23" s="34">
        <v>3.64</v>
      </c>
      <c r="AP23" s="34">
        <v>3.64</v>
      </c>
      <c r="AQ23" s="34">
        <v>3.64</v>
      </c>
    </row>
    <row r="24" spans="2:47">
      <c r="B24" t="s">
        <v>213</v>
      </c>
      <c r="C24" s="13">
        <v>1.0460472131065186</v>
      </c>
      <c r="D24" s="16">
        <v>1.46</v>
      </c>
      <c r="E24" s="16">
        <v>1.42</v>
      </c>
      <c r="F24" s="16">
        <v>1.44</v>
      </c>
      <c r="G24" s="16">
        <v>1.44</v>
      </c>
      <c r="H24" s="16">
        <v>1.43</v>
      </c>
      <c r="I24" s="16">
        <v>1.46</v>
      </c>
      <c r="J24" s="16">
        <v>1.55</v>
      </c>
      <c r="K24" s="16">
        <v>1.57</v>
      </c>
      <c r="L24" s="16">
        <v>1.6</v>
      </c>
      <c r="M24" s="16">
        <v>1.62</v>
      </c>
      <c r="N24" s="16">
        <v>1.61</v>
      </c>
      <c r="O24" s="16">
        <v>1.71</v>
      </c>
      <c r="P24" s="16">
        <v>1.84</v>
      </c>
      <c r="Q24" s="16">
        <v>1.81</v>
      </c>
      <c r="R24" s="16">
        <v>1.82</v>
      </c>
      <c r="S24" s="16">
        <v>1.86</v>
      </c>
      <c r="T24" s="16">
        <v>1.89</v>
      </c>
      <c r="U24" s="16">
        <v>1.86</v>
      </c>
      <c r="V24" s="16">
        <v>1.78</v>
      </c>
      <c r="W24" s="16">
        <v>1.75</v>
      </c>
      <c r="X24" s="16">
        <v>1.75</v>
      </c>
      <c r="Y24" s="16">
        <v>1.83</v>
      </c>
      <c r="Z24" s="16">
        <v>1.87</v>
      </c>
      <c r="AA24" s="16">
        <v>1.92</v>
      </c>
      <c r="AB24" s="16">
        <v>1.95</v>
      </c>
      <c r="AC24" s="16">
        <v>1.99</v>
      </c>
      <c r="AD24" s="16">
        <v>2.02</v>
      </c>
      <c r="AE24" s="16">
        <v>2.0499999999999998</v>
      </c>
      <c r="AF24" s="16">
        <v>1.98</v>
      </c>
      <c r="AG24" s="16">
        <v>1.97</v>
      </c>
      <c r="AH24" s="16">
        <v>1.89</v>
      </c>
      <c r="AI24" s="16">
        <v>1.57</v>
      </c>
      <c r="AJ24" s="16">
        <v>1.43</v>
      </c>
      <c r="AK24" s="16">
        <v>1.55</v>
      </c>
      <c r="AL24" s="16">
        <v>1.64</v>
      </c>
      <c r="AM24" s="16">
        <v>1.63</v>
      </c>
      <c r="AN24" s="16">
        <v>1.56</v>
      </c>
      <c r="AO24" s="16">
        <v>1.49</v>
      </c>
      <c r="AP24" s="16">
        <v>1.55</v>
      </c>
      <c r="AQ24" s="16">
        <v>1.58</v>
      </c>
    </row>
    <row r="25" spans="2:47">
      <c r="B25" t="s">
        <v>94</v>
      </c>
      <c r="C25" s="13">
        <v>0.99648936617949946</v>
      </c>
      <c r="D25" s="16">
        <v>7.7990000000000004</v>
      </c>
      <c r="E25" s="16">
        <v>7.798</v>
      </c>
      <c r="F25" s="16">
        <v>7.7986700000000004</v>
      </c>
      <c r="G25" s="16">
        <v>7.7993300000000003</v>
      </c>
      <c r="H25" s="16">
        <v>7.7990000000000004</v>
      </c>
      <c r="I25" s="16">
        <v>7.7990000000000004</v>
      </c>
      <c r="J25" s="16">
        <v>7.7990000000000004</v>
      </c>
      <c r="K25" s="16">
        <v>7.7986700000000004</v>
      </c>
      <c r="L25" s="16">
        <v>7.7986700000000004</v>
      </c>
      <c r="M25" s="16">
        <v>7.79833</v>
      </c>
      <c r="N25" s="16">
        <v>7.7936699999999997</v>
      </c>
      <c r="O25" s="16">
        <v>7.7563300000000002</v>
      </c>
      <c r="P25" s="16">
        <v>7.7770000000000001</v>
      </c>
      <c r="Q25" s="16">
        <v>7.7960000000000003</v>
      </c>
      <c r="R25" s="16">
        <v>7.7993300000000003</v>
      </c>
      <c r="S25" s="16">
        <v>7.7796700000000003</v>
      </c>
      <c r="T25" s="16">
        <v>7.7976700000000001</v>
      </c>
      <c r="U25" s="16">
        <v>7.7880000000000003</v>
      </c>
      <c r="V25" s="16">
        <v>7.7693300000000001</v>
      </c>
      <c r="W25" s="16">
        <v>7.7543300000000004</v>
      </c>
      <c r="X25" s="16">
        <v>7.7569999999999997</v>
      </c>
      <c r="Y25" s="16">
        <v>7.7576700000000001</v>
      </c>
      <c r="Z25" s="16">
        <v>7.7763299999999997</v>
      </c>
      <c r="AA25" s="16">
        <v>7.7803300000000002</v>
      </c>
      <c r="AB25" s="16">
        <v>7.8076699999999999</v>
      </c>
      <c r="AC25" s="16">
        <v>7.8156699999999999</v>
      </c>
      <c r="AD25" s="16">
        <v>7.806</v>
      </c>
      <c r="AE25" s="16">
        <v>7.7763299999999997</v>
      </c>
      <c r="AF25" s="16">
        <v>7.79467</v>
      </c>
      <c r="AG25" s="16">
        <v>7.7996699999999999</v>
      </c>
      <c r="AH25" s="16">
        <v>7.7993300000000003</v>
      </c>
      <c r="AI25" s="16">
        <v>7.7536699999999996</v>
      </c>
      <c r="AJ25" s="16">
        <v>7.7543300000000004</v>
      </c>
      <c r="AK25" s="16">
        <v>7.7510000000000003</v>
      </c>
      <c r="AL25" s="16">
        <v>7.7506700000000004</v>
      </c>
      <c r="AM25" s="16">
        <v>7.7510000000000003</v>
      </c>
      <c r="AN25" s="16">
        <v>7.7636700000000003</v>
      </c>
      <c r="AO25" s="16">
        <v>7.7789999999999999</v>
      </c>
      <c r="AP25" s="16">
        <v>7.7713299999999998</v>
      </c>
      <c r="AQ25" s="16">
        <v>7.76267</v>
      </c>
    </row>
    <row r="26" spans="2:47">
      <c r="B26" t="s">
        <v>27</v>
      </c>
      <c r="C26" s="13">
        <v>0.98994452611532657</v>
      </c>
      <c r="D26">
        <v>2.0099999999999998</v>
      </c>
      <c r="E26">
        <v>2.29</v>
      </c>
      <c r="F26">
        <v>2.5499999999999998</v>
      </c>
      <c r="G26">
        <v>2.5499999999999998</v>
      </c>
      <c r="H26">
        <v>2.38</v>
      </c>
      <c r="I26">
        <v>2.5</v>
      </c>
      <c r="J26">
        <v>3.13</v>
      </c>
      <c r="K26">
        <v>3.67</v>
      </c>
      <c r="L26">
        <v>3.49</v>
      </c>
      <c r="M26">
        <v>2.99</v>
      </c>
      <c r="N26">
        <v>2.93</v>
      </c>
      <c r="O26">
        <v>2.9</v>
      </c>
      <c r="P26">
        <v>2.9</v>
      </c>
      <c r="Q26">
        <v>3.04</v>
      </c>
      <c r="R26">
        <v>2.98</v>
      </c>
      <c r="S26">
        <v>2.78</v>
      </c>
      <c r="T26">
        <v>2.66</v>
      </c>
      <c r="U26">
        <v>2.48</v>
      </c>
      <c r="V26">
        <v>2.34</v>
      </c>
      <c r="W26">
        <v>2.25</v>
      </c>
      <c r="X26">
        <v>2.2000000000000002</v>
      </c>
      <c r="Y26">
        <v>2.1800000000000002</v>
      </c>
      <c r="Z26">
        <v>2.17</v>
      </c>
      <c r="AA26">
        <v>2.15</v>
      </c>
      <c r="AB26">
        <v>2.11</v>
      </c>
      <c r="AC26">
        <v>1.98</v>
      </c>
      <c r="AD26">
        <v>1.92</v>
      </c>
      <c r="AE26">
        <v>1.78</v>
      </c>
      <c r="AF26">
        <v>1.74</v>
      </c>
      <c r="AG26">
        <v>1.66</v>
      </c>
      <c r="AH26">
        <v>1.67</v>
      </c>
      <c r="AI26">
        <v>2.2799999999999998</v>
      </c>
      <c r="AJ26">
        <v>2.3199999999999998</v>
      </c>
      <c r="AK26">
        <v>2.08</v>
      </c>
      <c r="AL26">
        <v>1.87</v>
      </c>
      <c r="AM26">
        <v>1.74</v>
      </c>
      <c r="AN26">
        <v>1.8</v>
      </c>
      <c r="AO26">
        <v>1.79</v>
      </c>
      <c r="AP26">
        <v>1.75</v>
      </c>
      <c r="AQ26">
        <v>1.7</v>
      </c>
      <c r="AR26">
        <v>1.67</v>
      </c>
      <c r="AS26">
        <v>1.6</v>
      </c>
      <c r="AT26">
        <v>1.63</v>
      </c>
      <c r="AU26">
        <v>1.79</v>
      </c>
    </row>
    <row r="27" spans="2:47">
      <c r="C27" s="13">
        <f>SUM(C4:C9,C11:C20,C22:C26)</f>
        <v>84.592304255045775</v>
      </c>
    </row>
    <row r="29" spans="2:47">
      <c r="D29" t="s">
        <v>335</v>
      </c>
    </row>
    <row r="30" spans="2:47">
      <c r="D30" s="25" t="s">
        <v>294</v>
      </c>
      <c r="E30" s="25" t="s">
        <v>295</v>
      </c>
      <c r="F30" s="25" t="s">
        <v>296</v>
      </c>
      <c r="G30" s="25" t="s">
        <v>297</v>
      </c>
      <c r="H30" s="25" t="s">
        <v>298</v>
      </c>
      <c r="I30" s="25" t="s">
        <v>299</v>
      </c>
      <c r="J30" s="25" t="s">
        <v>300</v>
      </c>
      <c r="K30" s="25" t="s">
        <v>301</v>
      </c>
      <c r="L30" s="25" t="s">
        <v>302</v>
      </c>
      <c r="M30" s="25" t="s">
        <v>303</v>
      </c>
      <c r="N30" s="25" t="s">
        <v>304</v>
      </c>
      <c r="O30" s="25" t="s">
        <v>305</v>
      </c>
      <c r="P30" s="25" t="s">
        <v>306</v>
      </c>
      <c r="Q30" s="25" t="s">
        <v>307</v>
      </c>
      <c r="R30" s="25" t="s">
        <v>308</v>
      </c>
      <c r="S30" s="25" t="s">
        <v>309</v>
      </c>
      <c r="T30" s="25" t="s">
        <v>310</v>
      </c>
      <c r="U30" s="25" t="s">
        <v>311</v>
      </c>
      <c r="V30" s="25" t="s">
        <v>312</v>
      </c>
      <c r="W30" s="25" t="s">
        <v>313</v>
      </c>
      <c r="X30" s="25" t="s">
        <v>314</v>
      </c>
      <c r="Y30" s="25" t="s">
        <v>315</v>
      </c>
      <c r="Z30" s="25" t="s">
        <v>316</v>
      </c>
      <c r="AA30" s="25" t="s">
        <v>317</v>
      </c>
      <c r="AB30" s="25" t="s">
        <v>318</v>
      </c>
      <c r="AC30" s="25" t="s">
        <v>319</v>
      </c>
      <c r="AD30" s="25" t="s">
        <v>320</v>
      </c>
      <c r="AE30" s="25" t="s">
        <v>321</v>
      </c>
      <c r="AF30" s="25" t="s">
        <v>322</v>
      </c>
      <c r="AG30" s="25" t="s">
        <v>323</v>
      </c>
      <c r="AH30" s="25" t="s">
        <v>324</v>
      </c>
      <c r="AI30" s="25" t="s">
        <v>325</v>
      </c>
      <c r="AJ30" s="25" t="s">
        <v>326</v>
      </c>
      <c r="AK30" s="25" t="s">
        <v>327</v>
      </c>
      <c r="AL30" s="25" t="s">
        <v>328</v>
      </c>
      <c r="AM30" s="25" t="s">
        <v>329</v>
      </c>
      <c r="AN30" s="25" t="s">
        <v>330</v>
      </c>
      <c r="AO30" s="25" t="s">
        <v>331</v>
      </c>
      <c r="AP30" s="25" t="s">
        <v>332</v>
      </c>
      <c r="AQ30" s="25" t="s">
        <v>333</v>
      </c>
    </row>
    <row r="31" spans="2:47">
      <c r="B31" t="s">
        <v>105</v>
      </c>
      <c r="C31" s="39">
        <f>C4/C$27</f>
        <v>0.24535577013448492</v>
      </c>
      <c r="D31">
        <f>D$6/D4</f>
        <v>0.36558101722473452</v>
      </c>
      <c r="E31">
        <f t="shared" ref="E31:AQ31" si="0">E$6/E4</f>
        <v>0.36979051998988888</v>
      </c>
      <c r="F31">
        <f t="shared" si="0"/>
        <v>0.36888881587593636</v>
      </c>
      <c r="G31">
        <f t="shared" si="0"/>
        <v>0.35827220600247472</v>
      </c>
      <c r="H31">
        <f t="shared" si="0"/>
        <v>0.32991091650309529</v>
      </c>
      <c r="I31">
        <f t="shared" si="0"/>
        <v>0.33647905171938824</v>
      </c>
      <c r="J31">
        <f t="shared" si="0"/>
        <v>0.35267654810064963</v>
      </c>
      <c r="K31">
        <f t="shared" si="0"/>
        <v>0.35290288457626429</v>
      </c>
      <c r="L31">
        <f t="shared" si="0"/>
        <v>0.35986904671733111</v>
      </c>
      <c r="M31">
        <f t="shared" si="0"/>
        <v>0.35612968591691996</v>
      </c>
      <c r="N31">
        <f t="shared" si="0"/>
        <v>0.35102790701630532</v>
      </c>
      <c r="O31">
        <f t="shared" si="0"/>
        <v>0.36481671931242193</v>
      </c>
      <c r="P31">
        <f t="shared" si="0"/>
        <v>0.3652963778117656</v>
      </c>
      <c r="Q31">
        <f t="shared" si="0"/>
        <v>0.36647592666836748</v>
      </c>
      <c r="R31">
        <f t="shared" si="0"/>
        <v>0.3753104841277784</v>
      </c>
      <c r="S31">
        <f t="shared" si="0"/>
        <v>0.38012579566703814</v>
      </c>
      <c r="T31">
        <f t="shared" si="0"/>
        <v>0.36834012968781338</v>
      </c>
      <c r="U31">
        <f t="shared" si="0"/>
        <v>0.37199795605518649</v>
      </c>
      <c r="V31">
        <f t="shared" si="0"/>
        <v>0.37118610546755604</v>
      </c>
      <c r="W31">
        <f t="shared" si="0"/>
        <v>0.34948161789782417</v>
      </c>
      <c r="X31">
        <f t="shared" si="0"/>
        <v>0.33614811392589172</v>
      </c>
      <c r="Y31">
        <f t="shared" si="0"/>
        <v>0.33273318417004616</v>
      </c>
      <c r="Z31">
        <f t="shared" si="0"/>
        <v>0.32396051193334885</v>
      </c>
      <c r="AA31">
        <f t="shared" si="0"/>
        <v>0.31033369579991843</v>
      </c>
      <c r="AB31">
        <f t="shared" si="0"/>
        <v>0.29757269766312489</v>
      </c>
      <c r="AC31">
        <f t="shared" si="0"/>
        <v>0.28698266508750275</v>
      </c>
      <c r="AD31">
        <f t="shared" si="0"/>
        <v>0.28876850971335416</v>
      </c>
      <c r="AE31">
        <f t="shared" si="0"/>
        <v>0.29956219873524076</v>
      </c>
      <c r="AF31">
        <f t="shared" si="0"/>
        <v>0.30768792061138361</v>
      </c>
      <c r="AG31">
        <f t="shared" si="0"/>
        <v>0.30857995809053596</v>
      </c>
      <c r="AH31">
        <f t="shared" si="0"/>
        <v>0.3143672232908663</v>
      </c>
      <c r="AI31">
        <f t="shared" si="0"/>
        <v>0.3620832271187851</v>
      </c>
      <c r="AJ31">
        <f t="shared" si="0"/>
        <v>0.37656283178664074</v>
      </c>
      <c r="AK31">
        <f t="shared" si="0"/>
        <v>0.35651503469545104</v>
      </c>
      <c r="AL31">
        <f t="shared" si="0"/>
        <v>0.36235793314966175</v>
      </c>
      <c r="AM31">
        <f t="shared" si="0"/>
        <v>0.37087339234301436</v>
      </c>
      <c r="AN31">
        <f t="shared" si="0"/>
        <v>0.36236919961082542</v>
      </c>
      <c r="AO31">
        <f t="shared" si="0"/>
        <v>0.3513317025514745</v>
      </c>
      <c r="AP31">
        <f t="shared" si="0"/>
        <v>0.36794466969424133</v>
      </c>
      <c r="AQ31">
        <f t="shared" si="0"/>
        <v>0.36300013924288199</v>
      </c>
    </row>
    <row r="32" spans="2:47">
      <c r="B32" t="s">
        <v>46</v>
      </c>
      <c r="C32" s="39">
        <f t="shared" ref="C32:C36" si="1">C5/C$27</f>
        <v>0.15710186805734705</v>
      </c>
      <c r="D32">
        <f>D$6/D5</f>
        <v>5.2154058037548028</v>
      </c>
      <c r="E32">
        <f t="shared" ref="E32:AQ32" si="2">E$6/E5</f>
        <v>5.4789522455247175</v>
      </c>
      <c r="F32">
        <f t="shared" si="2"/>
        <v>5.425951051663124</v>
      </c>
      <c r="G32">
        <f t="shared" si="2"/>
        <v>5.3522777385116314</v>
      </c>
      <c r="H32">
        <f t="shared" si="2"/>
        <v>5.2798182872607775</v>
      </c>
      <c r="I32">
        <f t="shared" si="2"/>
        <v>5.1648649040482875</v>
      </c>
      <c r="J32">
        <f t="shared" si="2"/>
        <v>5.0768290237071723</v>
      </c>
      <c r="K32">
        <f t="shared" si="2"/>
        <v>5.2397388950034616</v>
      </c>
      <c r="L32">
        <f t="shared" si="2"/>
        <v>5.1660605767720575</v>
      </c>
      <c r="M32">
        <f t="shared" si="2"/>
        <v>5.096024665822565</v>
      </c>
      <c r="N32">
        <f t="shared" si="2"/>
        <v>4.9860337895306586</v>
      </c>
      <c r="O32">
        <f t="shared" si="2"/>
        <v>4.800106319999033</v>
      </c>
      <c r="P32">
        <f t="shared" si="2"/>
        <v>4.7323452231946534</v>
      </c>
      <c r="Q32">
        <f t="shared" si="2"/>
        <v>4.8593189704333035</v>
      </c>
      <c r="R32">
        <f t="shared" si="2"/>
        <v>4.9838523184880978</v>
      </c>
      <c r="S32">
        <f t="shared" si="2"/>
        <v>4.8631609216928391</v>
      </c>
      <c r="T32">
        <f t="shared" si="2"/>
        <v>4.6601824442699202</v>
      </c>
      <c r="U32">
        <f t="shared" si="2"/>
        <v>4.8377937533981754</v>
      </c>
      <c r="V32">
        <f t="shared" si="2"/>
        <v>5.0717338967228418</v>
      </c>
      <c r="W32">
        <f t="shared" si="2"/>
        <v>5.071093037670094</v>
      </c>
      <c r="X32">
        <f t="shared" si="2"/>
        <v>4.88055739468418</v>
      </c>
      <c r="Y32">
        <f t="shared" si="2"/>
        <v>4.7514683747157482</v>
      </c>
      <c r="Z32">
        <f t="shared" si="2"/>
        <v>4.7246308411449576</v>
      </c>
      <c r="AA32">
        <f t="shared" si="2"/>
        <v>4.6449706399200448</v>
      </c>
      <c r="AB32">
        <f t="shared" si="2"/>
        <v>4.5792654878773158</v>
      </c>
      <c r="AC32">
        <f t="shared" si="2"/>
        <v>4.513258429307915</v>
      </c>
      <c r="AD32">
        <f t="shared" si="2"/>
        <v>4.4988498236043446</v>
      </c>
      <c r="AE32">
        <f t="shared" si="2"/>
        <v>4.5573380947447308</v>
      </c>
      <c r="AF32">
        <f t="shared" si="2"/>
        <v>4.5192518453262673</v>
      </c>
      <c r="AG32">
        <f t="shared" si="2"/>
        <v>4.635119111781826</v>
      </c>
      <c r="AH32">
        <f t="shared" si="2"/>
        <v>4.9459715113210549</v>
      </c>
      <c r="AI32">
        <f t="shared" si="2"/>
        <v>5.0919849523065368</v>
      </c>
      <c r="AJ32">
        <f t="shared" si="2"/>
        <v>5.1613563734487773</v>
      </c>
      <c r="AK32">
        <f t="shared" si="2"/>
        <v>5.0778516060828798</v>
      </c>
      <c r="AL32">
        <f t="shared" si="2"/>
        <v>4.965561663287489</v>
      </c>
      <c r="AM32">
        <f t="shared" si="2"/>
        <v>4.8713971653331107</v>
      </c>
      <c r="AN32">
        <f t="shared" si="2"/>
        <v>4.8118190580259972</v>
      </c>
      <c r="AO32">
        <f t="shared" si="2"/>
        <v>4.7381418218323841</v>
      </c>
      <c r="AP32">
        <f t="shared" si="2"/>
        <v>4.6662156533145049</v>
      </c>
      <c r="AQ32">
        <f t="shared" si="2"/>
        <v>4.5009270588588546</v>
      </c>
    </row>
    <row r="33" spans="2:43" s="21" customFormat="1">
      <c r="B33" s="21" t="s">
        <v>215</v>
      </c>
      <c r="C33" s="40">
        <f t="shared" si="1"/>
        <v>6.9678718240691287E-2</v>
      </c>
      <c r="D33" s="38">
        <f>D6</f>
        <v>43.17</v>
      </c>
      <c r="E33" s="38">
        <f t="shared" ref="E33:AQ33" si="3">E6</f>
        <v>45.35</v>
      </c>
      <c r="F33" s="38">
        <f t="shared" si="3"/>
        <v>44.91</v>
      </c>
      <c r="G33" s="38">
        <f t="shared" si="3"/>
        <v>44.3</v>
      </c>
      <c r="H33" s="38">
        <f t="shared" si="3"/>
        <v>43.7</v>
      </c>
      <c r="I33" s="38">
        <f t="shared" si="3"/>
        <v>42.75</v>
      </c>
      <c r="J33" s="38">
        <f t="shared" si="3"/>
        <v>42.02</v>
      </c>
      <c r="K33" s="38">
        <f t="shared" si="3"/>
        <v>43.37</v>
      </c>
      <c r="L33" s="38">
        <f t="shared" si="3"/>
        <v>42.76</v>
      </c>
      <c r="M33" s="38">
        <f t="shared" si="3"/>
        <v>42.18</v>
      </c>
      <c r="N33" s="38">
        <f t="shared" si="3"/>
        <v>41.27</v>
      </c>
      <c r="O33" s="38">
        <f t="shared" si="3"/>
        <v>39.729999999999997</v>
      </c>
      <c r="P33" s="38">
        <f t="shared" si="3"/>
        <v>39.17</v>
      </c>
      <c r="Q33" s="38">
        <f t="shared" si="3"/>
        <v>40.22</v>
      </c>
      <c r="R33" s="38">
        <f t="shared" si="3"/>
        <v>41.25</v>
      </c>
      <c r="S33" s="38">
        <f t="shared" si="3"/>
        <v>40.25</v>
      </c>
      <c r="T33" s="38">
        <f t="shared" si="3"/>
        <v>38.57</v>
      </c>
      <c r="U33" s="38">
        <f t="shared" si="3"/>
        <v>40.04</v>
      </c>
      <c r="V33" s="38">
        <f t="shared" si="3"/>
        <v>41.29</v>
      </c>
      <c r="W33" s="38">
        <f t="shared" si="3"/>
        <v>40.99</v>
      </c>
      <c r="X33" s="38">
        <f t="shared" si="3"/>
        <v>39.29</v>
      </c>
      <c r="Y33" s="38">
        <f t="shared" si="3"/>
        <v>38.07</v>
      </c>
      <c r="Z33" s="38">
        <f t="shared" si="3"/>
        <v>37.64</v>
      </c>
      <c r="AA33" s="38">
        <f t="shared" si="3"/>
        <v>36.53</v>
      </c>
      <c r="AB33" s="38">
        <f t="shared" si="3"/>
        <v>35.54</v>
      </c>
      <c r="AC33" s="38">
        <f t="shared" si="3"/>
        <v>34.65</v>
      </c>
      <c r="AD33" s="38">
        <f t="shared" si="3"/>
        <v>34.01</v>
      </c>
      <c r="AE33" s="38">
        <f t="shared" si="3"/>
        <v>33.869999999999997</v>
      </c>
      <c r="AF33" s="38">
        <f t="shared" si="3"/>
        <v>32.369999999999997</v>
      </c>
      <c r="AG33" s="38">
        <f t="shared" si="3"/>
        <v>32.25</v>
      </c>
      <c r="AH33" s="38">
        <f t="shared" si="3"/>
        <v>33.83</v>
      </c>
      <c r="AI33" s="38">
        <f t="shared" si="3"/>
        <v>34.799999999999997</v>
      </c>
      <c r="AJ33" s="38">
        <f t="shared" si="3"/>
        <v>35.29</v>
      </c>
      <c r="AK33" s="38">
        <f t="shared" si="3"/>
        <v>34.68</v>
      </c>
      <c r="AL33" s="38">
        <f t="shared" si="3"/>
        <v>33.92</v>
      </c>
      <c r="AM33" s="38">
        <f t="shared" si="3"/>
        <v>33.26</v>
      </c>
      <c r="AN33" s="38">
        <f t="shared" si="3"/>
        <v>32.85</v>
      </c>
      <c r="AO33" s="38">
        <f t="shared" si="3"/>
        <v>32.33</v>
      </c>
      <c r="AP33" s="38">
        <f t="shared" si="3"/>
        <v>31.59</v>
      </c>
      <c r="AQ33" s="38">
        <f t="shared" si="3"/>
        <v>29.98</v>
      </c>
    </row>
    <row r="34" spans="2:43">
      <c r="B34" t="s">
        <v>124</v>
      </c>
      <c r="C34" s="39">
        <f t="shared" si="1"/>
        <v>6.9407239104615534E-2</v>
      </c>
      <c r="D34">
        <f t="shared" ref="D34:D36" si="4">D$6/D7</f>
        <v>11.360526315789475</v>
      </c>
      <c r="E34">
        <f t="shared" ref="E34:AQ34" si="5">E$6/E7</f>
        <v>11.934210526315791</v>
      </c>
      <c r="F34">
        <f t="shared" si="5"/>
        <v>11.818421052631578</v>
      </c>
      <c r="G34">
        <f t="shared" si="5"/>
        <v>11.657894736842104</v>
      </c>
      <c r="H34">
        <f t="shared" si="5"/>
        <v>11.500000000000002</v>
      </c>
      <c r="I34">
        <f t="shared" si="5"/>
        <v>11.25</v>
      </c>
      <c r="J34">
        <f t="shared" si="5"/>
        <v>11.057894736842107</v>
      </c>
      <c r="K34">
        <f t="shared" si="5"/>
        <v>11.413157894736843</v>
      </c>
      <c r="L34">
        <f t="shared" si="5"/>
        <v>11.252631578947369</v>
      </c>
      <c r="M34">
        <f t="shared" si="5"/>
        <v>11.1</v>
      </c>
      <c r="N34">
        <f t="shared" si="5"/>
        <v>10.860526315789475</v>
      </c>
      <c r="O34">
        <f t="shared" si="5"/>
        <v>10.455263157894736</v>
      </c>
      <c r="P34">
        <f t="shared" si="5"/>
        <v>10.307894736842107</v>
      </c>
      <c r="Q34">
        <f t="shared" si="5"/>
        <v>10.58421052631579</v>
      </c>
      <c r="R34">
        <f t="shared" si="5"/>
        <v>10.855263157894738</v>
      </c>
      <c r="S34">
        <f t="shared" si="5"/>
        <v>10.592105263157896</v>
      </c>
      <c r="T34">
        <f t="shared" si="5"/>
        <v>10.15</v>
      </c>
      <c r="U34">
        <f t="shared" si="5"/>
        <v>10.536842105263158</v>
      </c>
      <c r="V34">
        <f t="shared" si="5"/>
        <v>10.947318185433623</v>
      </c>
      <c r="W34">
        <f t="shared" si="5"/>
        <v>10.853476740091139</v>
      </c>
      <c r="X34">
        <f t="shared" si="5"/>
        <v>10.540491961164632</v>
      </c>
      <c r="Y34">
        <f t="shared" si="5"/>
        <v>10.435769442685505</v>
      </c>
      <c r="Z34">
        <f t="shared" si="5"/>
        <v>10.250740074021019</v>
      </c>
      <c r="AA34">
        <f t="shared" si="5"/>
        <v>10.076657628109819</v>
      </c>
      <c r="AB34">
        <f t="shared" si="5"/>
        <v>10.158784604610613</v>
      </c>
      <c r="AC34">
        <f t="shared" si="5"/>
        <v>10.106696379090076</v>
      </c>
      <c r="AD34">
        <f t="shared" si="5"/>
        <v>9.8105674898389506</v>
      </c>
      <c r="AE34">
        <f t="shared" si="5"/>
        <v>10.090177047304966</v>
      </c>
      <c r="AF34">
        <f t="shared" si="5"/>
        <v>10.035124485765747</v>
      </c>
      <c r="AG34">
        <f t="shared" si="5"/>
        <v>10.037879377371352</v>
      </c>
      <c r="AH34">
        <f t="shared" si="5"/>
        <v>10.129955683315368</v>
      </c>
      <c r="AI34">
        <f t="shared" si="5"/>
        <v>9.7609410893546826</v>
      </c>
      <c r="AJ34">
        <f t="shared" si="5"/>
        <v>9.7327023210661014</v>
      </c>
      <c r="AK34">
        <f t="shared" si="5"/>
        <v>9.7684362333495773</v>
      </c>
      <c r="AL34">
        <f t="shared" si="5"/>
        <v>9.6356245401631124</v>
      </c>
      <c r="AM34">
        <f t="shared" si="5"/>
        <v>9.7776941574896661</v>
      </c>
      <c r="AN34">
        <f t="shared" si="5"/>
        <v>9.7416462047613983</v>
      </c>
      <c r="AO34">
        <f t="shared" si="5"/>
        <v>9.9740237303404058</v>
      </c>
      <c r="AP34">
        <f t="shared" si="5"/>
        <v>10.008998276386496</v>
      </c>
      <c r="AQ34">
        <f t="shared" si="5"/>
        <v>9.6255104923843522</v>
      </c>
    </row>
    <row r="35" spans="2:43">
      <c r="B35" t="s">
        <v>203</v>
      </c>
      <c r="C35" s="39">
        <f t="shared" si="1"/>
        <v>5.6094649360384843E-2</v>
      </c>
      <c r="D35">
        <f t="shared" si="4"/>
        <v>11.75493533015657</v>
      </c>
      <c r="E35">
        <f t="shared" ref="E35:AQ35" si="6">E$6/E8</f>
        <v>12.348536419332881</v>
      </c>
      <c r="F35">
        <f t="shared" si="6"/>
        <v>12.228727025187201</v>
      </c>
      <c r="G35">
        <f t="shared" si="6"/>
        <v>12.062627637848877</v>
      </c>
      <c r="H35">
        <f t="shared" si="6"/>
        <v>11.899251191286591</v>
      </c>
      <c r="I35">
        <f t="shared" si="6"/>
        <v>11.640571817562968</v>
      </c>
      <c r="J35">
        <f t="shared" si="6"/>
        <v>11.441797140912186</v>
      </c>
      <c r="K35">
        <f t="shared" si="6"/>
        <v>11.809394145677331</v>
      </c>
      <c r="L35">
        <f t="shared" si="6"/>
        <v>11.643294758339007</v>
      </c>
      <c r="M35">
        <f t="shared" si="6"/>
        <v>11.485364193328795</v>
      </c>
      <c r="N35">
        <f t="shared" si="6"/>
        <v>11.237576582709327</v>
      </c>
      <c r="O35">
        <f t="shared" si="6"/>
        <v>10.818243703199455</v>
      </c>
      <c r="P35">
        <f t="shared" si="6"/>
        <v>10.665759019741321</v>
      </c>
      <c r="Q35">
        <f t="shared" si="6"/>
        <v>10.951667801225323</v>
      </c>
      <c r="R35">
        <f t="shared" si="6"/>
        <v>11.232130701157251</v>
      </c>
      <c r="S35">
        <f t="shared" si="6"/>
        <v>10.959836623553437</v>
      </c>
      <c r="T35">
        <f t="shared" si="6"/>
        <v>10.502382573179034</v>
      </c>
      <c r="U35">
        <f t="shared" si="6"/>
        <v>10.902654867256638</v>
      </c>
      <c r="V35">
        <f t="shared" si="6"/>
        <v>11.243022464261403</v>
      </c>
      <c r="W35">
        <f t="shared" si="6"/>
        <v>11.16133424098026</v>
      </c>
      <c r="X35">
        <f t="shared" si="6"/>
        <v>10.698434309053779</v>
      </c>
      <c r="Y35">
        <f t="shared" si="6"/>
        <v>10.366235534377127</v>
      </c>
      <c r="Z35">
        <f t="shared" si="6"/>
        <v>10.249149081007488</v>
      </c>
      <c r="AA35">
        <f t="shared" si="6"/>
        <v>9.946902654867257</v>
      </c>
      <c r="AB35">
        <f t="shared" si="6"/>
        <v>9.6773315180394821</v>
      </c>
      <c r="AC35">
        <f t="shared" si="6"/>
        <v>9.4349897889720893</v>
      </c>
      <c r="AD35">
        <f t="shared" si="6"/>
        <v>9.260721579305649</v>
      </c>
      <c r="AE35">
        <f t="shared" si="6"/>
        <v>9.2226004084411155</v>
      </c>
      <c r="AF35">
        <f t="shared" si="6"/>
        <v>8.8141592920353986</v>
      </c>
      <c r="AG35">
        <f t="shared" si="6"/>
        <v>8.7814840027229408</v>
      </c>
      <c r="AH35">
        <f t="shared" si="6"/>
        <v>9.2117086453369641</v>
      </c>
      <c r="AI35">
        <f t="shared" si="6"/>
        <v>9.4758339006126615</v>
      </c>
      <c r="AJ35">
        <f t="shared" si="6"/>
        <v>9.6092579986385296</v>
      </c>
      <c r="AK35">
        <f t="shared" si="6"/>
        <v>9.4431586113002037</v>
      </c>
      <c r="AL35">
        <f t="shared" si="6"/>
        <v>9.2362151123213074</v>
      </c>
      <c r="AM35">
        <f t="shared" si="6"/>
        <v>9.0565010211027914</v>
      </c>
      <c r="AN35">
        <f t="shared" si="6"/>
        <v>8.9448604492852279</v>
      </c>
      <c r="AO35">
        <f t="shared" si="6"/>
        <v>8.8032675289312454</v>
      </c>
      <c r="AP35">
        <f t="shared" si="6"/>
        <v>8.6017699115044248</v>
      </c>
      <c r="AQ35">
        <f t="shared" si="6"/>
        <v>8.1633764465622871</v>
      </c>
    </row>
    <row r="36" spans="2:43">
      <c r="B36" t="s">
        <v>110</v>
      </c>
      <c r="C36" s="39">
        <f t="shared" si="1"/>
        <v>5.2216530690219372E-2</v>
      </c>
      <c r="D36">
        <f t="shared" si="4"/>
        <v>3.3943482568287969E-2</v>
      </c>
      <c r="E36">
        <f t="shared" ref="E36:AQ36" si="7">E$6/E9</f>
        <v>3.4733923593027176E-2</v>
      </c>
      <c r="F36">
        <f t="shared" si="7"/>
        <v>3.4699096788150849E-2</v>
      </c>
      <c r="G36">
        <f t="shared" si="7"/>
        <v>3.4281292319597596E-2</v>
      </c>
      <c r="H36">
        <f t="shared" si="7"/>
        <v>3.3109572227357449E-2</v>
      </c>
      <c r="I36">
        <f t="shared" si="7"/>
        <v>3.3740854452608895E-2</v>
      </c>
      <c r="J36">
        <f t="shared" si="7"/>
        <v>3.5085375527073852E-2</v>
      </c>
      <c r="K36">
        <f t="shared" si="7"/>
        <v>3.555413459252519E-2</v>
      </c>
      <c r="L36">
        <f t="shared" si="7"/>
        <v>3.5564279357580698E-2</v>
      </c>
      <c r="M36">
        <f t="shared" si="7"/>
        <v>3.4920687485511803E-2</v>
      </c>
      <c r="N36">
        <f t="shared" si="7"/>
        <v>3.5143742761768515E-2</v>
      </c>
      <c r="O36">
        <f t="shared" si="7"/>
        <v>3.3614796263706503E-2</v>
      </c>
      <c r="P36">
        <f t="shared" si="7"/>
        <v>3.3444901723048551E-2</v>
      </c>
      <c r="Q36">
        <f t="shared" si="7"/>
        <v>3.4604100525686361E-2</v>
      </c>
      <c r="R36">
        <f t="shared" si="7"/>
        <v>3.5723564562223954E-2</v>
      </c>
      <c r="S36">
        <f t="shared" si="7"/>
        <v>3.682120901639345E-2</v>
      </c>
      <c r="T36">
        <f t="shared" si="7"/>
        <v>3.7731603764356011E-2</v>
      </c>
      <c r="U36">
        <f t="shared" si="7"/>
        <v>3.9717887928896647E-2</v>
      </c>
      <c r="V36">
        <f t="shared" si="7"/>
        <v>4.0106458412254374E-2</v>
      </c>
      <c r="W36">
        <f t="shared" si="7"/>
        <v>3.9541591503236447E-2</v>
      </c>
      <c r="X36">
        <f t="shared" si="7"/>
        <v>4.0241592948452046E-2</v>
      </c>
      <c r="Y36">
        <f t="shared" si="7"/>
        <v>4.0083430813176675E-2</v>
      </c>
      <c r="Z36">
        <f t="shared" si="7"/>
        <v>3.9422570364156043E-2</v>
      </c>
      <c r="AA36">
        <f t="shared" si="7"/>
        <v>3.893389551050512E-2</v>
      </c>
      <c r="AB36">
        <f t="shared" si="7"/>
        <v>3.7844744968586946E-2</v>
      </c>
      <c r="AC36">
        <f t="shared" si="7"/>
        <v>3.7313593562893599E-2</v>
      </c>
      <c r="AD36">
        <f t="shared" si="7"/>
        <v>3.6645271402357751E-2</v>
      </c>
      <c r="AE36">
        <f t="shared" si="7"/>
        <v>3.6766182493565648E-2</v>
      </c>
      <c r="AF36">
        <f t="shared" si="7"/>
        <v>3.3840363807432959E-2</v>
      </c>
      <c r="AG36">
        <f t="shared" si="7"/>
        <v>3.1653645322131052E-2</v>
      </c>
      <c r="AH36">
        <f t="shared" si="7"/>
        <v>3.1696508043586209E-2</v>
      </c>
      <c r="AI36">
        <f t="shared" si="7"/>
        <v>2.5485356904847344E-2</v>
      </c>
      <c r="AJ36">
        <f t="shared" si="7"/>
        <v>2.4921084409669014E-2</v>
      </c>
      <c r="AK36">
        <f t="shared" si="7"/>
        <v>2.6993998739034662E-2</v>
      </c>
      <c r="AL36">
        <f t="shared" si="7"/>
        <v>2.7379568642644968E-2</v>
      </c>
      <c r="AM36">
        <f t="shared" si="7"/>
        <v>2.8475052224238896E-2</v>
      </c>
      <c r="AN36">
        <f t="shared" si="7"/>
        <v>2.8717545239968528E-2</v>
      </c>
      <c r="AO36">
        <f t="shared" si="7"/>
        <v>2.7738215762650786E-2</v>
      </c>
      <c r="AP36">
        <f t="shared" si="7"/>
        <v>2.6711877018822616E-2</v>
      </c>
      <c r="AQ36">
        <f t="shared" si="7"/>
        <v>2.647988835697504E-2</v>
      </c>
    </row>
    <row r="37" spans="2:43">
      <c r="B37" t="s">
        <v>184</v>
      </c>
      <c r="C37" s="39">
        <f t="shared" ref="C37:C46" si="8">C11/C$27</f>
        <v>4.0794636983990662E-2</v>
      </c>
      <c r="D37">
        <f t="shared" ref="D37:D46" si="9">D$6/D11</f>
        <v>24.666879985372432</v>
      </c>
      <c r="E37">
        <f t="shared" ref="E37:AQ37" si="10">E$6/E11</f>
        <v>25.006203302914173</v>
      </c>
      <c r="F37">
        <f t="shared" si="10"/>
        <v>25.259001788546552</v>
      </c>
      <c r="G37">
        <f t="shared" si="10"/>
        <v>24.270913802644049</v>
      </c>
      <c r="H37">
        <f t="shared" si="10"/>
        <v>23.841088506631316</v>
      </c>
      <c r="I37">
        <f t="shared" si="10"/>
        <v>23.697864697665135</v>
      </c>
      <c r="J37">
        <f t="shared" si="10"/>
        <v>23.908281414469009</v>
      </c>
      <c r="K37">
        <f t="shared" si="10"/>
        <v>24.532208068420932</v>
      </c>
      <c r="L37">
        <f t="shared" si="10"/>
        <v>24.51033779097428</v>
      </c>
      <c r="M37">
        <f t="shared" si="10"/>
        <v>24.126708117167258</v>
      </c>
      <c r="N37">
        <f t="shared" si="10"/>
        <v>23.560911836403807</v>
      </c>
      <c r="O37">
        <f t="shared" si="10"/>
        <v>23.041635010758174</v>
      </c>
      <c r="P37">
        <f t="shared" si="10"/>
        <v>23.111462506564081</v>
      </c>
      <c r="Q37">
        <f t="shared" si="10"/>
        <v>23.633105150277636</v>
      </c>
      <c r="R37">
        <f t="shared" si="10"/>
        <v>24.158691858081596</v>
      </c>
      <c r="S37">
        <f t="shared" si="10"/>
        <v>24.294259311793429</v>
      </c>
      <c r="T37">
        <f t="shared" si="10"/>
        <v>23.580983590521143</v>
      </c>
      <c r="U37">
        <f t="shared" si="10"/>
        <v>24.139968408233152</v>
      </c>
      <c r="V37">
        <f t="shared" si="10"/>
        <v>24.648686079969433</v>
      </c>
      <c r="W37">
        <f t="shared" si="10"/>
        <v>24.281017682078016</v>
      </c>
      <c r="X37">
        <f t="shared" si="10"/>
        <v>24.133461914092489</v>
      </c>
      <c r="Y37">
        <f t="shared" si="10"/>
        <v>23.947312139091927</v>
      </c>
      <c r="Z37">
        <f t="shared" si="10"/>
        <v>23.83334388653201</v>
      </c>
      <c r="AA37">
        <f t="shared" si="10"/>
        <v>23.436647911360328</v>
      </c>
      <c r="AB37">
        <f t="shared" si="10"/>
        <v>23.194799770270976</v>
      </c>
      <c r="AC37">
        <f t="shared" si="10"/>
        <v>22.728316267964551</v>
      </c>
      <c r="AD37">
        <f t="shared" si="10"/>
        <v>22.412747785744411</v>
      </c>
      <c r="AE37">
        <f t="shared" si="10"/>
        <v>23.291156649704305</v>
      </c>
      <c r="AF37">
        <f t="shared" si="10"/>
        <v>22.969338735657466</v>
      </c>
      <c r="AG37">
        <f t="shared" si="10"/>
        <v>23.606139792265967</v>
      </c>
      <c r="AH37">
        <f t="shared" si="10"/>
        <v>24.219818297668223</v>
      </c>
      <c r="AI37">
        <f t="shared" si="10"/>
        <v>23.399362569088634</v>
      </c>
      <c r="AJ37">
        <f t="shared" si="10"/>
        <v>23.339484004946993</v>
      </c>
      <c r="AK37">
        <f t="shared" si="10"/>
        <v>23.546985334057574</v>
      </c>
      <c r="AL37">
        <f t="shared" si="10"/>
        <v>23.574710007436597</v>
      </c>
      <c r="AM37">
        <f t="shared" si="10"/>
        <v>23.852553069420537</v>
      </c>
      <c r="AN37">
        <f t="shared" si="10"/>
        <v>23.415781595266946</v>
      </c>
      <c r="AO37">
        <f t="shared" si="10"/>
        <v>23.240600963266477</v>
      </c>
      <c r="AP37">
        <f t="shared" si="10"/>
        <v>23.284955073820456</v>
      </c>
      <c r="AQ37">
        <f t="shared" si="10"/>
        <v>23.00191043218733</v>
      </c>
    </row>
    <row r="38" spans="2:43">
      <c r="B38" t="s">
        <v>14</v>
      </c>
      <c r="C38" s="39">
        <f t="shared" si="8"/>
        <v>3.8212612612151205E-2</v>
      </c>
      <c r="D38">
        <f t="shared" si="9"/>
        <v>22.921921044946505</v>
      </c>
      <c r="E38">
        <f t="shared" ref="E38:AQ38" si="11">E$6/E12</f>
        <v>23.258795773925531</v>
      </c>
      <c r="F38">
        <f t="shared" si="11"/>
        <v>23.065781904840165</v>
      </c>
      <c r="G38">
        <f t="shared" si="11"/>
        <v>22.676317325115939</v>
      </c>
      <c r="H38">
        <f t="shared" si="11"/>
        <v>22.640844705565403</v>
      </c>
      <c r="I38">
        <f t="shared" si="11"/>
        <v>23.564235278554065</v>
      </c>
      <c r="J38">
        <f t="shared" si="11"/>
        <v>23.017468516682463</v>
      </c>
      <c r="K38">
        <f t="shared" si="11"/>
        <v>24.197282896755652</v>
      </c>
      <c r="L38">
        <f t="shared" si="11"/>
        <v>25.345567489389953</v>
      </c>
      <c r="M38">
        <f t="shared" si="11"/>
        <v>26.979832287529021</v>
      </c>
      <c r="N38">
        <f t="shared" si="11"/>
        <v>27.159177656690098</v>
      </c>
      <c r="O38">
        <f t="shared" si="11"/>
        <v>28.426693760151114</v>
      </c>
      <c r="P38">
        <f t="shared" si="11"/>
        <v>29.976734931276212</v>
      </c>
      <c r="Q38">
        <f t="shared" si="11"/>
        <v>28.73575536741328</v>
      </c>
      <c r="R38">
        <f t="shared" si="11"/>
        <v>29.25282954642158</v>
      </c>
      <c r="S38">
        <f t="shared" si="11"/>
        <v>30.433401887248973</v>
      </c>
      <c r="T38">
        <f t="shared" si="11"/>
        <v>29.967988562904029</v>
      </c>
      <c r="U38">
        <f t="shared" si="11"/>
        <v>30.770176598066488</v>
      </c>
      <c r="V38">
        <f t="shared" si="11"/>
        <v>31.364416693253119</v>
      </c>
      <c r="W38">
        <f t="shared" si="11"/>
        <v>30.746958308954799</v>
      </c>
      <c r="X38">
        <f t="shared" si="11"/>
        <v>29.050766750957514</v>
      </c>
      <c r="Y38">
        <f t="shared" si="11"/>
        <v>28.403240968709429</v>
      </c>
      <c r="Z38">
        <f t="shared" si="11"/>
        <v>28.492487036826766</v>
      </c>
      <c r="AA38">
        <f t="shared" si="11"/>
        <v>28.142213319979973</v>
      </c>
      <c r="AB38">
        <f t="shared" si="11"/>
        <v>27.934322117160665</v>
      </c>
      <c r="AC38">
        <f t="shared" si="11"/>
        <v>28.785285859072555</v>
      </c>
      <c r="AD38">
        <f t="shared" si="11"/>
        <v>28.810314448359989</v>
      </c>
      <c r="AE38">
        <f t="shared" si="11"/>
        <v>30.1388147357181</v>
      </c>
      <c r="AF38">
        <f t="shared" si="11"/>
        <v>29.333671647742204</v>
      </c>
      <c r="AG38">
        <f t="shared" si="11"/>
        <v>30.423954265013869</v>
      </c>
      <c r="AH38">
        <f t="shared" si="11"/>
        <v>30.249110320284696</v>
      </c>
      <c r="AI38">
        <f t="shared" si="11"/>
        <v>23.405972558514932</v>
      </c>
      <c r="AJ38">
        <f t="shared" si="11"/>
        <v>23.418628726143389</v>
      </c>
      <c r="AK38">
        <f t="shared" si="11"/>
        <v>26.25919980616046</v>
      </c>
      <c r="AL38">
        <f t="shared" si="11"/>
        <v>28.231377444860591</v>
      </c>
      <c r="AM38">
        <f t="shared" si="11"/>
        <v>30.245712311077966</v>
      </c>
      <c r="AN38">
        <f t="shared" si="11"/>
        <v>29.689279323247113</v>
      </c>
      <c r="AO38">
        <f t="shared" si="11"/>
        <v>28.516238290966182</v>
      </c>
      <c r="AP38">
        <f t="shared" si="11"/>
        <v>28.515205401550777</v>
      </c>
      <c r="AQ38">
        <f t="shared" si="11"/>
        <v>29.606952399762989</v>
      </c>
    </row>
    <row r="39" spans="2:43">
      <c r="B39" t="s">
        <v>97</v>
      </c>
      <c r="C39" s="39">
        <f t="shared" si="8"/>
        <v>3.6786327597087581E-2</v>
      </c>
      <c r="D39">
        <f t="shared" si="9"/>
        <v>4.4142458357618328E-3</v>
      </c>
      <c r="E39">
        <f t="shared" ref="E39:AQ39" si="12">E$6/E13</f>
        <v>4.0340873711271425E-3</v>
      </c>
      <c r="F39">
        <f t="shared" si="12"/>
        <v>4.671264080881205E-3</v>
      </c>
      <c r="G39">
        <f t="shared" si="12"/>
        <v>4.2563821712353119E-3</v>
      </c>
      <c r="H39">
        <f t="shared" si="12"/>
        <v>4.3021126621906325E-3</v>
      </c>
      <c r="I39">
        <f t="shared" si="12"/>
        <v>4.7099134036974197E-3</v>
      </c>
      <c r="J39">
        <f t="shared" si="12"/>
        <v>4.6919838761905822E-3</v>
      </c>
      <c r="K39">
        <f t="shared" si="12"/>
        <v>4.789793554044487E-3</v>
      </c>
      <c r="L39">
        <f t="shared" si="12"/>
        <v>4.8015271461456397E-3</v>
      </c>
      <c r="M39">
        <f t="shared" si="12"/>
        <v>4.9744672319649028E-3</v>
      </c>
      <c r="N39">
        <f t="shared" si="12"/>
        <v>4.8890747482310129E-3</v>
      </c>
      <c r="O39">
        <f t="shared" si="12"/>
        <v>4.683777248843792E-3</v>
      </c>
      <c r="P39">
        <f t="shared" si="12"/>
        <v>4.6247756682724099E-3</v>
      </c>
      <c r="Q39">
        <f t="shared" si="12"/>
        <v>4.4681789449009766E-3</v>
      </c>
      <c r="R39">
        <f t="shared" si="12"/>
        <v>4.5051588164046761E-3</v>
      </c>
      <c r="S39">
        <f t="shared" si="12"/>
        <v>4.4094125895576342E-3</v>
      </c>
      <c r="T39">
        <f t="shared" si="12"/>
        <v>4.1588044380707978E-3</v>
      </c>
      <c r="U39">
        <f t="shared" si="12"/>
        <v>4.1924374877624591E-3</v>
      </c>
      <c r="V39">
        <f t="shared" si="12"/>
        <v>4.1312597991101131E-3</v>
      </c>
      <c r="W39">
        <f t="shared" si="12"/>
        <v>4.0991639665586624E-3</v>
      </c>
      <c r="X39">
        <f t="shared" si="12"/>
        <v>4.236177973383993E-3</v>
      </c>
      <c r="Y39">
        <f t="shared" si="12"/>
        <v>4.1766319253976961E-3</v>
      </c>
      <c r="Z39">
        <f t="shared" si="12"/>
        <v>4.1260483659686514E-3</v>
      </c>
      <c r="AA39">
        <f t="shared" si="12"/>
        <v>4.0033447051848409E-3</v>
      </c>
      <c r="AB39">
        <f t="shared" si="12"/>
        <v>3.9024197418078281E-3</v>
      </c>
      <c r="AC39">
        <f t="shared" si="12"/>
        <v>3.8636214119334047E-3</v>
      </c>
      <c r="AD39">
        <f t="shared" si="12"/>
        <v>3.6798319027684752E-3</v>
      </c>
      <c r="AE39">
        <f t="shared" si="12"/>
        <v>3.6630868563641674E-3</v>
      </c>
      <c r="AF39">
        <f t="shared" si="12"/>
        <v>3.5001405678942925E-3</v>
      </c>
      <c r="AG39">
        <f t="shared" si="12"/>
        <v>3.4807404425343243E-3</v>
      </c>
      <c r="AH39">
        <f t="shared" si="12"/>
        <v>3.6682226523320803E-3</v>
      </c>
      <c r="AI39">
        <f t="shared" si="12"/>
        <v>3.1465022287724118E-3</v>
      </c>
      <c r="AJ39">
        <f t="shared" si="12"/>
        <v>3.0341850947484266E-3</v>
      </c>
      <c r="AK39">
        <f t="shared" si="12"/>
        <v>3.3000285469597487E-3</v>
      </c>
      <c r="AL39">
        <f t="shared" si="12"/>
        <v>3.4036746038913473E-3</v>
      </c>
      <c r="AM39">
        <f t="shared" si="12"/>
        <v>3.5179945527143877E-3</v>
      </c>
      <c r="AN39">
        <f t="shared" si="12"/>
        <v>3.5434981931934634E-3</v>
      </c>
      <c r="AO39">
        <f t="shared" si="12"/>
        <v>3.5403249915406708E-3</v>
      </c>
      <c r="AP39">
        <f t="shared" si="12"/>
        <v>3.5119393709637432E-3</v>
      </c>
      <c r="AQ39">
        <f t="shared" si="12"/>
        <v>3.3443883327922965E-3</v>
      </c>
    </row>
    <row r="40" spans="2:43">
      <c r="B40" t="s">
        <v>179</v>
      </c>
      <c r="C40" s="39">
        <f t="shared" si="8"/>
        <v>3.6593548784845678E-2</v>
      </c>
      <c r="D40">
        <f t="shared" si="9"/>
        <v>11.512</v>
      </c>
      <c r="E40">
        <f t="shared" ref="E40:AQ40" si="13">E$6/E14</f>
        <v>12.093333333333334</v>
      </c>
      <c r="F40">
        <f t="shared" si="13"/>
        <v>11.975999999999999</v>
      </c>
      <c r="G40">
        <f t="shared" si="13"/>
        <v>11.813333333333333</v>
      </c>
      <c r="H40">
        <f t="shared" si="13"/>
        <v>11.653333333333334</v>
      </c>
      <c r="I40">
        <f t="shared" si="13"/>
        <v>11.4</v>
      </c>
      <c r="J40">
        <f t="shared" si="13"/>
        <v>11.205333333333334</v>
      </c>
      <c r="K40">
        <f t="shared" si="13"/>
        <v>11.565333333333333</v>
      </c>
      <c r="L40">
        <f t="shared" si="13"/>
        <v>11.402666666666667</v>
      </c>
      <c r="M40">
        <f t="shared" si="13"/>
        <v>11.247999999999999</v>
      </c>
      <c r="N40">
        <f t="shared" si="13"/>
        <v>11.005333333333335</v>
      </c>
      <c r="O40">
        <f t="shared" si="13"/>
        <v>10.594666666666665</v>
      </c>
      <c r="P40">
        <f t="shared" si="13"/>
        <v>10.445333333333334</v>
      </c>
      <c r="Q40">
        <f t="shared" si="13"/>
        <v>10.725333333333333</v>
      </c>
      <c r="R40">
        <f t="shared" si="13"/>
        <v>11</v>
      </c>
      <c r="S40">
        <f t="shared" si="13"/>
        <v>10.733333333333333</v>
      </c>
      <c r="T40">
        <f t="shared" si="13"/>
        <v>10.285333333333334</v>
      </c>
      <c r="U40">
        <f t="shared" si="13"/>
        <v>10.682090424268941</v>
      </c>
      <c r="V40">
        <f t="shared" si="13"/>
        <v>11.025367156208278</v>
      </c>
      <c r="W40">
        <f t="shared" si="13"/>
        <v>10.945260347129507</v>
      </c>
      <c r="X40">
        <f t="shared" si="13"/>
        <v>10.491321762349799</v>
      </c>
      <c r="Y40">
        <f t="shared" si="13"/>
        <v>10.165554072096128</v>
      </c>
      <c r="Z40">
        <f t="shared" si="13"/>
        <v>10.050734312416555</v>
      </c>
      <c r="AA40">
        <f t="shared" si="13"/>
        <v>9.7543391188251007</v>
      </c>
      <c r="AB40">
        <f t="shared" si="13"/>
        <v>9.4899866488651536</v>
      </c>
      <c r="AC40">
        <f t="shared" si="13"/>
        <v>9.2482124126224079</v>
      </c>
      <c r="AD40">
        <f t="shared" si="13"/>
        <v>9.0733740092254411</v>
      </c>
      <c r="AE40">
        <f t="shared" si="13"/>
        <v>9.032</v>
      </c>
      <c r="AF40">
        <f t="shared" si="13"/>
        <v>8.6319999999999997</v>
      </c>
      <c r="AG40">
        <f t="shared" si="13"/>
        <v>8.6</v>
      </c>
      <c r="AH40">
        <f t="shared" si="13"/>
        <v>9.0213333333333328</v>
      </c>
      <c r="AI40">
        <f t="shared" si="13"/>
        <v>9.2799999999999994</v>
      </c>
      <c r="AJ40">
        <f t="shared" si="13"/>
        <v>9.4106666666666658</v>
      </c>
      <c r="AK40">
        <f t="shared" si="13"/>
        <v>9.2479999999999993</v>
      </c>
      <c r="AL40">
        <f t="shared" si="13"/>
        <v>9.0453333333333337</v>
      </c>
      <c r="AM40">
        <f t="shared" si="13"/>
        <v>8.8693333333333335</v>
      </c>
      <c r="AN40">
        <f t="shared" si="13"/>
        <v>8.76</v>
      </c>
      <c r="AO40">
        <f t="shared" si="13"/>
        <v>8.6213333333333324</v>
      </c>
      <c r="AP40">
        <f t="shared" si="13"/>
        <v>8.4239999999999995</v>
      </c>
      <c r="AQ40">
        <f t="shared" si="13"/>
        <v>7.9946666666666664</v>
      </c>
    </row>
    <row r="41" spans="2:43">
      <c r="B41" t="s">
        <v>196</v>
      </c>
      <c r="C41" s="39">
        <f t="shared" si="8"/>
        <v>3.3542897991893444E-2</v>
      </c>
      <c r="D41">
        <f t="shared" si="9"/>
        <v>25.9775426941546</v>
      </c>
      <c r="E41">
        <f t="shared" ref="E41:AQ41" si="14">E$6/E15</f>
        <v>25.904959928711381</v>
      </c>
      <c r="F41">
        <f t="shared" si="14"/>
        <v>26.539572979393565</v>
      </c>
      <c r="G41">
        <f t="shared" si="14"/>
        <v>26.916510210653591</v>
      </c>
      <c r="H41">
        <f t="shared" si="14"/>
        <v>26.002772835730312</v>
      </c>
      <c r="I41">
        <f t="shared" si="14"/>
        <v>26.814612238753547</v>
      </c>
      <c r="J41">
        <f t="shared" si="14"/>
        <v>28.227675482497098</v>
      </c>
      <c r="K41">
        <f t="shared" si="14"/>
        <v>29.484547296286728</v>
      </c>
      <c r="L41">
        <f t="shared" si="14"/>
        <v>31.286126110306274</v>
      </c>
      <c r="M41">
        <f t="shared" si="14"/>
        <v>31.541400892850465</v>
      </c>
      <c r="N41">
        <f t="shared" si="14"/>
        <v>30.013890606023143</v>
      </c>
      <c r="O41">
        <f t="shared" si="14"/>
        <v>30.385303700078008</v>
      </c>
      <c r="P41">
        <f t="shared" si="14"/>
        <v>31.225835253226617</v>
      </c>
      <c r="Q41">
        <f t="shared" si="14"/>
        <v>31.470309773635986</v>
      </c>
      <c r="R41">
        <f t="shared" si="14"/>
        <v>32.808138008923812</v>
      </c>
      <c r="S41">
        <f t="shared" si="14"/>
        <v>33.988042964264004</v>
      </c>
      <c r="T41">
        <f t="shared" si="14"/>
        <v>32.759177156058364</v>
      </c>
      <c r="U41">
        <f t="shared" si="14"/>
        <v>32.630575272804322</v>
      </c>
      <c r="V41">
        <f t="shared" si="14"/>
        <v>32.403120242336726</v>
      </c>
      <c r="W41">
        <f t="shared" si="14"/>
        <v>31.482334869431643</v>
      </c>
      <c r="X41">
        <f t="shared" si="14"/>
        <v>30.300926997053971</v>
      </c>
      <c r="Y41">
        <f t="shared" si="14"/>
        <v>30.569473887068799</v>
      </c>
      <c r="Z41">
        <f t="shared" si="14"/>
        <v>30.41935718499721</v>
      </c>
      <c r="AA41">
        <f t="shared" si="14"/>
        <v>29.555255301418299</v>
      </c>
      <c r="AB41">
        <f t="shared" si="14"/>
        <v>28.775696924060988</v>
      </c>
      <c r="AC41">
        <f t="shared" si="14"/>
        <v>28.340544563768265</v>
      </c>
      <c r="AD41">
        <f t="shared" si="14"/>
        <v>28.3837692577323</v>
      </c>
      <c r="AE41">
        <f t="shared" si="14"/>
        <v>29.566583737069525</v>
      </c>
      <c r="AF41">
        <f t="shared" si="14"/>
        <v>30.324605367932921</v>
      </c>
      <c r="AG41">
        <f t="shared" si="14"/>
        <v>31.259086943879034</v>
      </c>
      <c r="AH41">
        <f t="shared" si="14"/>
        <v>31.500828724137289</v>
      </c>
      <c r="AI41">
        <f t="shared" si="14"/>
        <v>30.018891198771637</v>
      </c>
      <c r="AJ41">
        <f t="shared" si="14"/>
        <v>30.523192956053176</v>
      </c>
      <c r="AK41">
        <f t="shared" si="14"/>
        <v>31.163229545760888</v>
      </c>
      <c r="AL41">
        <f t="shared" si="14"/>
        <v>31.913892704589507</v>
      </c>
      <c r="AM41">
        <f t="shared" si="14"/>
        <v>32.585799802094655</v>
      </c>
      <c r="AN41">
        <f t="shared" si="14"/>
        <v>31.051497277676955</v>
      </c>
      <c r="AO41">
        <f t="shared" si="14"/>
        <v>29.175803846188554</v>
      </c>
      <c r="AP41">
        <f t="shared" si="14"/>
        <v>30.613431534063377</v>
      </c>
      <c r="AQ41">
        <f t="shared" si="14"/>
        <v>30.790308550113334</v>
      </c>
    </row>
    <row r="42" spans="2:43">
      <c r="B42" t="s">
        <v>80</v>
      </c>
      <c r="C42" s="39">
        <f t="shared" si="8"/>
        <v>3.0003862926198784E-2</v>
      </c>
      <c r="D42">
        <f t="shared" si="9"/>
        <v>20.368446294262732</v>
      </c>
      <c r="E42">
        <f t="shared" ref="E42:AQ42" si="15">E$6/E16</f>
        <v>20.23447257421854</v>
      </c>
      <c r="F42">
        <f t="shared" si="15"/>
        <v>20.436385500513683</v>
      </c>
      <c r="G42">
        <f t="shared" si="15"/>
        <v>20.280277149322632</v>
      </c>
      <c r="H42">
        <f t="shared" si="15"/>
        <v>19.578741167948714</v>
      </c>
      <c r="I42">
        <f t="shared" si="15"/>
        <v>20.073956175392926</v>
      </c>
      <c r="J42">
        <f t="shared" si="15"/>
        <v>21.130132525413913</v>
      </c>
      <c r="K42">
        <f t="shared" si="15"/>
        <v>22.100471303898896</v>
      </c>
      <c r="L42">
        <f t="shared" si="15"/>
        <v>23.462087081700236</v>
      </c>
      <c r="M42">
        <f t="shared" si="15"/>
        <v>24.469610879737331</v>
      </c>
      <c r="N42">
        <f t="shared" si="15"/>
        <v>23.717800911537918</v>
      </c>
      <c r="O42">
        <f t="shared" si="15"/>
        <v>24.146094570090529</v>
      </c>
      <c r="P42">
        <f t="shared" si="15"/>
        <v>25.041328114902885</v>
      </c>
      <c r="Q42">
        <f t="shared" si="15"/>
        <v>24.760672522912724</v>
      </c>
      <c r="R42">
        <f t="shared" si="15"/>
        <v>25.770350787858959</v>
      </c>
      <c r="S42">
        <f t="shared" si="15"/>
        <v>26.631163903602403</v>
      </c>
      <c r="T42">
        <f t="shared" si="15"/>
        <v>25.928718781827438</v>
      </c>
      <c r="U42">
        <f t="shared" si="15"/>
        <v>25.773245345493788</v>
      </c>
      <c r="V42">
        <f t="shared" si="15"/>
        <v>25.741241694446952</v>
      </c>
      <c r="W42">
        <f t="shared" si="15"/>
        <v>24.906447710990264</v>
      </c>
      <c r="X42">
        <f t="shared" si="15"/>
        <v>24.145515007156906</v>
      </c>
      <c r="Y42">
        <f t="shared" si="15"/>
        <v>24.44578367910967</v>
      </c>
      <c r="Z42">
        <f t="shared" si="15"/>
        <v>24.518674564220067</v>
      </c>
      <c r="AA42">
        <f t="shared" si="15"/>
        <v>24.08693665381066</v>
      </c>
      <c r="AB42">
        <f t="shared" si="15"/>
        <v>23.810839317559655</v>
      </c>
      <c r="AC42">
        <f t="shared" si="15"/>
        <v>23.883994865541919</v>
      </c>
      <c r="AD42">
        <f t="shared" si="15"/>
        <v>23.897101926968105</v>
      </c>
      <c r="AE42">
        <f t="shared" si="15"/>
        <v>25.09885359670119</v>
      </c>
      <c r="AF42">
        <f t="shared" si="15"/>
        <v>24.803330277581175</v>
      </c>
      <c r="AG42">
        <f t="shared" si="15"/>
        <v>25.753613605248514</v>
      </c>
      <c r="AH42">
        <f t="shared" si="15"/>
        <v>25.967578953412506</v>
      </c>
      <c r="AI42">
        <f t="shared" si="15"/>
        <v>23.502611362103817</v>
      </c>
      <c r="AJ42">
        <f t="shared" si="15"/>
        <v>23.489020600226969</v>
      </c>
      <c r="AK42">
        <f t="shared" si="15"/>
        <v>24.118919384914125</v>
      </c>
      <c r="AL42">
        <f t="shared" si="15"/>
        <v>24.803949362669165</v>
      </c>
      <c r="AM42">
        <f t="shared" si="15"/>
        <v>25.125390747111858</v>
      </c>
      <c r="AN42">
        <f t="shared" si="15"/>
        <v>23.249773048513493</v>
      </c>
      <c r="AO42">
        <f t="shared" si="15"/>
        <v>21.001361359268884</v>
      </c>
      <c r="AP42">
        <f t="shared" si="15"/>
        <v>20.854209685901132</v>
      </c>
      <c r="AQ42">
        <f t="shared" si="15"/>
        <v>20.822111586602251</v>
      </c>
    </row>
    <row r="43" spans="2:43">
      <c r="B43" t="s">
        <v>171</v>
      </c>
      <c r="C43" s="39">
        <f t="shared" si="8"/>
        <v>2.0900673213762051E-2</v>
      </c>
      <c r="D43">
        <f t="shared" si="9"/>
        <v>1.5124336974572057</v>
      </c>
      <c r="E43">
        <f t="shared" ref="E43:AQ43" si="16">E$6/E17</f>
        <v>1.5641706618839031</v>
      </c>
      <c r="F43">
        <f t="shared" si="16"/>
        <v>1.5311758448572128</v>
      </c>
      <c r="G43">
        <f t="shared" si="16"/>
        <v>1.486218094956923</v>
      </c>
      <c r="H43">
        <f t="shared" si="16"/>
        <v>1.4199606830108367</v>
      </c>
      <c r="I43">
        <f t="shared" si="16"/>
        <v>1.3669589240834179</v>
      </c>
      <c r="J43">
        <f t="shared" si="16"/>
        <v>1.3312086373327674</v>
      </c>
      <c r="K43">
        <f t="shared" si="16"/>
        <v>1.3647248366074771</v>
      </c>
      <c r="L43">
        <f t="shared" si="16"/>
        <v>1.3507323837773122</v>
      </c>
      <c r="M43">
        <f t="shared" si="16"/>
        <v>1.3663308606783064</v>
      </c>
      <c r="N43">
        <f t="shared" si="16"/>
        <v>1.3560357885675045</v>
      </c>
      <c r="O43">
        <f t="shared" si="16"/>
        <v>1.3329575688034918</v>
      </c>
      <c r="P43">
        <f t="shared" si="16"/>
        <v>1.3668371869046041</v>
      </c>
      <c r="Q43">
        <f t="shared" si="16"/>
        <v>1.3917918195030798</v>
      </c>
      <c r="R43">
        <f t="shared" si="16"/>
        <v>1.4140174549742563</v>
      </c>
      <c r="S43">
        <f t="shared" si="16"/>
        <v>1.4109242342449715</v>
      </c>
      <c r="T43">
        <f t="shared" si="16"/>
        <v>1.3853420253937467</v>
      </c>
      <c r="U43">
        <f t="shared" si="16"/>
        <v>1.4258396037276944</v>
      </c>
      <c r="V43">
        <f t="shared" si="16"/>
        <v>1.4482840867637568</v>
      </c>
      <c r="W43">
        <f t="shared" si="16"/>
        <v>1.4279791951896716</v>
      </c>
      <c r="X43">
        <f t="shared" si="16"/>
        <v>1.3951324825475282</v>
      </c>
      <c r="Y43">
        <f t="shared" si="16"/>
        <v>1.3993905464864527</v>
      </c>
      <c r="Z43">
        <f t="shared" si="16"/>
        <v>1.4040480151595407</v>
      </c>
      <c r="AA43">
        <f t="shared" si="16"/>
        <v>1.3738919164908401</v>
      </c>
      <c r="AB43">
        <f t="shared" si="16"/>
        <v>1.3509763598143454</v>
      </c>
      <c r="AC43">
        <f t="shared" si="16"/>
        <v>1.3398035728095274</v>
      </c>
      <c r="AD43">
        <f t="shared" si="16"/>
        <v>1.3332026656213247</v>
      </c>
      <c r="AE43">
        <f t="shared" si="16"/>
        <v>1.37434315973138</v>
      </c>
      <c r="AF43">
        <f t="shared" si="16"/>
        <v>1.3339927056932681</v>
      </c>
      <c r="AG43">
        <f t="shared" si="16"/>
        <v>1.3649869215206589</v>
      </c>
      <c r="AH43">
        <f t="shared" si="16"/>
        <v>1.3947524654507075</v>
      </c>
      <c r="AI43">
        <f t="shared" si="16"/>
        <v>1.2763990874480087</v>
      </c>
      <c r="AJ43">
        <f t="shared" si="16"/>
        <v>1.0389832155190941</v>
      </c>
      <c r="AK43">
        <f t="shared" si="16"/>
        <v>1.0765806457621279</v>
      </c>
      <c r="AL43">
        <f t="shared" si="16"/>
        <v>1.0830832109330097</v>
      </c>
      <c r="AM43">
        <f t="shared" si="16"/>
        <v>1.1288198639714366</v>
      </c>
      <c r="AN43">
        <f t="shared" si="16"/>
        <v>1.098706302594084</v>
      </c>
      <c r="AO43">
        <f t="shared" si="16"/>
        <v>1.0691526477484299</v>
      </c>
      <c r="AP43">
        <f t="shared" si="16"/>
        <v>1.0316483186320455</v>
      </c>
      <c r="AQ43">
        <f t="shared" si="16"/>
        <v>0.97613388467424211</v>
      </c>
    </row>
    <row r="44" spans="2:43">
      <c r="B44" t="s">
        <v>34</v>
      </c>
      <c r="C44" s="39">
        <f t="shared" si="8"/>
        <v>1.823742163966242E-2</v>
      </c>
      <c r="D44">
        <f t="shared" si="9"/>
        <v>6.5540370256787082</v>
      </c>
      <c r="E44">
        <f t="shared" ref="E44:AQ44" si="17">E$6/E18</f>
        <v>6.7157028978961408</v>
      </c>
      <c r="F44">
        <f t="shared" si="17"/>
        <v>6.7062581289674217</v>
      </c>
      <c r="G44">
        <f t="shared" si="17"/>
        <v>6.6119995104433773</v>
      </c>
      <c r="H44">
        <f t="shared" si="17"/>
        <v>6.4157148310185868</v>
      </c>
      <c r="I44">
        <f t="shared" si="17"/>
        <v>6.4206928040179276</v>
      </c>
      <c r="J44">
        <f t="shared" si="17"/>
        <v>6.5406275391239115</v>
      </c>
      <c r="K44">
        <f t="shared" si="17"/>
        <v>6.7769331135296458</v>
      </c>
      <c r="L44">
        <f t="shared" si="17"/>
        <v>6.878147725755575</v>
      </c>
      <c r="M44">
        <f t="shared" si="17"/>
        <v>6.9259264124423661</v>
      </c>
      <c r="N44">
        <f t="shared" si="17"/>
        <v>6.7574316192784103</v>
      </c>
      <c r="O44">
        <f t="shared" si="17"/>
        <v>6.7439456410482732</v>
      </c>
      <c r="P44">
        <f t="shared" si="17"/>
        <v>6.8445874987112889</v>
      </c>
      <c r="Q44">
        <f t="shared" si="17"/>
        <v>6.8977936321462563</v>
      </c>
      <c r="R44">
        <f t="shared" si="17"/>
        <v>7.1140191880187853</v>
      </c>
      <c r="S44">
        <f t="shared" si="17"/>
        <v>7.147004561653346</v>
      </c>
      <c r="T44">
        <f t="shared" si="17"/>
        <v>6.9076308097885262</v>
      </c>
      <c r="U44">
        <f t="shared" si="17"/>
        <v>7.0187370830871929</v>
      </c>
      <c r="V44">
        <f t="shared" si="17"/>
        <v>7.0891178864161581</v>
      </c>
      <c r="W44">
        <f t="shared" si="17"/>
        <v>6.9109816999767331</v>
      </c>
      <c r="X44">
        <f t="shared" si="17"/>
        <v>6.6519372560970442</v>
      </c>
      <c r="Y44">
        <f t="shared" si="17"/>
        <v>6.5884771739638337</v>
      </c>
      <c r="Z44">
        <f t="shared" si="17"/>
        <v>6.5564746929483055</v>
      </c>
      <c r="AA44">
        <f t="shared" si="17"/>
        <v>6.3979851513500927</v>
      </c>
      <c r="AB44">
        <f t="shared" si="17"/>
        <v>6.2645862270762676</v>
      </c>
      <c r="AC44">
        <f t="shared" si="17"/>
        <v>6.174621503720811</v>
      </c>
      <c r="AD44">
        <f t="shared" si="17"/>
        <v>6.1318832688472922</v>
      </c>
      <c r="AE44">
        <f t="shared" si="17"/>
        <v>6.2635576341616312</v>
      </c>
      <c r="AF44">
        <f t="shared" si="17"/>
        <v>6.0880882612931497</v>
      </c>
      <c r="AG44">
        <f t="shared" si="17"/>
        <v>6.164320720527857</v>
      </c>
      <c r="AH44">
        <f t="shared" si="17"/>
        <v>6.3212259030122508</v>
      </c>
      <c r="AI44">
        <f t="shared" si="17"/>
        <v>6.1597608313553067</v>
      </c>
      <c r="AJ44">
        <f t="shared" si="17"/>
        <v>6.2057626194684037</v>
      </c>
      <c r="AK44">
        <f t="shared" si="17"/>
        <v>6.194051709972638</v>
      </c>
      <c r="AL44">
        <f t="shared" si="17"/>
        <v>6.2320520758502473</v>
      </c>
      <c r="AM44">
        <f t="shared" si="17"/>
        <v>6.2173802509384011</v>
      </c>
      <c r="AN44">
        <f t="shared" si="17"/>
        <v>5.958621590344312</v>
      </c>
      <c r="AO44">
        <f t="shared" si="17"/>
        <v>5.6545396351221591</v>
      </c>
      <c r="AP44">
        <f t="shared" si="17"/>
        <v>5.6294706978832911</v>
      </c>
      <c r="AQ44">
        <f t="shared" si="17"/>
        <v>5.4815259046894651</v>
      </c>
    </row>
    <row r="45" spans="2:43">
      <c r="B45" t="s">
        <v>137</v>
      </c>
      <c r="C45" s="39">
        <f t="shared" si="8"/>
        <v>1.5605929115228725E-2</v>
      </c>
      <c r="D45">
        <f t="shared" si="9"/>
        <v>112.27568270481144</v>
      </c>
      <c r="E45">
        <f t="shared" ref="E45:AQ45" si="18">E$6/E19</f>
        <v>117.94538361508452</v>
      </c>
      <c r="F45">
        <f t="shared" si="18"/>
        <v>116.80104031209362</v>
      </c>
      <c r="G45">
        <f t="shared" si="18"/>
        <v>115.21456436931078</v>
      </c>
      <c r="H45">
        <f t="shared" si="18"/>
        <v>113.65409622886867</v>
      </c>
      <c r="I45">
        <f t="shared" si="18"/>
        <v>111.18335500650196</v>
      </c>
      <c r="J45">
        <f t="shared" si="18"/>
        <v>109.2847854356307</v>
      </c>
      <c r="K45">
        <f t="shared" si="18"/>
        <v>112.79583875162548</v>
      </c>
      <c r="L45">
        <f t="shared" si="18"/>
        <v>111.20936280884264</v>
      </c>
      <c r="M45">
        <f t="shared" si="18"/>
        <v>109.70091027308192</v>
      </c>
      <c r="N45">
        <f t="shared" si="18"/>
        <v>107.33420026007803</v>
      </c>
      <c r="O45">
        <f t="shared" si="18"/>
        <v>103.32899869960987</v>
      </c>
      <c r="P45">
        <f t="shared" si="18"/>
        <v>101.87256176853056</v>
      </c>
      <c r="Q45">
        <f t="shared" si="18"/>
        <v>104.60338101430429</v>
      </c>
      <c r="R45">
        <f t="shared" si="18"/>
        <v>107.28218465539662</v>
      </c>
      <c r="S45">
        <f t="shared" si="18"/>
        <v>104.68140442132639</v>
      </c>
      <c r="T45">
        <f t="shared" si="18"/>
        <v>100.31209362808842</v>
      </c>
      <c r="U45">
        <f t="shared" si="18"/>
        <v>104.13524057217165</v>
      </c>
      <c r="V45">
        <f t="shared" si="18"/>
        <v>107.38621586475942</v>
      </c>
      <c r="W45">
        <f t="shared" si="18"/>
        <v>106.60598179453837</v>
      </c>
      <c r="X45">
        <f t="shared" si="18"/>
        <v>102.18465539661898</v>
      </c>
      <c r="Y45">
        <f t="shared" si="18"/>
        <v>99.011703511053312</v>
      </c>
      <c r="Z45">
        <f t="shared" si="18"/>
        <v>97.893368010403123</v>
      </c>
      <c r="AA45">
        <f t="shared" si="18"/>
        <v>95.006501950585175</v>
      </c>
      <c r="AB45">
        <f t="shared" si="18"/>
        <v>92.431729518855647</v>
      </c>
      <c r="AC45">
        <f t="shared" si="18"/>
        <v>90.117035110533152</v>
      </c>
      <c r="AD45">
        <f t="shared" si="18"/>
        <v>88.45253576072821</v>
      </c>
      <c r="AE45">
        <f t="shared" si="18"/>
        <v>88.088426527958376</v>
      </c>
      <c r="AF45">
        <f t="shared" si="18"/>
        <v>84.187256176853055</v>
      </c>
      <c r="AG45">
        <f t="shared" si="18"/>
        <v>83.875162548764621</v>
      </c>
      <c r="AH45">
        <f t="shared" si="18"/>
        <v>87.984395318595574</v>
      </c>
      <c r="AI45">
        <f t="shared" si="18"/>
        <v>90.507152145643687</v>
      </c>
      <c r="AJ45">
        <f t="shared" si="18"/>
        <v>91.781534460338094</v>
      </c>
      <c r="AK45">
        <f t="shared" si="18"/>
        <v>90.195058517555267</v>
      </c>
      <c r="AL45">
        <f t="shared" si="18"/>
        <v>88.218465539661906</v>
      </c>
      <c r="AM45">
        <f t="shared" si="18"/>
        <v>86.50195058517555</v>
      </c>
      <c r="AN45">
        <f t="shared" si="18"/>
        <v>85.435630689206761</v>
      </c>
      <c r="AO45">
        <f t="shared" si="18"/>
        <v>84.083224967490239</v>
      </c>
      <c r="AP45">
        <f t="shared" si="18"/>
        <v>82.158647594278278</v>
      </c>
      <c r="AQ45">
        <f t="shared" si="18"/>
        <v>77.971391417425224</v>
      </c>
    </row>
    <row r="46" spans="2:43">
      <c r="B46" t="s">
        <v>163</v>
      </c>
      <c r="C46" s="39">
        <f t="shared" si="8"/>
        <v>1.539555508244317E-2</v>
      </c>
      <c r="D46">
        <f t="shared" si="9"/>
        <v>0.87669062995004277</v>
      </c>
      <c r="E46">
        <f t="shared" ref="E46:AQ46" si="19">E$6/E20</f>
        <v>0.89381973419949434</v>
      </c>
      <c r="F46">
        <f t="shared" si="19"/>
        <v>0.86110365456149085</v>
      </c>
      <c r="G46">
        <f t="shared" si="19"/>
        <v>0.85459697939514589</v>
      </c>
      <c r="H46">
        <f t="shared" si="19"/>
        <v>0.85264133456904545</v>
      </c>
      <c r="I46">
        <f t="shared" si="19"/>
        <v>0.84803424669762573</v>
      </c>
      <c r="J46">
        <f t="shared" si="19"/>
        <v>0.81582411437846325</v>
      </c>
      <c r="K46">
        <f t="shared" si="19"/>
        <v>0.81453810599700627</v>
      </c>
      <c r="L46">
        <f t="shared" si="19"/>
        <v>0.79073311093194065</v>
      </c>
      <c r="M46">
        <f t="shared" si="19"/>
        <v>0.79728718216254224</v>
      </c>
      <c r="N46">
        <f t="shared" si="19"/>
        <v>0.75619042732912889</v>
      </c>
      <c r="O46">
        <f t="shared" si="19"/>
        <v>0.71901303561765795</v>
      </c>
      <c r="P46">
        <f t="shared" si="19"/>
        <v>0.69988671734010888</v>
      </c>
      <c r="Q46">
        <f t="shared" si="19"/>
        <v>0.71935369057775445</v>
      </c>
      <c r="R46">
        <f t="shared" si="19"/>
        <v>0.7366071428571429</v>
      </c>
      <c r="S46">
        <f t="shared" si="19"/>
        <v>0.71514744474708658</v>
      </c>
      <c r="T46">
        <f t="shared" si="19"/>
        <v>0.70119113412257483</v>
      </c>
      <c r="U46">
        <f t="shared" si="19"/>
        <v>0.73238632830076855</v>
      </c>
      <c r="V46">
        <f t="shared" si="19"/>
        <v>0.73681881288121309</v>
      </c>
      <c r="W46">
        <f t="shared" si="19"/>
        <v>0.75036566367728608</v>
      </c>
      <c r="X46">
        <f t="shared" si="19"/>
        <v>0.75726183065011954</v>
      </c>
      <c r="Y46">
        <f t="shared" si="19"/>
        <v>0.72910641851129765</v>
      </c>
      <c r="Z46">
        <f t="shared" si="19"/>
        <v>0.73248240310273638</v>
      </c>
      <c r="AA46">
        <f t="shared" si="19"/>
        <v>0.73395564520989964</v>
      </c>
      <c r="AB46">
        <f t="shared" si="19"/>
        <v>0.73121102453898112</v>
      </c>
      <c r="AC46">
        <f t="shared" si="19"/>
        <v>0.73829907824478713</v>
      </c>
      <c r="AD46">
        <f t="shared" si="19"/>
        <v>0.74025866609785085</v>
      </c>
      <c r="AE46">
        <f t="shared" si="19"/>
        <v>0.7855989757292362</v>
      </c>
      <c r="AF46">
        <f t="shared" si="19"/>
        <v>0.79040091419864777</v>
      </c>
      <c r="AG46">
        <f t="shared" si="19"/>
        <v>0.7499877908964272</v>
      </c>
      <c r="AH46">
        <f t="shared" si="19"/>
        <v>0.7533950658524744</v>
      </c>
      <c r="AI46">
        <f t="shared" si="19"/>
        <v>0.71848572938689215</v>
      </c>
      <c r="AJ46">
        <f t="shared" si="19"/>
        <v>0.73643879982804594</v>
      </c>
      <c r="AK46">
        <f t="shared" si="19"/>
        <v>0.72428052295225764</v>
      </c>
      <c r="AL46">
        <f t="shared" si="19"/>
        <v>0.70448423321917319</v>
      </c>
      <c r="AM46">
        <f t="shared" si="19"/>
        <v>0.71116698953562463</v>
      </c>
      <c r="AN46">
        <f t="shared" si="19"/>
        <v>0.71370841589321099</v>
      </c>
      <c r="AO46">
        <f t="shared" si="19"/>
        <v>0.71041205217452441</v>
      </c>
      <c r="AP46">
        <f t="shared" si="19"/>
        <v>0.69778075238391857</v>
      </c>
      <c r="AQ46">
        <f t="shared" si="19"/>
        <v>0.68713400029795679</v>
      </c>
    </row>
    <row r="47" spans="2:43">
      <c r="B47" t="s">
        <v>183</v>
      </c>
      <c r="C47" s="39">
        <f>C22/C$27</f>
        <v>1.4600600661691568E-2</v>
      </c>
      <c r="D47">
        <f>D$6/D22</f>
        <v>0.92719470444460672</v>
      </c>
      <c r="E47">
        <f t="shared" ref="E47:AQ47" si="20">E$6/E22</f>
        <v>0.96689323451904796</v>
      </c>
      <c r="F47">
        <f t="shared" si="20"/>
        <v>0.94937712320340262</v>
      </c>
      <c r="G47">
        <f t="shared" si="20"/>
        <v>0.9233340906201345</v>
      </c>
      <c r="H47">
        <f t="shared" si="20"/>
        <v>0.89938236922424675</v>
      </c>
      <c r="I47">
        <f t="shared" si="20"/>
        <v>0.87315819788317861</v>
      </c>
      <c r="J47">
        <f t="shared" si="20"/>
        <v>0.86464107724154404</v>
      </c>
      <c r="K47">
        <f t="shared" si="20"/>
        <v>0.8980411645338966</v>
      </c>
      <c r="L47">
        <f t="shared" si="20"/>
        <v>0.89509248172554401</v>
      </c>
      <c r="M47">
        <f t="shared" si="20"/>
        <v>0.89631402015325323</v>
      </c>
      <c r="N47">
        <f t="shared" si="20"/>
        <v>0.89711150528658878</v>
      </c>
      <c r="O47">
        <f t="shared" si="20"/>
        <v>0.87320600452757191</v>
      </c>
      <c r="P47">
        <f t="shared" si="20"/>
        <v>0.86567362093352196</v>
      </c>
      <c r="Q47">
        <f t="shared" si="20"/>
        <v>0.89584419171332985</v>
      </c>
      <c r="R47">
        <f t="shared" si="20"/>
        <v>0.89364633702490515</v>
      </c>
      <c r="S47">
        <f t="shared" si="20"/>
        <v>0.89519242745049188</v>
      </c>
      <c r="T47">
        <f t="shared" si="20"/>
        <v>0.8824410924240933</v>
      </c>
      <c r="U47">
        <f t="shared" si="20"/>
        <v>0.91825174408204646</v>
      </c>
      <c r="V47">
        <f t="shared" si="20"/>
        <v>0.94502642366205181</v>
      </c>
      <c r="W47">
        <f t="shared" si="20"/>
        <v>0.90295890314394478</v>
      </c>
      <c r="X47">
        <f t="shared" si="20"/>
        <v>0.88486407235661224</v>
      </c>
      <c r="Y47">
        <f t="shared" si="20"/>
        <v>0.83724060276045298</v>
      </c>
      <c r="Z47">
        <f t="shared" si="20"/>
        <v>0.81172472094267045</v>
      </c>
      <c r="AA47">
        <f t="shared" si="20"/>
        <v>0.81205748646756115</v>
      </c>
      <c r="AB47">
        <f t="shared" si="20"/>
        <v>0.80457662381175532</v>
      </c>
      <c r="AC47">
        <f t="shared" si="20"/>
        <v>0.84031779291077346</v>
      </c>
      <c r="AD47">
        <f t="shared" si="20"/>
        <v>0.83923504009870453</v>
      </c>
      <c r="AE47">
        <f t="shared" si="20"/>
        <v>0.85828535517353211</v>
      </c>
      <c r="AF47">
        <f t="shared" si="20"/>
        <v>0.81289175506268074</v>
      </c>
      <c r="AG47">
        <f t="shared" si="20"/>
        <v>0.77420005329377106</v>
      </c>
      <c r="AH47">
        <f t="shared" si="20"/>
        <v>0.7727343328856362</v>
      </c>
      <c r="AI47">
        <f t="shared" si="20"/>
        <v>0.713635356940719</v>
      </c>
      <c r="AJ47">
        <f t="shared" si="20"/>
        <v>0.70899757908165817</v>
      </c>
      <c r="AK47">
        <f t="shared" si="20"/>
        <v>0.71081450569901883</v>
      </c>
      <c r="AL47">
        <f t="shared" si="20"/>
        <v>0.70057458682209295</v>
      </c>
      <c r="AM47">
        <f t="shared" si="20"/>
        <v>0.71312178387650083</v>
      </c>
      <c r="AN47">
        <f t="shared" si="20"/>
        <v>0.71524839912820259</v>
      </c>
      <c r="AO47">
        <f t="shared" si="20"/>
        <v>0.70859963353585298</v>
      </c>
      <c r="AP47">
        <f t="shared" si="20"/>
        <v>0.67953751008335583</v>
      </c>
      <c r="AQ47">
        <f t="shared" si="20"/>
        <v>0.66826414042908888</v>
      </c>
    </row>
    <row r="48" spans="2:43">
      <c r="B48" t="s">
        <v>169</v>
      </c>
      <c r="C48" s="39">
        <f>C23/C$27</f>
        <v>1.3622966503790624E-2</v>
      </c>
      <c r="D48">
        <f>D$6/D23</f>
        <v>11.859890109890109</v>
      </c>
      <c r="E48">
        <f t="shared" ref="E48:AQ48" si="21">E$6/E23</f>
        <v>12.458791208791208</v>
      </c>
      <c r="F48">
        <f t="shared" si="21"/>
        <v>12.337912087912086</v>
      </c>
      <c r="G48">
        <f t="shared" si="21"/>
        <v>12.17032967032967</v>
      </c>
      <c r="H48">
        <f t="shared" si="21"/>
        <v>12.005494505494505</v>
      </c>
      <c r="I48">
        <f t="shared" si="21"/>
        <v>11.744505494505495</v>
      </c>
      <c r="J48">
        <f t="shared" si="21"/>
        <v>11.543956043956044</v>
      </c>
      <c r="K48">
        <f t="shared" si="21"/>
        <v>11.914835164835164</v>
      </c>
      <c r="L48">
        <f t="shared" si="21"/>
        <v>11.747252747252746</v>
      </c>
      <c r="M48">
        <f t="shared" si="21"/>
        <v>11.587912087912088</v>
      </c>
      <c r="N48">
        <f t="shared" si="21"/>
        <v>11.337912087912088</v>
      </c>
      <c r="O48">
        <f t="shared" si="21"/>
        <v>10.914835164835164</v>
      </c>
      <c r="P48">
        <f t="shared" si="21"/>
        <v>10.760989010989011</v>
      </c>
      <c r="Q48">
        <f t="shared" si="21"/>
        <v>11.049450549450549</v>
      </c>
      <c r="R48">
        <f t="shared" si="21"/>
        <v>11.332417582417582</v>
      </c>
      <c r="S48">
        <f t="shared" si="21"/>
        <v>11.057692307692307</v>
      </c>
      <c r="T48">
        <f t="shared" si="21"/>
        <v>10.596153846153847</v>
      </c>
      <c r="U48">
        <f t="shared" si="21"/>
        <v>11</v>
      </c>
      <c r="V48">
        <f t="shared" si="21"/>
        <v>11.343406593406593</v>
      </c>
      <c r="W48">
        <f t="shared" si="21"/>
        <v>11.260989010989011</v>
      </c>
      <c r="X48">
        <f t="shared" si="21"/>
        <v>10.793956043956044</v>
      </c>
      <c r="Y48">
        <f t="shared" si="21"/>
        <v>10.458791208791208</v>
      </c>
      <c r="Z48">
        <f t="shared" si="21"/>
        <v>10.340659340659341</v>
      </c>
      <c r="AA48">
        <f t="shared" si="21"/>
        <v>10.035714285714286</v>
      </c>
      <c r="AB48">
        <f t="shared" si="21"/>
        <v>9.7637362637362628</v>
      </c>
      <c r="AC48">
        <f t="shared" si="21"/>
        <v>9.5192307692307683</v>
      </c>
      <c r="AD48">
        <f t="shared" si="21"/>
        <v>9.3434065934065931</v>
      </c>
      <c r="AE48">
        <f t="shared" si="21"/>
        <v>9.3049450549450547</v>
      </c>
      <c r="AF48">
        <f t="shared" si="21"/>
        <v>8.8928571428571423</v>
      </c>
      <c r="AG48">
        <f t="shared" si="21"/>
        <v>8.8598901098901095</v>
      </c>
      <c r="AH48">
        <f t="shared" si="21"/>
        <v>9.2939560439560438</v>
      </c>
      <c r="AI48">
        <f t="shared" si="21"/>
        <v>9.5604395604395584</v>
      </c>
      <c r="AJ48">
        <f t="shared" si="21"/>
        <v>9.6950549450549453</v>
      </c>
      <c r="AK48">
        <f t="shared" si="21"/>
        <v>9.5274725274725274</v>
      </c>
      <c r="AL48">
        <f t="shared" si="21"/>
        <v>9.3186813186813193</v>
      </c>
      <c r="AM48">
        <f t="shared" si="21"/>
        <v>9.1373626373626369</v>
      </c>
      <c r="AN48">
        <f t="shared" si="21"/>
        <v>9.0247252747252755</v>
      </c>
      <c r="AO48">
        <f t="shared" si="21"/>
        <v>8.8818681318681314</v>
      </c>
      <c r="AP48">
        <f t="shared" si="21"/>
        <v>8.6785714285714288</v>
      </c>
      <c r="AQ48">
        <f t="shared" si="21"/>
        <v>8.2362637362637354</v>
      </c>
    </row>
    <row r="49" spans="2:43" s="21" customFormat="1">
      <c r="B49" s="21" t="s">
        <v>213</v>
      </c>
      <c r="C49" s="40">
        <f>C24/C$27</f>
        <v>1.23657491342556E-2</v>
      </c>
      <c r="D49" s="21">
        <f>D$6*D24</f>
        <v>63.028199999999998</v>
      </c>
      <c r="E49" s="21">
        <f t="shared" ref="E49:AQ49" si="22">E$6*E24</f>
        <v>64.397000000000006</v>
      </c>
      <c r="F49" s="21">
        <f t="shared" si="22"/>
        <v>64.670399999999987</v>
      </c>
      <c r="G49" s="21">
        <f t="shared" si="22"/>
        <v>63.791999999999994</v>
      </c>
      <c r="H49" s="21">
        <f t="shared" si="22"/>
        <v>62.491</v>
      </c>
      <c r="I49" s="21">
        <f t="shared" si="22"/>
        <v>62.414999999999999</v>
      </c>
      <c r="J49" s="21">
        <f t="shared" si="22"/>
        <v>65.131</v>
      </c>
      <c r="K49" s="21">
        <f t="shared" si="22"/>
        <v>68.090900000000005</v>
      </c>
      <c r="L49" s="21">
        <f t="shared" si="22"/>
        <v>68.415999999999997</v>
      </c>
      <c r="M49" s="21">
        <f t="shared" si="22"/>
        <v>68.331600000000009</v>
      </c>
      <c r="N49" s="21">
        <f t="shared" si="22"/>
        <v>66.444700000000012</v>
      </c>
      <c r="O49" s="21">
        <f t="shared" si="22"/>
        <v>67.938299999999998</v>
      </c>
      <c r="P49" s="21">
        <f t="shared" si="22"/>
        <v>72.072800000000001</v>
      </c>
      <c r="Q49" s="21">
        <f t="shared" si="22"/>
        <v>72.798199999999994</v>
      </c>
      <c r="R49" s="21">
        <f t="shared" si="22"/>
        <v>75.075000000000003</v>
      </c>
      <c r="S49" s="21">
        <f t="shared" si="22"/>
        <v>74.865000000000009</v>
      </c>
      <c r="T49" s="21">
        <f t="shared" si="22"/>
        <v>72.897300000000001</v>
      </c>
      <c r="U49" s="21">
        <f t="shared" si="22"/>
        <v>74.474400000000003</v>
      </c>
      <c r="V49" s="21">
        <f t="shared" si="22"/>
        <v>73.496200000000002</v>
      </c>
      <c r="W49" s="21">
        <f t="shared" si="22"/>
        <v>71.732500000000002</v>
      </c>
      <c r="X49" s="21">
        <f t="shared" si="22"/>
        <v>68.757499999999993</v>
      </c>
      <c r="Y49" s="21">
        <f t="shared" si="22"/>
        <v>69.66810000000001</v>
      </c>
      <c r="Z49" s="21">
        <f t="shared" si="22"/>
        <v>70.386800000000008</v>
      </c>
      <c r="AA49" s="21">
        <f t="shared" si="22"/>
        <v>70.137600000000006</v>
      </c>
      <c r="AB49" s="21">
        <f t="shared" si="22"/>
        <v>69.302999999999997</v>
      </c>
      <c r="AC49" s="21">
        <f t="shared" si="22"/>
        <v>68.953499999999991</v>
      </c>
      <c r="AD49" s="21">
        <f t="shared" si="22"/>
        <v>68.700199999999995</v>
      </c>
      <c r="AE49" s="21">
        <f t="shared" si="22"/>
        <v>69.433499999999995</v>
      </c>
      <c r="AF49" s="21">
        <f t="shared" si="22"/>
        <v>64.09259999999999</v>
      </c>
      <c r="AG49" s="21">
        <f t="shared" si="22"/>
        <v>63.532499999999999</v>
      </c>
      <c r="AH49" s="21">
        <f t="shared" si="22"/>
        <v>63.93869999999999</v>
      </c>
      <c r="AI49" s="21">
        <f t="shared" si="22"/>
        <v>54.635999999999996</v>
      </c>
      <c r="AJ49" s="21">
        <f t="shared" si="22"/>
        <v>50.464699999999993</v>
      </c>
      <c r="AK49" s="21">
        <f t="shared" si="22"/>
        <v>53.753999999999998</v>
      </c>
      <c r="AL49" s="21">
        <f t="shared" si="22"/>
        <v>55.628799999999998</v>
      </c>
      <c r="AM49" s="21">
        <f t="shared" si="22"/>
        <v>54.213799999999992</v>
      </c>
      <c r="AN49" s="21">
        <f t="shared" si="22"/>
        <v>51.246000000000002</v>
      </c>
      <c r="AO49" s="21">
        <f t="shared" si="22"/>
        <v>48.171699999999994</v>
      </c>
      <c r="AP49" s="21">
        <f t="shared" si="22"/>
        <v>48.964500000000001</v>
      </c>
      <c r="AQ49" s="21">
        <f t="shared" si="22"/>
        <v>47.368400000000001</v>
      </c>
    </row>
    <row r="50" spans="2:43">
      <c r="B50" t="s">
        <v>94</v>
      </c>
      <c r="C50" s="39">
        <f>C25/C$27</f>
        <v>1.1779905689471282E-2</v>
      </c>
      <c r="D50">
        <f>D$6/D25</f>
        <v>5.5353250416720092</v>
      </c>
      <c r="E50">
        <f t="shared" ref="E50:AQ50" si="23">E$6/E25</f>
        <v>5.8155937419851247</v>
      </c>
      <c r="F50">
        <f t="shared" si="23"/>
        <v>5.7586742354786127</v>
      </c>
      <c r="G50">
        <f t="shared" si="23"/>
        <v>5.6799750747820639</v>
      </c>
      <c r="H50">
        <f t="shared" si="23"/>
        <v>5.6032824721118093</v>
      </c>
      <c r="I50">
        <f t="shared" si="23"/>
        <v>5.4814719835876389</v>
      </c>
      <c r="J50">
        <f t="shared" si="23"/>
        <v>5.3878702397743305</v>
      </c>
      <c r="K50">
        <f t="shared" si="23"/>
        <v>5.56120466694962</v>
      </c>
      <c r="L50">
        <f t="shared" si="23"/>
        <v>5.4829862014933308</v>
      </c>
      <c r="M50">
        <f t="shared" si="23"/>
        <v>5.408850356422465</v>
      </c>
      <c r="N50">
        <f t="shared" si="23"/>
        <v>5.2953229993058475</v>
      </c>
      <c r="O50">
        <f t="shared" si="23"/>
        <v>5.1222678766891034</v>
      </c>
      <c r="P50">
        <f t="shared" si="23"/>
        <v>5.0366465217950367</v>
      </c>
      <c r="Q50">
        <f t="shared" si="23"/>
        <v>5.1590559261159568</v>
      </c>
      <c r="R50">
        <f t="shared" si="23"/>
        <v>5.28891584277111</v>
      </c>
      <c r="S50">
        <f t="shared" si="23"/>
        <v>5.1737413026516546</v>
      </c>
      <c r="T50">
        <f t="shared" si="23"/>
        <v>4.9463493582057207</v>
      </c>
      <c r="U50">
        <f t="shared" si="23"/>
        <v>5.1412429378531073</v>
      </c>
      <c r="V50">
        <f t="shared" si="23"/>
        <v>5.3144865773496557</v>
      </c>
      <c r="W50">
        <f t="shared" si="23"/>
        <v>5.2860788746416514</v>
      </c>
      <c r="X50">
        <f t="shared" si="23"/>
        <v>5.0651024880752873</v>
      </c>
      <c r="Y50">
        <f t="shared" si="23"/>
        <v>4.9074013202417737</v>
      </c>
      <c r="Z50">
        <f t="shared" si="23"/>
        <v>4.8403295642031656</v>
      </c>
      <c r="AA50">
        <f t="shared" si="23"/>
        <v>4.6951735980350451</v>
      </c>
      <c r="AB50">
        <f t="shared" si="23"/>
        <v>4.551934187792261</v>
      </c>
      <c r="AC50">
        <f t="shared" si="23"/>
        <v>4.4334011031683787</v>
      </c>
      <c r="AD50">
        <f t="shared" si="23"/>
        <v>4.3569049449141684</v>
      </c>
      <c r="AE50">
        <f t="shared" si="23"/>
        <v>4.3555250355887676</v>
      </c>
      <c r="AF50">
        <f t="shared" si="23"/>
        <v>4.1528377724778593</v>
      </c>
      <c r="AG50">
        <f t="shared" si="23"/>
        <v>4.1347903180519179</v>
      </c>
      <c r="AH50">
        <f t="shared" si="23"/>
        <v>4.3375520717805243</v>
      </c>
      <c r="AI50">
        <f t="shared" si="23"/>
        <v>4.4881972020991352</v>
      </c>
      <c r="AJ50">
        <f t="shared" si="23"/>
        <v>4.5510056961723322</v>
      </c>
      <c r="AK50">
        <f t="shared" si="23"/>
        <v>4.4742613856276607</v>
      </c>
      <c r="AL50">
        <f t="shared" si="23"/>
        <v>4.3763958470687054</v>
      </c>
      <c r="AM50">
        <f t="shared" si="23"/>
        <v>4.2910592181653975</v>
      </c>
      <c r="AN50">
        <f t="shared" si="23"/>
        <v>4.2312463049047677</v>
      </c>
      <c r="AO50">
        <f t="shared" si="23"/>
        <v>4.1560611903843681</v>
      </c>
      <c r="AP50">
        <f t="shared" si="23"/>
        <v>4.0649412648800141</v>
      </c>
      <c r="AQ50">
        <f t="shared" si="23"/>
        <v>3.862073229958249</v>
      </c>
    </row>
    <row r="51" spans="2:43">
      <c r="B51" t="s">
        <v>27</v>
      </c>
      <c r="C51" s="39">
        <f>C26/C$27</f>
        <v>1.1702536475784418E-2</v>
      </c>
      <c r="D51">
        <f>D$6/D26</f>
        <v>21.477611940298509</v>
      </c>
      <c r="E51">
        <f t="shared" ref="E51:AQ51" si="24">E$6/E26</f>
        <v>19.803493449781659</v>
      </c>
      <c r="F51">
        <f t="shared" si="24"/>
        <v>17.611764705882354</v>
      </c>
      <c r="G51">
        <f t="shared" si="24"/>
        <v>17.372549019607842</v>
      </c>
      <c r="H51">
        <f t="shared" si="24"/>
        <v>18.361344537815128</v>
      </c>
      <c r="I51">
        <f t="shared" si="24"/>
        <v>17.100000000000001</v>
      </c>
      <c r="J51">
        <f t="shared" si="24"/>
        <v>13.424920127795529</v>
      </c>
      <c r="K51">
        <f t="shared" si="24"/>
        <v>11.817438692098092</v>
      </c>
      <c r="L51">
        <f t="shared" si="24"/>
        <v>12.25214899713467</v>
      </c>
      <c r="M51">
        <f t="shared" si="24"/>
        <v>14.107023411371236</v>
      </c>
      <c r="N51">
        <f t="shared" si="24"/>
        <v>14.085324232081911</v>
      </c>
      <c r="O51">
        <f t="shared" si="24"/>
        <v>13.7</v>
      </c>
      <c r="P51">
        <f t="shared" si="24"/>
        <v>13.506896551724139</v>
      </c>
      <c r="Q51">
        <f t="shared" si="24"/>
        <v>13.230263157894736</v>
      </c>
      <c r="R51">
        <f t="shared" si="24"/>
        <v>13.842281879194632</v>
      </c>
      <c r="S51">
        <f t="shared" si="24"/>
        <v>14.478417266187051</v>
      </c>
      <c r="T51">
        <f t="shared" si="24"/>
        <v>14.5</v>
      </c>
      <c r="U51">
        <f t="shared" si="24"/>
        <v>16.14516129032258</v>
      </c>
      <c r="V51">
        <f t="shared" si="24"/>
        <v>17.645299145299145</v>
      </c>
      <c r="W51">
        <f t="shared" si="24"/>
        <v>18.21777777777778</v>
      </c>
      <c r="X51">
        <f t="shared" si="24"/>
        <v>17.859090909090906</v>
      </c>
      <c r="Y51">
        <f t="shared" si="24"/>
        <v>17.463302752293576</v>
      </c>
      <c r="Z51">
        <f t="shared" si="24"/>
        <v>17.345622119815669</v>
      </c>
      <c r="AA51">
        <f t="shared" si="24"/>
        <v>16.990697674418605</v>
      </c>
      <c r="AB51">
        <f t="shared" si="24"/>
        <v>16.843601895734597</v>
      </c>
      <c r="AC51">
        <f t="shared" si="24"/>
        <v>17.5</v>
      </c>
      <c r="AD51">
        <f t="shared" si="24"/>
        <v>17.713541666666668</v>
      </c>
      <c r="AE51">
        <f t="shared" si="24"/>
        <v>19.028089887640448</v>
      </c>
      <c r="AF51">
        <f t="shared" si="24"/>
        <v>18.603448275862068</v>
      </c>
      <c r="AG51">
        <f t="shared" si="24"/>
        <v>19.427710843373497</v>
      </c>
      <c r="AH51">
        <f t="shared" si="24"/>
        <v>20.257485029940121</v>
      </c>
      <c r="AI51">
        <f t="shared" si="24"/>
        <v>15.263157894736842</v>
      </c>
      <c r="AJ51">
        <f t="shared" si="24"/>
        <v>15.211206896551724</v>
      </c>
      <c r="AK51">
        <f t="shared" si="24"/>
        <v>16.673076923076923</v>
      </c>
      <c r="AL51">
        <f t="shared" si="24"/>
        <v>18.139037433155082</v>
      </c>
      <c r="AM51">
        <f t="shared" si="24"/>
        <v>19.114942528735632</v>
      </c>
      <c r="AN51">
        <f t="shared" si="24"/>
        <v>18.25</v>
      </c>
      <c r="AO51">
        <f t="shared" si="24"/>
        <v>18.061452513966479</v>
      </c>
      <c r="AP51">
        <f t="shared" si="24"/>
        <v>18.05142857142857</v>
      </c>
      <c r="AQ51">
        <f t="shared" si="24"/>
        <v>17.63529411764706</v>
      </c>
    </row>
    <row r="53" spans="2:43">
      <c r="B53" s="2" t="s">
        <v>292</v>
      </c>
      <c r="D53">
        <f>D31^($C$31)*D32^($C$32)*D33^($C$33)*D34^($C$34)*D35^($C$35)*D36^($C$36)*D37^($C$37)*D38^($C$38)*D39^($C$39)*D40^($C$40)*D41^($C$41)*D42^($C$42)*D43^($C$43)*D44^($C$44)*D45^($C$45)*D46^($C$46)*D47^($C$47)*D48^($C$48)*D49^($C$49)*D50^($C$50)*D51^($C$51)</f>
        <v>2.7174705796471428</v>
      </c>
      <c r="E53">
        <f t="shared" ref="E53:AQ53" si="25">E31^($C$31)*E32^($C$32)*E33^($C$33)*E34^($C$34)*E35^($C$35)*E36^($C$36)*E37^($C$37)*E38^($C$38)*E39^($C$39)*E40^($C$40)*E41^($C$41)*E42^($C$42)*E43^($C$43)*E44^($C$44)*E45^($C$45)*E46^($C$46)*E47^($C$47)*E48^($C$48)*E49^($C$49)*E50^($C$50)*E51^($C$51)</f>
        <v>2.7836993884594303</v>
      </c>
      <c r="F53">
        <f t="shared" si="25"/>
        <v>2.781264032925427</v>
      </c>
      <c r="G53">
        <f t="shared" si="25"/>
        <v>2.7238289558181363</v>
      </c>
      <c r="H53">
        <f t="shared" si="25"/>
        <v>2.6379133371903891</v>
      </c>
      <c r="I53">
        <f t="shared" si="25"/>
        <v>2.6395463430791812</v>
      </c>
      <c r="J53">
        <f t="shared" si="25"/>
        <v>2.6541051543055754</v>
      </c>
      <c r="K53">
        <f t="shared" si="25"/>
        <v>2.7123844320903667</v>
      </c>
      <c r="L53">
        <f t="shared" si="25"/>
        <v>2.7242436280844426</v>
      </c>
      <c r="M53">
        <f t="shared" si="25"/>
        <v>2.7170122194897037</v>
      </c>
      <c r="N53">
        <f t="shared" si="25"/>
        <v>2.6677302945487118</v>
      </c>
      <c r="O53">
        <f t="shared" si="25"/>
        <v>2.6396894241374804</v>
      </c>
      <c r="P53">
        <f t="shared" si="25"/>
        <v>2.6355528386685116</v>
      </c>
      <c r="Q53">
        <f t="shared" si="25"/>
        <v>2.6705508919235483</v>
      </c>
      <c r="R53">
        <f t="shared" si="25"/>
        <v>2.7381178847861007</v>
      </c>
      <c r="S53">
        <f t="shared" si="25"/>
        <v>2.7310434682380884</v>
      </c>
      <c r="T53">
        <f t="shared" si="25"/>
        <v>2.6433666608660356</v>
      </c>
      <c r="U53">
        <f t="shared" si="25"/>
        <v>2.715246646239502</v>
      </c>
      <c r="V53">
        <f t="shared" si="25"/>
        <v>2.7673928584080842</v>
      </c>
      <c r="W53">
        <f t="shared" si="25"/>
        <v>2.7063958025110906</v>
      </c>
      <c r="X53">
        <f t="shared" si="25"/>
        <v>2.6242837084184005</v>
      </c>
      <c r="Y53">
        <f t="shared" si="25"/>
        <v>2.5809139780104791</v>
      </c>
      <c r="Z53">
        <f t="shared" si="25"/>
        <v>2.5479743221854441</v>
      </c>
      <c r="AA53">
        <f t="shared" si="25"/>
        <v>2.4824176198092145</v>
      </c>
      <c r="AB53">
        <f t="shared" si="25"/>
        <v>2.4255989244134364</v>
      </c>
      <c r="AC53">
        <f t="shared" si="25"/>
        <v>2.3842566196517794</v>
      </c>
      <c r="AD53">
        <f t="shared" si="25"/>
        <v>2.3648916381581842</v>
      </c>
      <c r="AE53">
        <f t="shared" si="25"/>
        <v>2.4163951398383623</v>
      </c>
      <c r="AF53">
        <f t="shared" si="25"/>
        <v>2.3814230599985922</v>
      </c>
      <c r="AG53">
        <f t="shared" si="25"/>
        <v>2.3921468083277087</v>
      </c>
      <c r="AH53">
        <f t="shared" si="25"/>
        <v>2.4649293449624228</v>
      </c>
      <c r="AI53">
        <f t="shared" si="25"/>
        <v>2.4653325759002729</v>
      </c>
      <c r="AJ53">
        <f t="shared" si="25"/>
        <v>2.4837343219573378</v>
      </c>
      <c r="AK53">
        <f t="shared" si="25"/>
        <v>2.4752040764434531</v>
      </c>
      <c r="AL53">
        <f t="shared" si="25"/>
        <v>2.4810536346096566</v>
      </c>
      <c r="AM53">
        <f t="shared" si="25"/>
        <v>2.5027124776660798</v>
      </c>
      <c r="AN53">
        <f t="shared" si="25"/>
        <v>2.4590412453024366</v>
      </c>
      <c r="AO53">
        <f t="shared" si="25"/>
        <v>2.4028926754941695</v>
      </c>
      <c r="AP53">
        <f t="shared" si="25"/>
        <v>2.4081185595411672</v>
      </c>
      <c r="AQ53">
        <f t="shared" si="25"/>
        <v>2.3456156367288465</v>
      </c>
    </row>
    <row r="54" spans="2:43">
      <c r="B54" t="s">
        <v>339</v>
      </c>
      <c r="D54">
        <f>D53/$D53*100</f>
        <v>100</v>
      </c>
      <c r="E54">
        <f t="shared" ref="E54:AQ54" si="26">E53/$D53*100</f>
        <v>102.43714906458665</v>
      </c>
      <c r="F54">
        <f t="shared" si="26"/>
        <v>102.34753059540272</v>
      </c>
      <c r="G54">
        <f t="shared" si="26"/>
        <v>100.23398141708012</v>
      </c>
      <c r="H54">
        <f t="shared" si="26"/>
        <v>97.072378885990219</v>
      </c>
      <c r="I54">
        <f t="shared" si="26"/>
        <v>97.132471749590025</v>
      </c>
      <c r="J54">
        <f t="shared" si="26"/>
        <v>97.66822037316058</v>
      </c>
      <c r="K54">
        <f t="shared" si="26"/>
        <v>99.812835230126524</v>
      </c>
      <c r="L54">
        <f t="shared" si="26"/>
        <v>100.24924091131022</v>
      </c>
      <c r="M54">
        <f t="shared" si="26"/>
        <v>99.983132838277172</v>
      </c>
      <c r="N54">
        <f t="shared" si="26"/>
        <v>98.169610906886447</v>
      </c>
      <c r="O54">
        <f t="shared" si="26"/>
        <v>97.137736978931272</v>
      </c>
      <c r="P54">
        <f t="shared" si="26"/>
        <v>96.985515074490053</v>
      </c>
      <c r="Q54">
        <f t="shared" si="26"/>
        <v>98.273405862238008</v>
      </c>
      <c r="R54">
        <f t="shared" si="26"/>
        <v>100.75979866327161</v>
      </c>
      <c r="S54">
        <f t="shared" si="26"/>
        <v>100.49946772901983</v>
      </c>
      <c r="T54">
        <f t="shared" si="26"/>
        <v>97.273055342857489</v>
      </c>
      <c r="U54">
        <f t="shared" si="26"/>
        <v>99.91816163809473</v>
      </c>
      <c r="V54">
        <f t="shared" si="26"/>
        <v>101.83708626451529</v>
      </c>
      <c r="W54">
        <f t="shared" si="26"/>
        <v>99.592460090681456</v>
      </c>
      <c r="X54">
        <f t="shared" si="26"/>
        <v>96.570823179221236</v>
      </c>
      <c r="Y54">
        <f t="shared" si="26"/>
        <v>94.974863659631765</v>
      </c>
      <c r="Z54">
        <f t="shared" si="26"/>
        <v>93.76271968752252</v>
      </c>
      <c r="AA54">
        <f t="shared" si="26"/>
        <v>91.350303418245304</v>
      </c>
      <c r="AB54">
        <f t="shared" si="26"/>
        <v>89.259436425191936</v>
      </c>
      <c r="AC54">
        <f t="shared" si="26"/>
        <v>87.738083992849312</v>
      </c>
      <c r="AD54">
        <f t="shared" si="26"/>
        <v>87.025473463093022</v>
      </c>
      <c r="AE54">
        <f t="shared" si="26"/>
        <v>88.920747033519888</v>
      </c>
      <c r="AF54">
        <f t="shared" si="26"/>
        <v>87.63381203957006</v>
      </c>
      <c r="AG54">
        <f t="shared" si="26"/>
        <v>88.028434465639123</v>
      </c>
      <c r="AH54">
        <f t="shared" si="26"/>
        <v>90.706753678359533</v>
      </c>
      <c r="AI54">
        <f t="shared" si="26"/>
        <v>90.721592143985248</v>
      </c>
      <c r="AJ54">
        <f t="shared" si="26"/>
        <v>91.398756643755277</v>
      </c>
      <c r="AK54">
        <f t="shared" si="26"/>
        <v>91.084852766459477</v>
      </c>
      <c r="AL54">
        <f t="shared" si="26"/>
        <v>91.300110227203106</v>
      </c>
      <c r="AM54">
        <f t="shared" si="26"/>
        <v>92.097132399904453</v>
      </c>
      <c r="AN54">
        <f t="shared" si="26"/>
        <v>90.490077932020796</v>
      </c>
      <c r="AO54">
        <f t="shared" si="26"/>
        <v>88.42387084117685</v>
      </c>
      <c r="AP54">
        <f t="shared" si="26"/>
        <v>88.616177763876863</v>
      </c>
      <c r="AQ54">
        <f t="shared" si="26"/>
        <v>86.316137304177147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2:AQ56"/>
  <sheetViews>
    <sheetView topLeftCell="W25" workbookViewId="0">
      <selection activeCell="D56" sqref="D56:AQ56"/>
    </sheetView>
  </sheetViews>
  <sheetFormatPr defaultRowHeight="14.25"/>
  <cols>
    <col min="2" max="2" width="20.625" bestFit="1" customWidth="1"/>
  </cols>
  <sheetData>
    <row r="2" spans="2:43">
      <c r="D2" t="s">
        <v>334</v>
      </c>
    </row>
    <row r="3" spans="2:43">
      <c r="D3" s="25" t="s">
        <v>294</v>
      </c>
      <c r="E3" s="25" t="s">
        <v>295</v>
      </c>
      <c r="F3" s="25" t="s">
        <v>296</v>
      </c>
      <c r="G3" s="25" t="s">
        <v>297</v>
      </c>
      <c r="H3" s="25" t="s">
        <v>298</v>
      </c>
      <c r="I3" s="25" t="s">
        <v>299</v>
      </c>
      <c r="J3" s="25" t="s">
        <v>300</v>
      </c>
      <c r="K3" s="25" t="s">
        <v>301</v>
      </c>
      <c r="L3" s="25" t="s">
        <v>302</v>
      </c>
      <c r="M3" s="25" t="s">
        <v>303</v>
      </c>
      <c r="N3" s="25" t="s">
        <v>304</v>
      </c>
      <c r="O3" s="25" t="s">
        <v>305</v>
      </c>
      <c r="P3" s="25" t="s">
        <v>306</v>
      </c>
      <c r="Q3" s="25" t="s">
        <v>307</v>
      </c>
      <c r="R3" s="25" t="s">
        <v>308</v>
      </c>
      <c r="S3" s="25" t="s">
        <v>309</v>
      </c>
      <c r="T3" s="25" t="s">
        <v>310</v>
      </c>
      <c r="U3" s="25" t="s">
        <v>311</v>
      </c>
      <c r="V3" s="25" t="s">
        <v>312</v>
      </c>
      <c r="W3" s="25" t="s">
        <v>313</v>
      </c>
      <c r="X3" s="25" t="s">
        <v>314</v>
      </c>
      <c r="Y3" s="25" t="s">
        <v>315</v>
      </c>
      <c r="Z3" s="25" t="s">
        <v>316</v>
      </c>
      <c r="AA3" s="25" t="s">
        <v>317</v>
      </c>
      <c r="AB3" s="25" t="s">
        <v>318</v>
      </c>
      <c r="AC3" s="25" t="s">
        <v>319</v>
      </c>
      <c r="AD3" s="25" t="s">
        <v>320</v>
      </c>
      <c r="AE3" s="25" t="s">
        <v>321</v>
      </c>
      <c r="AF3" s="25" t="s">
        <v>322</v>
      </c>
      <c r="AG3" s="25" t="s">
        <v>323</v>
      </c>
      <c r="AH3" s="25" t="s">
        <v>324</v>
      </c>
      <c r="AI3" s="25" t="s">
        <v>325</v>
      </c>
      <c r="AJ3" s="25" t="s">
        <v>326</v>
      </c>
      <c r="AK3" s="25" t="s">
        <v>327</v>
      </c>
      <c r="AL3" s="25" t="s">
        <v>328</v>
      </c>
      <c r="AM3" s="25" t="s">
        <v>329</v>
      </c>
      <c r="AN3" s="25" t="s">
        <v>330</v>
      </c>
      <c r="AO3" s="25" t="s">
        <v>331</v>
      </c>
      <c r="AP3" s="25" t="s">
        <v>332</v>
      </c>
      <c r="AQ3" s="25" t="s">
        <v>333</v>
      </c>
    </row>
    <row r="4" spans="2:43" s="21" customFormat="1">
      <c r="B4" s="36" t="s">
        <v>46</v>
      </c>
      <c r="C4" s="22">
        <v>10.994331166361571</v>
      </c>
      <c r="D4" s="24">
        <v>0.66330100000000003</v>
      </c>
      <c r="E4" s="24">
        <v>1.56674</v>
      </c>
      <c r="F4" s="24">
        <v>0.79912099999999997</v>
      </c>
      <c r="G4" s="24">
        <v>-0.135633</v>
      </c>
      <c r="H4" s="24">
        <v>-0.59937600000000002</v>
      </c>
      <c r="I4" s="24">
        <v>-1.0689</v>
      </c>
      <c r="J4" s="24">
        <v>-0.76682700000000004</v>
      </c>
      <c r="K4" s="24">
        <v>-0.63246599999999997</v>
      </c>
      <c r="L4" s="24">
        <v>0.496979</v>
      </c>
      <c r="M4" s="24">
        <v>0.66922899999999996</v>
      </c>
      <c r="N4" s="24">
        <v>0.83266799999999996</v>
      </c>
      <c r="O4" s="24">
        <v>2.67204</v>
      </c>
      <c r="P4" s="24">
        <v>2.7646500000000001</v>
      </c>
      <c r="Q4" s="24">
        <v>4.3940900000000003</v>
      </c>
      <c r="R4" s="24">
        <v>5.2668400000000002</v>
      </c>
      <c r="S4" s="24">
        <v>3.1546799999999999</v>
      </c>
      <c r="T4" s="24">
        <v>2.8318099999999999</v>
      </c>
      <c r="U4" s="24">
        <v>1.7338</v>
      </c>
      <c r="V4" s="24">
        <v>1.3338000000000001</v>
      </c>
      <c r="W4" s="24">
        <v>1.3675200000000001</v>
      </c>
      <c r="X4" s="24">
        <v>1.1995800000000001</v>
      </c>
      <c r="Y4" s="24">
        <v>1.36561</v>
      </c>
      <c r="Z4" s="24">
        <v>1.26572</v>
      </c>
      <c r="AA4" s="24">
        <v>2.0375200000000002</v>
      </c>
      <c r="AB4" s="24">
        <v>2.7299500000000001</v>
      </c>
      <c r="AC4" s="24">
        <v>3.59632</v>
      </c>
      <c r="AD4" s="24">
        <v>6.1007899999999999</v>
      </c>
      <c r="AE4" s="24">
        <v>6.6336399999999998</v>
      </c>
      <c r="AF4" s="24">
        <v>8.0345700000000004</v>
      </c>
      <c r="AG4" s="24">
        <v>7.7676499999999997</v>
      </c>
      <c r="AH4" s="24">
        <v>5.2651599999999998</v>
      </c>
      <c r="AI4" s="24">
        <v>2.45018</v>
      </c>
      <c r="AJ4" s="24">
        <v>-0.60855199999999998</v>
      </c>
      <c r="AK4" s="24">
        <v>-1.4999899999999999</v>
      </c>
      <c r="AL4" s="24">
        <v>-1.3364499999999999</v>
      </c>
      <c r="AM4" s="24">
        <v>0.66790300000000002</v>
      </c>
      <c r="AN4" s="24">
        <v>2.1983199999999998</v>
      </c>
      <c r="AO4" s="24">
        <v>2.9329399999999999</v>
      </c>
      <c r="AP4" s="24">
        <v>3.46652</v>
      </c>
      <c r="AQ4" s="24">
        <v>4.7016400000000003</v>
      </c>
    </row>
    <row r="5" spans="2:43">
      <c r="B5" s="2" t="s">
        <v>105</v>
      </c>
      <c r="C5" s="13">
        <v>10.452896710465714</v>
      </c>
      <c r="D5" s="16">
        <v>101.74299999999999</v>
      </c>
      <c r="E5" s="16">
        <v>101.643</v>
      </c>
      <c r="F5" s="16">
        <v>101.378</v>
      </c>
      <c r="G5" s="16">
        <v>101.012</v>
      </c>
      <c r="H5" s="16">
        <v>100.316</v>
      </c>
      <c r="I5" s="16">
        <v>100.747</v>
      </c>
      <c r="J5" s="16">
        <v>100.581</v>
      </c>
      <c r="K5" s="16">
        <v>100.48099999999999</v>
      </c>
      <c r="L5" s="16">
        <v>100.083</v>
      </c>
      <c r="M5" s="16">
        <v>100.515</v>
      </c>
      <c r="N5" s="16">
        <v>100.349</v>
      </c>
      <c r="O5" s="16">
        <v>100.18300000000001</v>
      </c>
      <c r="P5" s="16">
        <v>99.950199999999995</v>
      </c>
      <c r="Q5" s="16">
        <v>100.21599999999999</v>
      </c>
      <c r="R5" s="16">
        <v>100.249</v>
      </c>
      <c r="S5" s="16">
        <v>100.68</v>
      </c>
      <c r="T5" s="16">
        <v>99.983400000000003</v>
      </c>
      <c r="U5" s="16">
        <v>100.116</v>
      </c>
      <c r="V5" s="16">
        <v>99.950199999999995</v>
      </c>
      <c r="W5" s="16">
        <v>99.950199999999995</v>
      </c>
      <c r="X5" s="16">
        <v>99.8506</v>
      </c>
      <c r="Y5" s="16">
        <v>100.282</v>
      </c>
      <c r="Z5" s="16">
        <v>100.548</v>
      </c>
      <c r="AA5" s="16">
        <v>100.282</v>
      </c>
      <c r="AB5" s="16">
        <v>99.751000000000005</v>
      </c>
      <c r="AC5" s="16">
        <v>100.21599999999999</v>
      </c>
      <c r="AD5" s="16">
        <v>100.41500000000001</v>
      </c>
      <c r="AE5" s="16">
        <v>100.813</v>
      </c>
      <c r="AF5" s="16">
        <v>100.714</v>
      </c>
      <c r="AG5" s="16">
        <v>101.577</v>
      </c>
      <c r="AH5" s="16">
        <v>102.57299999999999</v>
      </c>
      <c r="AI5" s="16">
        <v>101.842</v>
      </c>
      <c r="AJ5" s="16">
        <v>100.581</v>
      </c>
      <c r="AK5" s="16">
        <v>100.581</v>
      </c>
      <c r="AL5" s="16">
        <v>100.282</v>
      </c>
      <c r="AM5" s="16">
        <v>99.784199999999998</v>
      </c>
      <c r="AN5" s="16">
        <v>99.717799999999997</v>
      </c>
      <c r="AO5" s="16">
        <v>99.8506</v>
      </c>
      <c r="AP5" s="16">
        <v>99.286299999999997</v>
      </c>
      <c r="AQ5" s="16">
        <v>99.485500000000002</v>
      </c>
    </row>
    <row r="6" spans="2:43">
      <c r="B6" s="2" t="s">
        <v>215</v>
      </c>
      <c r="C6" s="13">
        <v>10.35806862006058</v>
      </c>
      <c r="D6" s="16">
        <v>89.968000000000004</v>
      </c>
      <c r="E6" s="16">
        <v>90.906800000000004</v>
      </c>
      <c r="F6" s="16">
        <v>91.026200000000003</v>
      </c>
      <c r="G6" s="16">
        <v>90.770200000000003</v>
      </c>
      <c r="H6" s="16">
        <v>91.094499999999996</v>
      </c>
      <c r="I6" s="16">
        <v>92.084500000000006</v>
      </c>
      <c r="J6" s="16">
        <v>92.477099999999993</v>
      </c>
      <c r="K6" s="16">
        <v>92.767200000000003</v>
      </c>
      <c r="L6" s="16">
        <v>93.706000000000003</v>
      </c>
      <c r="M6" s="16">
        <v>94.047399999999996</v>
      </c>
      <c r="N6" s="16">
        <v>94.508200000000002</v>
      </c>
      <c r="O6" s="16">
        <v>94.525300000000001</v>
      </c>
      <c r="P6" s="16">
        <v>95.378699999999995</v>
      </c>
      <c r="Q6" s="16">
        <v>96.744200000000006</v>
      </c>
      <c r="R6" s="16">
        <v>97.085599999999999</v>
      </c>
      <c r="S6" s="16">
        <v>97.665899999999993</v>
      </c>
      <c r="T6" s="16">
        <v>98.280299999999997</v>
      </c>
      <c r="U6" s="16">
        <v>99.5946</v>
      </c>
      <c r="V6" s="16">
        <v>100.806</v>
      </c>
      <c r="W6" s="16">
        <v>101.319</v>
      </c>
      <c r="X6" s="16">
        <v>101.86499999999999</v>
      </c>
      <c r="Y6" s="16">
        <v>103.589</v>
      </c>
      <c r="Z6" s="16">
        <v>104.169</v>
      </c>
      <c r="AA6" s="16">
        <v>103.28100000000001</v>
      </c>
      <c r="AB6" s="16">
        <v>104.334</v>
      </c>
      <c r="AC6" s="16">
        <v>106.334</v>
      </c>
      <c r="AD6" s="16">
        <v>106.628</v>
      </c>
      <c r="AE6" s="16">
        <v>107.386</v>
      </c>
      <c r="AF6" s="16">
        <v>108.607</v>
      </c>
      <c r="AG6" s="16">
        <v>110.991</v>
      </c>
      <c r="AH6" s="16">
        <v>112.282</v>
      </c>
      <c r="AI6" s="16">
        <v>109.10599999999999</v>
      </c>
      <c r="AJ6" s="16">
        <v>108.563</v>
      </c>
      <c r="AK6" s="16">
        <v>109.714</v>
      </c>
      <c r="AL6" s="16">
        <v>110.459</v>
      </c>
      <c r="AM6" s="16">
        <v>110.682</v>
      </c>
      <c r="AN6" s="16">
        <v>111.126</v>
      </c>
      <c r="AO6" s="16">
        <v>111.654</v>
      </c>
      <c r="AP6" s="16">
        <v>111.758</v>
      </c>
      <c r="AQ6" s="16">
        <v>112.08799999999999</v>
      </c>
    </row>
    <row r="7" spans="2:43">
      <c r="B7" s="2" t="s">
        <v>94</v>
      </c>
      <c r="C7" s="13">
        <v>6.7235139201148018</v>
      </c>
      <c r="D7" s="16">
        <v>105.66</v>
      </c>
      <c r="E7" s="16">
        <v>105.88200000000001</v>
      </c>
      <c r="F7" s="16">
        <v>105.54900000000001</v>
      </c>
      <c r="G7" s="16">
        <v>104.44</v>
      </c>
      <c r="H7" s="16">
        <v>102.886</v>
      </c>
      <c r="I7" s="16">
        <v>102.44199999999999</v>
      </c>
      <c r="J7" s="16">
        <v>101.887</v>
      </c>
      <c r="K7" s="16">
        <v>101.33199999999999</v>
      </c>
      <c r="L7" s="16">
        <v>100.88800000000001</v>
      </c>
      <c r="M7" s="16">
        <v>100</v>
      </c>
      <c r="N7" s="16">
        <v>98.113200000000006</v>
      </c>
      <c r="O7" s="16">
        <v>99.001099999999994</v>
      </c>
      <c r="P7" s="16">
        <v>99.112099999999998</v>
      </c>
      <c r="Q7" s="16">
        <v>99.112099999999998</v>
      </c>
      <c r="R7" s="16">
        <v>98.890100000000004</v>
      </c>
      <c r="S7" s="16">
        <v>99.445099999999996</v>
      </c>
      <c r="T7" s="16">
        <v>99.445099999999996</v>
      </c>
      <c r="U7" s="16">
        <v>99.778000000000006</v>
      </c>
      <c r="V7" s="16">
        <v>100.111</v>
      </c>
      <c r="W7" s="16">
        <v>100.777</v>
      </c>
      <c r="X7" s="16">
        <v>100.999</v>
      </c>
      <c r="Y7" s="16">
        <v>101.887</v>
      </c>
      <c r="Z7" s="16">
        <v>102.44199999999999</v>
      </c>
      <c r="AA7" s="16">
        <v>102.886</v>
      </c>
      <c r="AB7" s="16">
        <v>102.664</v>
      </c>
      <c r="AC7" s="16">
        <v>103.21899999999999</v>
      </c>
      <c r="AD7" s="16">
        <v>104.107</v>
      </c>
      <c r="AE7" s="16">
        <v>106.437</v>
      </c>
      <c r="AF7" s="16">
        <v>107.43600000000001</v>
      </c>
      <c r="AG7" s="16">
        <v>109.101</v>
      </c>
      <c r="AH7" s="16">
        <v>108.879</v>
      </c>
      <c r="AI7" s="16">
        <v>108.879</v>
      </c>
      <c r="AJ7" s="16">
        <v>109.212</v>
      </c>
      <c r="AK7" s="16">
        <v>108.99</v>
      </c>
      <c r="AL7" s="16">
        <v>107.88</v>
      </c>
      <c r="AM7" s="16">
        <v>110.655</v>
      </c>
      <c r="AN7" s="16">
        <v>111.54300000000001</v>
      </c>
      <c r="AO7" s="16">
        <v>112.098</v>
      </c>
      <c r="AP7" s="16">
        <v>109.65600000000001</v>
      </c>
      <c r="AQ7" s="16">
        <v>113.651</v>
      </c>
    </row>
    <row r="8" spans="2:43">
      <c r="B8" s="2" t="s">
        <v>124</v>
      </c>
      <c r="C8" s="13">
        <v>5.4101691442214817</v>
      </c>
      <c r="D8" s="16">
        <v>92.918800000000005</v>
      </c>
      <c r="E8" s="16">
        <v>92.979900000000001</v>
      </c>
      <c r="F8" s="16">
        <v>92.918800000000005</v>
      </c>
      <c r="G8" s="16">
        <v>93.377600000000001</v>
      </c>
      <c r="H8" s="16">
        <v>94.264499999999998</v>
      </c>
      <c r="I8" s="16">
        <v>94.784499999999994</v>
      </c>
      <c r="J8" s="16">
        <v>94.845699999999994</v>
      </c>
      <c r="K8" s="16">
        <v>95.029200000000003</v>
      </c>
      <c r="L8" s="16">
        <v>95.488</v>
      </c>
      <c r="M8" s="16">
        <v>95.640900000000002</v>
      </c>
      <c r="N8" s="16">
        <v>95.793800000000005</v>
      </c>
      <c r="O8" s="16">
        <v>95.763199999999998</v>
      </c>
      <c r="P8" s="16">
        <v>96.374899999999997</v>
      </c>
      <c r="Q8" s="16">
        <v>96.742000000000004</v>
      </c>
      <c r="R8" s="16">
        <v>97.200699999999998</v>
      </c>
      <c r="S8" s="16">
        <v>98.179500000000004</v>
      </c>
      <c r="T8" s="16">
        <v>98.691299999999998</v>
      </c>
      <c r="U8" s="16">
        <v>99.524900000000002</v>
      </c>
      <c r="V8" s="16">
        <v>100.458</v>
      </c>
      <c r="W8" s="16">
        <v>101.325</v>
      </c>
      <c r="X8" s="16">
        <v>102.392</v>
      </c>
      <c r="Y8" s="16">
        <v>103.626</v>
      </c>
      <c r="Z8" s="16">
        <v>104.026</v>
      </c>
      <c r="AA8" s="16">
        <v>104.393</v>
      </c>
      <c r="AB8" s="16">
        <v>105.093</v>
      </c>
      <c r="AC8" s="16">
        <v>105.16</v>
      </c>
      <c r="AD8" s="16">
        <v>105.893</v>
      </c>
      <c r="AE8" s="16">
        <v>106.693</v>
      </c>
      <c r="AF8" s="16">
        <v>107.794</v>
      </c>
      <c r="AG8" s="16">
        <v>110.261</v>
      </c>
      <c r="AH8" s="16">
        <v>114.795</v>
      </c>
      <c r="AI8" s="16">
        <v>112.995</v>
      </c>
      <c r="AJ8" s="16">
        <v>111.795</v>
      </c>
      <c r="AK8" s="16">
        <v>111.69499999999999</v>
      </c>
      <c r="AL8" s="16">
        <v>112.161</v>
      </c>
      <c r="AM8" s="16">
        <v>112.795</v>
      </c>
      <c r="AN8" s="16">
        <v>113.325</v>
      </c>
      <c r="AO8" s="16">
        <v>113.515</v>
      </c>
      <c r="AP8" s="16">
        <v>114.276</v>
      </c>
      <c r="AQ8" s="16">
        <v>114.998</v>
      </c>
    </row>
    <row r="9" spans="2:43">
      <c r="B9" s="2" t="s">
        <v>14</v>
      </c>
      <c r="C9" s="13">
        <v>4.7972511937437368</v>
      </c>
      <c r="D9" s="17">
        <v>89.015600000000006</v>
      </c>
      <c r="E9" s="17">
        <v>89.753500000000003</v>
      </c>
      <c r="F9" s="17">
        <v>90.021799999999999</v>
      </c>
      <c r="G9" s="17">
        <v>90.826800000000006</v>
      </c>
      <c r="H9" s="17">
        <v>91.631699999999995</v>
      </c>
      <c r="I9" s="17">
        <v>92.302499999999995</v>
      </c>
      <c r="J9" s="17">
        <v>92.906300000000002</v>
      </c>
      <c r="K9" s="17">
        <v>93.577100000000002</v>
      </c>
      <c r="L9" s="17">
        <v>94.784499999999994</v>
      </c>
      <c r="M9" s="17">
        <v>94.784499999999994</v>
      </c>
      <c r="N9" s="17">
        <v>95.321100000000001</v>
      </c>
      <c r="O9" s="17">
        <v>95.790700000000001</v>
      </c>
      <c r="P9" s="17">
        <v>96.662800000000004</v>
      </c>
      <c r="Q9" s="17">
        <v>97.132300000000001</v>
      </c>
      <c r="R9" s="17">
        <v>97.534800000000004</v>
      </c>
      <c r="S9" s="17">
        <v>98.2727</v>
      </c>
      <c r="T9" s="17">
        <v>98.9435</v>
      </c>
      <c r="U9" s="17">
        <v>99.547200000000004</v>
      </c>
      <c r="V9" s="17">
        <v>100.486</v>
      </c>
      <c r="W9" s="17">
        <v>101.023</v>
      </c>
      <c r="X9" s="17">
        <v>101.895</v>
      </c>
      <c r="Y9" s="17">
        <v>103.505</v>
      </c>
      <c r="Z9" s="17">
        <v>104.444</v>
      </c>
      <c r="AA9" s="17">
        <v>104.31</v>
      </c>
      <c r="AB9" s="17">
        <v>104.377</v>
      </c>
      <c r="AC9" s="17">
        <v>105.652</v>
      </c>
      <c r="AD9" s="17">
        <v>106.389</v>
      </c>
      <c r="AE9" s="17">
        <v>107.396</v>
      </c>
      <c r="AF9" s="17">
        <v>108.804</v>
      </c>
      <c r="AG9" s="17">
        <v>110.414</v>
      </c>
      <c r="AH9" s="17">
        <v>111.68899999999999</v>
      </c>
      <c r="AI9" s="17">
        <v>111.35299999999999</v>
      </c>
      <c r="AJ9" s="17">
        <v>111.488</v>
      </c>
      <c r="AK9" s="17">
        <v>112.024</v>
      </c>
      <c r="AL9" s="17">
        <v>113.09699999999999</v>
      </c>
      <c r="AM9" s="17">
        <v>113.70099999999999</v>
      </c>
      <c r="AN9" s="17">
        <v>114.70699999999999</v>
      </c>
      <c r="AO9" s="17">
        <v>115.44499999999999</v>
      </c>
      <c r="AP9" s="17">
        <v>116.25</v>
      </c>
      <c r="AQ9" s="17">
        <v>116.72</v>
      </c>
    </row>
    <row r="10" spans="2:43">
      <c r="B10" s="2" t="s">
        <v>184</v>
      </c>
      <c r="C10" s="13">
        <v>4.6128642617655462</v>
      </c>
      <c r="D10" s="16">
        <v>98.035899999999998</v>
      </c>
      <c r="E10" s="16">
        <v>97.940100000000001</v>
      </c>
      <c r="F10" s="16">
        <v>97.940100000000001</v>
      </c>
      <c r="G10" s="16">
        <v>97.429199999999994</v>
      </c>
      <c r="H10" s="16">
        <v>97.205600000000004</v>
      </c>
      <c r="I10" s="16">
        <v>97.525000000000006</v>
      </c>
      <c r="J10" s="16">
        <v>97.525000000000006</v>
      </c>
      <c r="K10" s="16">
        <v>97.556899999999999</v>
      </c>
      <c r="L10" s="16">
        <v>97.876199999999997</v>
      </c>
      <c r="M10" s="16">
        <v>97.7166</v>
      </c>
      <c r="N10" s="16">
        <v>98.004000000000005</v>
      </c>
      <c r="O10" s="16">
        <v>98.195599999999999</v>
      </c>
      <c r="P10" s="16">
        <v>99.1036</v>
      </c>
      <c r="Q10" s="16">
        <v>99.535200000000003</v>
      </c>
      <c r="R10" s="16">
        <v>99.867199999999997</v>
      </c>
      <c r="S10" s="16">
        <v>99.800799999999995</v>
      </c>
      <c r="T10" s="16">
        <v>99.335999999999999</v>
      </c>
      <c r="U10" s="16">
        <v>99.581699999999998</v>
      </c>
      <c r="V10" s="16">
        <v>100.33199999999999</v>
      </c>
      <c r="W10" s="16">
        <v>100.93</v>
      </c>
      <c r="X10" s="16">
        <v>100.697</v>
      </c>
      <c r="Y10" s="16">
        <v>100.797</v>
      </c>
      <c r="Z10" s="16">
        <v>101.096</v>
      </c>
      <c r="AA10" s="16">
        <v>101.494</v>
      </c>
      <c r="AB10" s="16">
        <v>101.22799999999999</v>
      </c>
      <c r="AC10" s="16">
        <v>101.76</v>
      </c>
      <c r="AD10" s="16">
        <v>103.884</v>
      </c>
      <c r="AE10" s="16">
        <v>105.67700000000001</v>
      </c>
      <c r="AF10" s="16">
        <v>107.968</v>
      </c>
      <c r="AG10" s="16">
        <v>109.363</v>
      </c>
      <c r="AH10" s="16">
        <v>110.657</v>
      </c>
      <c r="AI10" s="16">
        <v>111.355</v>
      </c>
      <c r="AJ10" s="16">
        <v>110.745</v>
      </c>
      <c r="AK10" s="16">
        <v>109.64</v>
      </c>
      <c r="AL10" s="16">
        <v>110.634</v>
      </c>
      <c r="AM10" s="16">
        <v>110.96599999999999</v>
      </c>
      <c r="AN10" s="16">
        <v>111.739</v>
      </c>
      <c r="AO10" s="16">
        <v>113.066</v>
      </c>
      <c r="AP10" s="16">
        <v>114.315</v>
      </c>
      <c r="AQ10" s="16">
        <v>115.387</v>
      </c>
    </row>
    <row r="11" spans="2:43">
      <c r="B11" s="2" t="s">
        <v>97</v>
      </c>
      <c r="C11" s="13">
        <v>3.7614639158871186</v>
      </c>
      <c r="D11" s="34">
        <v>68.292699999999996</v>
      </c>
      <c r="E11" s="34">
        <v>70.119500000000002</v>
      </c>
      <c r="F11" s="34">
        <v>72.722499999999997</v>
      </c>
      <c r="G11" s="34">
        <v>74.714799999999997</v>
      </c>
      <c r="H11" s="34">
        <v>78.222999999999999</v>
      </c>
      <c r="I11" s="34">
        <v>78.924099999999996</v>
      </c>
      <c r="J11" s="34">
        <v>80.266199999999998</v>
      </c>
      <c r="K11" s="34">
        <v>82.391599999999997</v>
      </c>
      <c r="L11" s="34">
        <v>84.281400000000005</v>
      </c>
      <c r="M11" s="34">
        <v>84.451899999999995</v>
      </c>
      <c r="N11" s="34">
        <v>85.170900000000003</v>
      </c>
      <c r="O11" s="34">
        <v>86.962199999999996</v>
      </c>
      <c r="P11" s="34">
        <v>88.395899999999997</v>
      </c>
      <c r="Q11" s="34">
        <v>90.1387</v>
      </c>
      <c r="R11" s="34">
        <v>91.100700000000003</v>
      </c>
      <c r="S11" s="34">
        <v>92.513099999999994</v>
      </c>
      <c r="T11" s="34">
        <v>95.231200000000001</v>
      </c>
      <c r="U11" s="34">
        <v>97.03</v>
      </c>
      <c r="V11" s="34">
        <v>98.764799999999994</v>
      </c>
      <c r="W11" s="34">
        <v>108.974</v>
      </c>
      <c r="X11" s="34">
        <v>111.34099999999999</v>
      </c>
      <c r="Y11" s="34">
        <v>112.07899999999999</v>
      </c>
      <c r="Z11" s="34">
        <v>113.447</v>
      </c>
      <c r="AA11" s="34">
        <v>115.57</v>
      </c>
      <c r="AB11" s="34">
        <v>118.67100000000001</v>
      </c>
      <c r="AC11" s="34">
        <v>119.124</v>
      </c>
      <c r="AD11" s="34">
        <v>120.753</v>
      </c>
      <c r="AE11" s="34">
        <v>122.879</v>
      </c>
      <c r="AF11" s="34">
        <v>126.41</v>
      </c>
      <c r="AG11" s="34">
        <v>129.87200000000001</v>
      </c>
      <c r="AH11" s="34">
        <v>135.19999999999999</v>
      </c>
      <c r="AI11" s="34">
        <v>137.01300000000001</v>
      </c>
      <c r="AJ11" s="34">
        <v>137.23400000000001</v>
      </c>
      <c r="AK11" s="34">
        <v>137.202</v>
      </c>
      <c r="AL11" s="34">
        <v>138.93899999999999</v>
      </c>
      <c r="AM11" s="34">
        <v>140.56</v>
      </c>
      <c r="AN11" s="34">
        <v>142.245</v>
      </c>
      <c r="AO11" s="34">
        <v>143.19900000000001</v>
      </c>
      <c r="AP11" s="34">
        <v>147.48400000000001</v>
      </c>
      <c r="AQ11" s="34">
        <v>149.43799999999999</v>
      </c>
    </row>
    <row r="12" spans="2:43">
      <c r="B12" s="2" t="s">
        <v>186</v>
      </c>
      <c r="C12" s="13">
        <v>2.99288751341355</v>
      </c>
      <c r="D12" s="16">
        <v>80.451800000000006</v>
      </c>
      <c r="E12" s="16">
        <v>79.669200000000004</v>
      </c>
      <c r="F12" s="16">
        <v>79.624399999999994</v>
      </c>
      <c r="G12" s="16">
        <v>80.116399999999999</v>
      </c>
      <c r="H12" s="16">
        <v>82.504199999999997</v>
      </c>
      <c r="I12" s="16">
        <v>82.876499999999993</v>
      </c>
      <c r="J12" s="16">
        <v>83.045699999999997</v>
      </c>
      <c r="K12" s="16">
        <v>83.688699999999997</v>
      </c>
      <c r="L12" s="16">
        <v>85.719099999999997</v>
      </c>
      <c r="M12" s="16">
        <v>85.854500000000002</v>
      </c>
      <c r="N12" s="16">
        <v>85.380700000000004</v>
      </c>
      <c r="O12" s="16">
        <v>85.854500000000002</v>
      </c>
      <c r="P12" s="16">
        <v>89.407799999999995</v>
      </c>
      <c r="Q12" s="16">
        <v>91.979699999999994</v>
      </c>
      <c r="R12" s="16">
        <v>93.671700000000001</v>
      </c>
      <c r="S12" s="16">
        <v>94.348600000000005</v>
      </c>
      <c r="T12" s="16">
        <v>97.495800000000003</v>
      </c>
      <c r="U12" s="16">
        <v>99.390900000000002</v>
      </c>
      <c r="V12" s="16">
        <v>100.745</v>
      </c>
      <c r="W12" s="16">
        <v>102.369</v>
      </c>
      <c r="X12" s="16">
        <v>105.584</v>
      </c>
      <c r="Y12" s="16">
        <v>106.73399999999999</v>
      </c>
      <c r="Z12" s="16">
        <v>107.986</v>
      </c>
      <c r="AA12" s="16">
        <v>109.239</v>
      </c>
      <c r="AB12" s="16">
        <v>112.48699999999999</v>
      </c>
      <c r="AC12" s="16">
        <v>114.58499999999999</v>
      </c>
      <c r="AD12" s="16">
        <v>117.259</v>
      </c>
      <c r="AE12" s="16">
        <v>120.88</v>
      </c>
      <c r="AF12" s="16">
        <v>130.93100000000001</v>
      </c>
      <c r="AG12" s="16">
        <v>142.673</v>
      </c>
      <c r="AH12" s="16">
        <v>149.78</v>
      </c>
      <c r="AI12" s="16">
        <v>149.374</v>
      </c>
      <c r="AJ12" s="16">
        <v>151.26499999999999</v>
      </c>
      <c r="AK12" s="16">
        <v>152.24299999999999</v>
      </c>
      <c r="AL12" s="16">
        <v>153.40799999999999</v>
      </c>
      <c r="AM12" s="16">
        <v>156.24</v>
      </c>
      <c r="AN12" s="16">
        <v>162.61000000000001</v>
      </c>
      <c r="AO12" s="16">
        <v>165.11699999999999</v>
      </c>
      <c r="AP12" s="16">
        <v>166.584</v>
      </c>
      <c r="AQ12" s="16">
        <v>173.18100000000001</v>
      </c>
    </row>
    <row r="13" spans="2:43">
      <c r="B13" s="2" t="s">
        <v>163</v>
      </c>
      <c r="C13" s="13">
        <v>2.5017158816825589</v>
      </c>
      <c r="D13" s="16">
        <v>81.073400000000007</v>
      </c>
      <c r="E13" s="16">
        <v>81.689800000000005</v>
      </c>
      <c r="F13" s="16">
        <v>82.871099999999998</v>
      </c>
      <c r="G13" s="16">
        <v>83.358999999999995</v>
      </c>
      <c r="H13" s="16">
        <v>83.898300000000006</v>
      </c>
      <c r="I13" s="16">
        <v>84.386200000000002</v>
      </c>
      <c r="J13" s="16">
        <v>85.156700000000001</v>
      </c>
      <c r="K13" s="16">
        <v>85.439099999999996</v>
      </c>
      <c r="L13" s="16">
        <v>86.646100000000004</v>
      </c>
      <c r="M13" s="16">
        <v>87.390900000000002</v>
      </c>
      <c r="N13" s="16">
        <v>88.238299999999995</v>
      </c>
      <c r="O13" s="16">
        <v>88.674899999999994</v>
      </c>
      <c r="P13" s="16">
        <v>89.9589</v>
      </c>
      <c r="Q13" s="16">
        <v>91.499700000000004</v>
      </c>
      <c r="R13" s="16">
        <v>94.273200000000003</v>
      </c>
      <c r="S13" s="16">
        <v>95.891099999999994</v>
      </c>
      <c r="T13" s="16">
        <v>97.560299999999998</v>
      </c>
      <c r="U13" s="16">
        <v>98.972800000000007</v>
      </c>
      <c r="V13" s="16">
        <v>100.976</v>
      </c>
      <c r="W13" s="16">
        <v>102.542</v>
      </c>
      <c r="X13" s="16">
        <v>104.7</v>
      </c>
      <c r="Y13" s="16">
        <v>105.804</v>
      </c>
      <c r="Z13" s="16">
        <v>107.16500000000001</v>
      </c>
      <c r="AA13" s="16">
        <v>107.473</v>
      </c>
      <c r="AB13" s="16">
        <v>107.70399999999999</v>
      </c>
      <c r="AC13" s="16">
        <v>108.32</v>
      </c>
      <c r="AD13" s="16">
        <v>109.861</v>
      </c>
      <c r="AE13" s="16">
        <v>111.017</v>
      </c>
      <c r="AF13" s="16">
        <v>113.71299999999999</v>
      </c>
      <c r="AG13" s="16">
        <v>118.875</v>
      </c>
      <c r="AH13" s="16">
        <v>123.267</v>
      </c>
      <c r="AI13" s="16">
        <v>121.726</v>
      </c>
      <c r="AJ13" s="16">
        <v>121.572</v>
      </c>
      <c r="AK13" s="16">
        <v>122.57299999999999</v>
      </c>
      <c r="AL13" s="16">
        <v>123.575</v>
      </c>
      <c r="AM13" s="16">
        <v>125.27</v>
      </c>
      <c r="AN13" s="16">
        <v>126.733</v>
      </c>
      <c r="AO13" s="16">
        <v>127.812</v>
      </c>
      <c r="AP13" s="16">
        <v>128.351</v>
      </c>
      <c r="AQ13" s="16">
        <v>128.96799999999999</v>
      </c>
    </row>
    <row r="14" spans="2:43">
      <c r="B14" s="2" t="s">
        <v>183</v>
      </c>
      <c r="C14" s="13">
        <v>2.2495220119331538</v>
      </c>
      <c r="D14" s="34">
        <v>82.897999999999996</v>
      </c>
      <c r="E14" s="34">
        <v>84.328400000000002</v>
      </c>
      <c r="F14" s="34">
        <v>86.691500000000005</v>
      </c>
      <c r="G14" s="34">
        <v>87.313400000000001</v>
      </c>
      <c r="H14" s="34">
        <v>87.126900000000006</v>
      </c>
      <c r="I14" s="34">
        <v>88.121899999999997</v>
      </c>
      <c r="J14" s="34">
        <v>90.174099999999996</v>
      </c>
      <c r="K14" s="34">
        <v>90.796000000000006</v>
      </c>
      <c r="L14" s="34">
        <v>90.422899999999998</v>
      </c>
      <c r="M14" s="34">
        <v>92.288600000000002</v>
      </c>
      <c r="N14" s="34">
        <v>93.221400000000003</v>
      </c>
      <c r="O14" s="34">
        <v>93.843299999999999</v>
      </c>
      <c r="P14" s="34">
        <v>94.029899999999998</v>
      </c>
      <c r="Q14" s="34">
        <v>94.7761</v>
      </c>
      <c r="R14" s="34">
        <v>97.139300000000006</v>
      </c>
      <c r="S14" s="34">
        <v>97.761200000000002</v>
      </c>
      <c r="T14" s="34">
        <v>98.01</v>
      </c>
      <c r="U14" s="34">
        <v>98.569699999999997</v>
      </c>
      <c r="V14" s="34">
        <v>100.746</v>
      </c>
      <c r="W14" s="34">
        <v>102.67400000000001</v>
      </c>
      <c r="X14" s="34">
        <v>102.76</v>
      </c>
      <c r="Y14" s="34">
        <v>104.77500000000001</v>
      </c>
      <c r="Z14" s="34">
        <v>107.363</v>
      </c>
      <c r="AA14" s="34">
        <v>109.669</v>
      </c>
      <c r="AB14" s="34">
        <v>109.95399999999999</v>
      </c>
      <c r="AC14" s="34">
        <v>111.396</v>
      </c>
      <c r="AD14" s="34">
        <v>114.565</v>
      </c>
      <c r="AE14" s="34">
        <v>115.71299999999999</v>
      </c>
      <c r="AF14" s="34">
        <v>116.86199999999999</v>
      </c>
      <c r="AG14" s="34">
        <v>120.03100000000001</v>
      </c>
      <c r="AH14" s="34">
        <v>124.92700000000001</v>
      </c>
      <c r="AI14" s="34">
        <v>127.518</v>
      </c>
      <c r="AJ14" s="34">
        <v>127.803</v>
      </c>
      <c r="AK14" s="34">
        <v>130.679</v>
      </c>
      <c r="AL14" s="34">
        <v>139.607</v>
      </c>
      <c r="AM14" s="34">
        <v>144.495</v>
      </c>
      <c r="AN14" s="34">
        <v>147.37899999999999</v>
      </c>
      <c r="AO14" s="34">
        <v>148.52799999999999</v>
      </c>
      <c r="AP14" s="34">
        <v>153.994</v>
      </c>
      <c r="AQ14" s="34">
        <v>157.74199999999999</v>
      </c>
    </row>
    <row r="15" spans="2:43">
      <c r="B15" s="2" t="s">
        <v>196</v>
      </c>
      <c r="C15" s="13">
        <v>2.1633016104026779</v>
      </c>
      <c r="D15" s="16">
        <v>96.383700000000005</v>
      </c>
      <c r="E15" s="16">
        <v>97.121200000000002</v>
      </c>
      <c r="F15" s="16">
        <v>96.9529</v>
      </c>
      <c r="G15" s="16">
        <v>96.782799999999995</v>
      </c>
      <c r="H15" s="16">
        <v>96.9251</v>
      </c>
      <c r="I15" s="16">
        <v>97.790700000000001</v>
      </c>
      <c r="J15" s="16">
        <v>97.248900000000006</v>
      </c>
      <c r="K15" s="16">
        <v>97.764700000000005</v>
      </c>
      <c r="L15" s="16">
        <v>97.938100000000006</v>
      </c>
      <c r="M15" s="16">
        <v>98.323400000000007</v>
      </c>
      <c r="N15" s="16">
        <v>97.6828</v>
      </c>
      <c r="O15" s="16">
        <v>98.272999999999996</v>
      </c>
      <c r="P15" s="16">
        <v>97.992099999999994</v>
      </c>
      <c r="Q15" s="16">
        <v>99.174700000000001</v>
      </c>
      <c r="R15" s="16">
        <v>98.569900000000004</v>
      </c>
      <c r="S15" s="16">
        <v>99.629800000000003</v>
      </c>
      <c r="T15" s="16">
        <v>99.317099999999996</v>
      </c>
      <c r="U15" s="16">
        <v>100.22499999999999</v>
      </c>
      <c r="V15" s="16">
        <v>99.735100000000003</v>
      </c>
      <c r="W15" s="16">
        <v>100.723</v>
      </c>
      <c r="X15" s="16">
        <v>100.54300000000001</v>
      </c>
      <c r="Y15" s="16">
        <v>101.554</v>
      </c>
      <c r="Z15" s="16">
        <v>100.95399999999999</v>
      </c>
      <c r="AA15" s="16">
        <v>101.185</v>
      </c>
      <c r="AB15" s="16">
        <v>100.63200000000001</v>
      </c>
      <c r="AC15" s="16">
        <v>102.087</v>
      </c>
      <c r="AD15" s="16">
        <v>101.59399999999999</v>
      </c>
      <c r="AE15" s="16">
        <v>102.884</v>
      </c>
      <c r="AF15" s="16">
        <v>103.119</v>
      </c>
      <c r="AG15" s="16">
        <v>104.828</v>
      </c>
      <c r="AH15" s="16">
        <v>104.617</v>
      </c>
      <c r="AI15" s="16">
        <v>104.51300000000001</v>
      </c>
      <c r="AJ15" s="16">
        <v>103.102</v>
      </c>
      <c r="AK15" s="16">
        <v>104.044</v>
      </c>
      <c r="AL15" s="16">
        <v>103.602</v>
      </c>
      <c r="AM15" s="16">
        <v>104.32599999999999</v>
      </c>
      <c r="AN15" s="16">
        <v>104.28400000000001</v>
      </c>
      <c r="AO15" s="16">
        <v>105.087</v>
      </c>
      <c r="AP15" s="16">
        <v>103.934</v>
      </c>
      <c r="AQ15" s="16">
        <v>104.66800000000001</v>
      </c>
    </row>
    <row r="16" spans="2:43">
      <c r="B16" s="2" t="s">
        <v>213</v>
      </c>
      <c r="C16" s="13">
        <v>1.8731563853502955</v>
      </c>
      <c r="D16" s="16">
        <v>93.141099999999994</v>
      </c>
      <c r="E16" s="16">
        <v>94.541200000000003</v>
      </c>
      <c r="F16" s="16">
        <v>94.507900000000006</v>
      </c>
      <c r="G16" s="16">
        <v>94.641199999999998</v>
      </c>
      <c r="H16" s="16">
        <v>94.607900000000001</v>
      </c>
      <c r="I16" s="16">
        <v>95.441299999999998</v>
      </c>
      <c r="J16" s="16">
        <v>95.474599999999995</v>
      </c>
      <c r="K16" s="16">
        <v>96.041300000000007</v>
      </c>
      <c r="L16" s="16">
        <v>96.007999999999996</v>
      </c>
      <c r="M16" s="16">
        <v>96.641400000000004</v>
      </c>
      <c r="N16" s="16">
        <v>96.808099999999996</v>
      </c>
      <c r="O16" s="16">
        <v>97.308099999999996</v>
      </c>
      <c r="P16" s="16">
        <v>97.208100000000002</v>
      </c>
      <c r="Q16" s="16">
        <v>98.008200000000002</v>
      </c>
      <c r="R16" s="16">
        <v>98.041499999999999</v>
      </c>
      <c r="S16" s="16">
        <v>98.708200000000005</v>
      </c>
      <c r="T16" s="16">
        <v>98.908199999999994</v>
      </c>
      <c r="U16" s="16">
        <v>99.908299999999997</v>
      </c>
      <c r="V16" s="16">
        <v>100.375</v>
      </c>
      <c r="W16" s="16">
        <v>100.80800000000001</v>
      </c>
      <c r="X16" s="16">
        <v>100.842</v>
      </c>
      <c r="Y16" s="16">
        <v>102.142</v>
      </c>
      <c r="Z16" s="16">
        <v>102.809</v>
      </c>
      <c r="AA16" s="16">
        <v>103.542</v>
      </c>
      <c r="AB16" s="16">
        <v>103.709</v>
      </c>
      <c r="AC16" s="16">
        <v>104.77500000000001</v>
      </c>
      <c r="AD16" s="16">
        <v>104.642</v>
      </c>
      <c r="AE16" s="16">
        <v>105.709</v>
      </c>
      <c r="AF16" s="16">
        <v>106.176</v>
      </c>
      <c r="AG16" s="16">
        <v>108.309</v>
      </c>
      <c r="AH16" s="16">
        <v>109.676</v>
      </c>
      <c r="AI16" s="16">
        <v>109.809</v>
      </c>
      <c r="AJ16" s="16">
        <v>109.376</v>
      </c>
      <c r="AK16" s="16">
        <v>110.60899999999999</v>
      </c>
      <c r="AL16" s="16">
        <v>111.276</v>
      </c>
      <c r="AM16" s="16">
        <v>112.10899999999999</v>
      </c>
      <c r="AN16" s="16">
        <v>112.943</v>
      </c>
      <c r="AO16" s="16">
        <v>114.41</v>
      </c>
      <c r="AP16" s="16">
        <v>114.71</v>
      </c>
      <c r="AQ16" s="16">
        <v>115.876</v>
      </c>
    </row>
    <row r="17" spans="2:43">
      <c r="B17" s="2" t="s">
        <v>141</v>
      </c>
      <c r="C17" s="13">
        <v>1.8656655153899249</v>
      </c>
      <c r="D17" s="16">
        <v>90.754300000000001</v>
      </c>
      <c r="E17" s="16">
        <v>92.102800000000002</v>
      </c>
      <c r="F17" s="16">
        <v>92.473699999999994</v>
      </c>
      <c r="G17" s="16">
        <v>93.080500000000001</v>
      </c>
      <c r="H17" s="16">
        <v>94.192999999999998</v>
      </c>
      <c r="I17" s="16">
        <v>95.170699999999997</v>
      </c>
      <c r="J17" s="16">
        <v>95.474100000000007</v>
      </c>
      <c r="K17" s="16">
        <v>95.676400000000001</v>
      </c>
      <c r="L17" s="16">
        <v>96.485500000000002</v>
      </c>
      <c r="M17" s="16">
        <v>97.126000000000005</v>
      </c>
      <c r="N17" s="16">
        <v>97.463099999999997</v>
      </c>
      <c r="O17" s="16">
        <v>97.496799999999993</v>
      </c>
      <c r="P17" s="16">
        <v>97.597999999999999</v>
      </c>
      <c r="Q17" s="16">
        <v>98.508200000000002</v>
      </c>
      <c r="R17" s="16">
        <v>98.508200000000002</v>
      </c>
      <c r="S17" s="16">
        <v>98.710499999999996</v>
      </c>
      <c r="T17" s="16">
        <v>99.249899999999997</v>
      </c>
      <c r="U17" s="16">
        <v>99.991600000000005</v>
      </c>
      <c r="V17" s="16">
        <v>100.22799999999999</v>
      </c>
      <c r="W17" s="16">
        <v>100.53100000000001</v>
      </c>
      <c r="X17" s="16">
        <v>100.32899999999999</v>
      </c>
      <c r="Y17" s="16">
        <v>101.374</v>
      </c>
      <c r="Z17" s="16">
        <v>101.441</v>
      </c>
      <c r="AA17" s="16">
        <v>101.408</v>
      </c>
      <c r="AB17" s="16">
        <v>101.879</v>
      </c>
      <c r="AC17" s="16">
        <v>103.194</v>
      </c>
      <c r="AD17" s="16">
        <v>102.79</v>
      </c>
      <c r="AE17" s="16">
        <v>103.22799999999999</v>
      </c>
      <c r="AF17" s="16">
        <v>104.071</v>
      </c>
      <c r="AG17" s="16">
        <v>105.58799999999999</v>
      </c>
      <c r="AH17" s="16">
        <v>105.992</v>
      </c>
      <c r="AI17" s="16">
        <v>105.655</v>
      </c>
      <c r="AJ17" s="16">
        <v>106.127</v>
      </c>
      <c r="AK17" s="16">
        <v>107.273</v>
      </c>
      <c r="AL17" s="16">
        <v>106.29600000000001</v>
      </c>
      <c r="AM17" s="16">
        <v>106.633</v>
      </c>
      <c r="AN17" s="16">
        <v>107.038</v>
      </c>
      <c r="AO17" s="16">
        <v>108.319</v>
      </c>
      <c r="AP17" s="16">
        <v>107.98099999999999</v>
      </c>
      <c r="AQ17" s="16">
        <v>108.42</v>
      </c>
    </row>
    <row r="18" spans="2:43">
      <c r="B18" s="2" t="s">
        <v>110</v>
      </c>
      <c r="C18" s="13">
        <v>1.8482748673854039</v>
      </c>
      <c r="D18" s="16">
        <v>87.326899999999995</v>
      </c>
      <c r="E18" s="16">
        <v>88.345299999999995</v>
      </c>
      <c r="F18" s="16">
        <v>88.854500000000002</v>
      </c>
      <c r="G18" s="16">
        <v>88.684700000000007</v>
      </c>
      <c r="H18" s="16">
        <v>89.5334</v>
      </c>
      <c r="I18" s="16">
        <v>90.721500000000006</v>
      </c>
      <c r="J18" s="16">
        <v>91.145899999999997</v>
      </c>
      <c r="K18" s="16">
        <v>91.5702</v>
      </c>
      <c r="L18" s="16">
        <v>93.182599999999994</v>
      </c>
      <c r="M18" s="16">
        <v>93.776700000000005</v>
      </c>
      <c r="N18" s="16">
        <v>94.031300000000002</v>
      </c>
      <c r="O18" s="16">
        <v>94.795100000000005</v>
      </c>
      <c r="P18" s="16">
        <v>96.24</v>
      </c>
      <c r="Q18" s="16">
        <v>96.95</v>
      </c>
      <c r="R18" s="16">
        <v>98.08</v>
      </c>
      <c r="S18" s="16">
        <v>98.02</v>
      </c>
      <c r="T18" s="16">
        <v>99.4</v>
      </c>
      <c r="U18" s="16">
        <v>99.8</v>
      </c>
      <c r="V18" s="16">
        <v>100.4</v>
      </c>
      <c r="W18" s="16">
        <v>100.4</v>
      </c>
      <c r="X18" s="16">
        <v>101.4</v>
      </c>
      <c r="Y18" s="16">
        <v>102.1</v>
      </c>
      <c r="Z18" s="16">
        <v>102.9</v>
      </c>
      <c r="AA18" s="16">
        <v>102.6</v>
      </c>
      <c r="AB18" s="16">
        <v>103.5</v>
      </c>
      <c r="AC18" s="16">
        <v>104.6</v>
      </c>
      <c r="AD18" s="16">
        <v>105.3</v>
      </c>
      <c r="AE18" s="16">
        <v>106</v>
      </c>
      <c r="AF18" s="16">
        <v>107.4</v>
      </c>
      <c r="AG18" s="16">
        <v>109.6</v>
      </c>
      <c r="AH18" s="16">
        <v>111.1</v>
      </c>
      <c r="AI18" s="16">
        <v>110.8</v>
      </c>
      <c r="AJ18" s="16">
        <v>111.6</v>
      </c>
      <c r="AK18" s="16">
        <v>112.7</v>
      </c>
      <c r="AL18" s="16">
        <v>113.3</v>
      </c>
      <c r="AM18" s="16">
        <v>113.5</v>
      </c>
      <c r="AN18" s="16">
        <v>114.962</v>
      </c>
      <c r="AO18" s="16">
        <v>115.694</v>
      </c>
      <c r="AP18" s="16">
        <v>116.58799999999999</v>
      </c>
      <c r="AQ18" s="16">
        <v>117.16800000000001</v>
      </c>
    </row>
    <row r="19" spans="2:43">
      <c r="B19" s="2" t="s">
        <v>80</v>
      </c>
      <c r="C19" s="13">
        <v>1.6906864918525248</v>
      </c>
      <c r="D19" s="17">
        <v>93.8</v>
      </c>
      <c r="E19" s="17">
        <v>94.666700000000006</v>
      </c>
      <c r="F19" s="17">
        <v>94.866699999999994</v>
      </c>
      <c r="G19" s="17">
        <v>94.7667</v>
      </c>
      <c r="H19" s="17">
        <v>95.666700000000006</v>
      </c>
      <c r="I19" s="17">
        <v>95.866699999999994</v>
      </c>
      <c r="J19" s="17">
        <v>95.966700000000003</v>
      </c>
      <c r="K19" s="17">
        <v>95.9</v>
      </c>
      <c r="L19" s="17">
        <v>96.7667</v>
      </c>
      <c r="M19" s="17">
        <v>96.666700000000006</v>
      </c>
      <c r="N19" s="17">
        <v>96.966700000000003</v>
      </c>
      <c r="O19" s="17">
        <v>97</v>
      </c>
      <c r="P19" s="17">
        <v>97.7333</v>
      </c>
      <c r="Q19" s="17">
        <v>98.433300000000003</v>
      </c>
      <c r="R19" s="17">
        <v>98.7333</v>
      </c>
      <c r="S19" s="17">
        <v>98.966700000000003</v>
      </c>
      <c r="T19" s="17">
        <v>99.333299999999994</v>
      </c>
      <c r="U19" s="17">
        <v>99.666700000000006</v>
      </c>
      <c r="V19" s="17">
        <v>100.4</v>
      </c>
      <c r="W19" s="17">
        <v>100.6</v>
      </c>
      <c r="X19" s="17">
        <v>100.967</v>
      </c>
      <c r="Y19" s="17">
        <v>101.56699999999999</v>
      </c>
      <c r="Z19" s="17">
        <v>101.833</v>
      </c>
      <c r="AA19" s="17">
        <v>101.93300000000001</v>
      </c>
      <c r="AB19" s="17">
        <v>102.8</v>
      </c>
      <c r="AC19" s="17">
        <v>103.6</v>
      </c>
      <c r="AD19" s="17">
        <v>104.167</v>
      </c>
      <c r="AE19" s="17">
        <v>105.033</v>
      </c>
      <c r="AF19" s="17">
        <v>105.8</v>
      </c>
      <c r="AG19" s="17">
        <v>106.6</v>
      </c>
      <c r="AH19" s="17">
        <v>107.367</v>
      </c>
      <c r="AI19" s="17">
        <v>106.767</v>
      </c>
      <c r="AJ19" s="17">
        <v>106.667</v>
      </c>
      <c r="AK19" s="17">
        <v>106.867</v>
      </c>
      <c r="AL19" s="17">
        <v>107.1</v>
      </c>
      <c r="AM19" s="17">
        <v>107.233</v>
      </c>
      <c r="AN19" s="17">
        <v>107.533</v>
      </c>
      <c r="AO19" s="17">
        <v>108</v>
      </c>
      <c r="AP19" s="17">
        <v>108.367</v>
      </c>
      <c r="AQ19" s="17">
        <v>108.833</v>
      </c>
    </row>
    <row r="20" spans="2:43" s="21" customFormat="1">
      <c r="B20" s="36" t="s">
        <v>131</v>
      </c>
      <c r="C20" s="22">
        <v>1.6541400434369673</v>
      </c>
      <c r="D20" s="23" t="s">
        <v>243</v>
      </c>
      <c r="E20" s="23" t="s">
        <v>243</v>
      </c>
      <c r="F20" s="23" t="s">
        <v>243</v>
      </c>
      <c r="G20" s="23" t="s">
        <v>243</v>
      </c>
      <c r="H20" s="23" t="s">
        <v>243</v>
      </c>
      <c r="I20" s="23" t="s">
        <v>243</v>
      </c>
      <c r="J20" s="23" t="s">
        <v>243</v>
      </c>
      <c r="K20" s="23" t="s">
        <v>243</v>
      </c>
      <c r="L20" s="23" t="s">
        <v>243</v>
      </c>
      <c r="M20" s="23" t="s">
        <v>243</v>
      </c>
      <c r="N20" s="23" t="s">
        <v>243</v>
      </c>
      <c r="O20" s="23" t="s">
        <v>243</v>
      </c>
      <c r="P20" s="23" t="s">
        <v>243</v>
      </c>
      <c r="Q20" s="23" t="s">
        <v>243</v>
      </c>
      <c r="R20" s="23" t="s">
        <v>243</v>
      </c>
      <c r="S20" s="23" t="s">
        <v>243</v>
      </c>
      <c r="T20" s="23" t="s">
        <v>243</v>
      </c>
      <c r="U20" s="23" t="s">
        <v>243</v>
      </c>
      <c r="V20" s="23" t="s">
        <v>243</v>
      </c>
      <c r="W20" s="23" t="s">
        <v>243</v>
      </c>
      <c r="X20" s="23" t="s">
        <v>243</v>
      </c>
      <c r="Y20" s="23" t="s">
        <v>243</v>
      </c>
      <c r="Z20" s="23" t="s">
        <v>243</v>
      </c>
      <c r="AA20" s="23" t="s">
        <v>243</v>
      </c>
      <c r="AB20" s="23" t="s">
        <v>243</v>
      </c>
      <c r="AC20" s="23" t="s">
        <v>243</v>
      </c>
      <c r="AD20" s="23" t="s">
        <v>243</v>
      </c>
      <c r="AE20" s="23" t="s">
        <v>243</v>
      </c>
      <c r="AF20" s="23" t="s">
        <v>243</v>
      </c>
      <c r="AG20" s="23" t="s">
        <v>243</v>
      </c>
      <c r="AH20" s="23" t="s">
        <v>243</v>
      </c>
      <c r="AI20" s="23" t="s">
        <v>243</v>
      </c>
      <c r="AJ20" s="23" t="s">
        <v>243</v>
      </c>
      <c r="AK20" s="23" t="s">
        <v>243</v>
      </c>
      <c r="AL20" s="23" t="s">
        <v>243</v>
      </c>
      <c r="AM20" s="23" t="s">
        <v>243</v>
      </c>
      <c r="AN20" s="23" t="s">
        <v>243</v>
      </c>
      <c r="AO20" s="23" t="s">
        <v>243</v>
      </c>
      <c r="AP20" s="23" t="s">
        <v>243</v>
      </c>
      <c r="AQ20" s="23" t="s">
        <v>243</v>
      </c>
    </row>
    <row r="21" spans="2:43" s="21" customFormat="1">
      <c r="B21" s="36" t="s">
        <v>203</v>
      </c>
      <c r="C21" s="22">
        <v>1.4559131352174528</v>
      </c>
      <c r="D21" s="23" t="s">
        <v>243</v>
      </c>
      <c r="E21" s="23" t="s">
        <v>243</v>
      </c>
      <c r="F21" s="23" t="s">
        <v>243</v>
      </c>
      <c r="G21" s="23" t="s">
        <v>243</v>
      </c>
      <c r="H21" s="23" t="s">
        <v>243</v>
      </c>
      <c r="I21" s="23" t="s">
        <v>243</v>
      </c>
      <c r="J21" s="23" t="s">
        <v>243</v>
      </c>
      <c r="K21" s="23" t="s">
        <v>243</v>
      </c>
      <c r="L21" s="23" t="s">
        <v>243</v>
      </c>
      <c r="M21" s="23" t="s">
        <v>243</v>
      </c>
      <c r="N21" s="23" t="s">
        <v>243</v>
      </c>
      <c r="O21" s="23" t="s">
        <v>243</v>
      </c>
      <c r="P21" s="23" t="s">
        <v>243</v>
      </c>
      <c r="Q21" s="23" t="s">
        <v>243</v>
      </c>
      <c r="R21" s="23" t="s">
        <v>243</v>
      </c>
      <c r="S21" s="23" t="s">
        <v>243</v>
      </c>
      <c r="T21" s="23" t="s">
        <v>243</v>
      </c>
      <c r="U21" s="23" t="s">
        <v>243</v>
      </c>
      <c r="V21" s="23" t="s">
        <v>243</v>
      </c>
      <c r="W21" s="23" t="s">
        <v>243</v>
      </c>
      <c r="X21" s="23" t="s">
        <v>243</v>
      </c>
      <c r="Y21" s="23" t="s">
        <v>243</v>
      </c>
      <c r="Z21" s="23" t="s">
        <v>243</v>
      </c>
      <c r="AA21" s="23" t="s">
        <v>243</v>
      </c>
      <c r="AB21" s="23" t="s">
        <v>243</v>
      </c>
      <c r="AC21" s="23" t="s">
        <v>243</v>
      </c>
      <c r="AD21" s="23" t="s">
        <v>243</v>
      </c>
      <c r="AE21" s="23" t="s">
        <v>243</v>
      </c>
      <c r="AF21" s="23" t="s">
        <v>243</v>
      </c>
      <c r="AG21" s="23" t="s">
        <v>243</v>
      </c>
      <c r="AH21" s="23" t="s">
        <v>243</v>
      </c>
      <c r="AI21" s="23" t="s">
        <v>243</v>
      </c>
      <c r="AJ21" s="23" t="s">
        <v>243</v>
      </c>
      <c r="AK21" s="23" t="s">
        <v>243</v>
      </c>
      <c r="AL21" s="23" t="s">
        <v>243</v>
      </c>
      <c r="AM21" s="23" t="s">
        <v>243</v>
      </c>
      <c r="AN21" s="23" t="s">
        <v>243</v>
      </c>
      <c r="AO21" s="23" t="s">
        <v>243</v>
      </c>
      <c r="AP21" s="23" t="s">
        <v>243</v>
      </c>
      <c r="AQ21" s="23" t="s">
        <v>243</v>
      </c>
    </row>
    <row r="22" spans="2:43">
      <c r="B22" s="2" t="s">
        <v>37</v>
      </c>
      <c r="C22" s="13">
        <v>1.1991583143329971</v>
      </c>
      <c r="D22" s="34">
        <v>85.804000000000002</v>
      </c>
      <c r="E22" s="34">
        <v>86.114500000000007</v>
      </c>
      <c r="F22" s="34">
        <v>87.089100000000002</v>
      </c>
      <c r="G22" s="34">
        <v>87.408199999999994</v>
      </c>
      <c r="H22" s="34">
        <v>88.722099999999998</v>
      </c>
      <c r="I22" s="34">
        <v>88.9636</v>
      </c>
      <c r="J22" s="34">
        <v>89.808800000000005</v>
      </c>
      <c r="K22" s="34">
        <v>90.093500000000006</v>
      </c>
      <c r="L22" s="34">
        <v>90.387600000000006</v>
      </c>
      <c r="M22" s="34">
        <v>90.460499999999996</v>
      </c>
      <c r="N22" s="34">
        <v>90.567999999999998</v>
      </c>
      <c r="O22" s="34">
        <v>90.498699999999999</v>
      </c>
      <c r="P22" s="34">
        <v>90.883600000000001</v>
      </c>
      <c r="Q22" s="34">
        <v>92.578699999999998</v>
      </c>
      <c r="R22" s="34">
        <v>97.203400000000002</v>
      </c>
      <c r="S22" s="34">
        <v>95.453500000000005</v>
      </c>
      <c r="T22" s="34">
        <v>95.596699999999998</v>
      </c>
      <c r="U22" s="34">
        <v>98.886200000000002</v>
      </c>
      <c r="V22" s="34">
        <v>102.167</v>
      </c>
      <c r="W22" s="34">
        <v>103.35</v>
      </c>
      <c r="X22" s="34">
        <v>103.352</v>
      </c>
      <c r="Y22" s="34">
        <v>104.657</v>
      </c>
      <c r="Z22" s="34">
        <v>108.343</v>
      </c>
      <c r="AA22" s="34">
        <v>108.221</v>
      </c>
      <c r="AB22" s="34">
        <v>108.193</v>
      </c>
      <c r="AC22" s="34">
        <v>110.66500000000001</v>
      </c>
      <c r="AD22" s="34">
        <v>116.711</v>
      </c>
      <c r="AE22" s="34">
        <v>121.563</v>
      </c>
      <c r="AF22" s="34">
        <v>130.477</v>
      </c>
      <c r="AG22" s="34">
        <v>147.55199999999999</v>
      </c>
      <c r="AH22" s="34">
        <v>150.22399999999999</v>
      </c>
      <c r="AI22" s="34">
        <v>143.14699999999999</v>
      </c>
      <c r="AJ22" s="34">
        <v>136.15199999999999</v>
      </c>
      <c r="AK22" s="34">
        <v>140.40600000000001</v>
      </c>
      <c r="AL22" s="34">
        <v>145.63999999999999</v>
      </c>
      <c r="AM22" s="34">
        <v>145.42400000000001</v>
      </c>
      <c r="AN22" s="34">
        <v>145.625</v>
      </c>
      <c r="AO22" s="34">
        <v>146.17400000000001</v>
      </c>
      <c r="AP22" s="34">
        <v>148.209</v>
      </c>
      <c r="AQ22" s="34">
        <v>150.297</v>
      </c>
    </row>
    <row r="23" spans="2:43">
      <c r="B23" s="2" t="s">
        <v>113</v>
      </c>
      <c r="C23" s="13">
        <v>1.093604379403925</v>
      </c>
      <c r="D23" s="34">
        <v>63.634999999999998</v>
      </c>
      <c r="E23" s="34">
        <v>65.4739</v>
      </c>
      <c r="F23" s="34">
        <v>67.539400000000001</v>
      </c>
      <c r="G23" s="34">
        <v>67.8185</v>
      </c>
      <c r="H23" s="34">
        <v>68.209000000000003</v>
      </c>
      <c r="I23" s="34">
        <v>70.532899999999998</v>
      </c>
      <c r="J23" s="34">
        <v>76.203000000000003</v>
      </c>
      <c r="K23" s="34">
        <v>77.638400000000004</v>
      </c>
      <c r="L23" s="34">
        <v>79.322800000000001</v>
      </c>
      <c r="M23" s="34">
        <v>82.927499999999995</v>
      </c>
      <c r="N23" s="34">
        <v>87.4602</v>
      </c>
      <c r="O23" s="34">
        <v>88.191999999999993</v>
      </c>
      <c r="P23" s="34">
        <v>89.212500000000006</v>
      </c>
      <c r="Q23" s="34">
        <v>93.141599999999997</v>
      </c>
      <c r="R23" s="34">
        <v>95.795500000000004</v>
      </c>
      <c r="S23" s="34">
        <v>95.105199999999996</v>
      </c>
      <c r="T23" s="34">
        <v>95.622</v>
      </c>
      <c r="U23" s="34">
        <v>98.670199999999994</v>
      </c>
      <c r="V23" s="34">
        <v>102.048</v>
      </c>
      <c r="W23" s="34">
        <v>103.65900000000001</v>
      </c>
      <c r="X23" s="34">
        <v>103.544</v>
      </c>
      <c r="Y23" s="34">
        <v>106.693</v>
      </c>
      <c r="Z23" s="34">
        <v>108.89</v>
      </c>
      <c r="AA23" s="34">
        <v>108.089</v>
      </c>
      <c r="AB23" s="34">
        <v>108.739</v>
      </c>
      <c r="AC23" s="34">
        <v>110.417</v>
      </c>
      <c r="AD23" s="34">
        <v>113.01300000000001</v>
      </c>
      <c r="AE23" s="34">
        <v>114.36</v>
      </c>
      <c r="AF23" s="34">
        <v>116.07599999999999</v>
      </c>
      <c r="AG23" s="34">
        <v>121.16800000000001</v>
      </c>
      <c r="AH23" s="34">
        <v>123.557</v>
      </c>
      <c r="AI23" s="34">
        <v>119.794</v>
      </c>
      <c r="AJ23" s="34">
        <v>117.902</v>
      </c>
      <c r="AK23" s="34">
        <v>119.69799999999999</v>
      </c>
      <c r="AL23" s="34">
        <v>121.27800000000001</v>
      </c>
      <c r="AM23" s="34">
        <v>121.887</v>
      </c>
      <c r="AN23" s="34">
        <v>123.324</v>
      </c>
      <c r="AO23" s="34">
        <v>125.504</v>
      </c>
      <c r="AP23" s="34">
        <v>130.55099999999999</v>
      </c>
      <c r="AQ23" s="34">
        <v>130.14699999999999</v>
      </c>
    </row>
    <row r="24" spans="2:43">
      <c r="B24" s="2" t="s">
        <v>179</v>
      </c>
      <c r="C24" s="13">
        <v>1.0844347830705772</v>
      </c>
      <c r="D24" s="34">
        <v>98.502200000000002</v>
      </c>
      <c r="E24" s="34">
        <v>98.301400000000001</v>
      </c>
      <c r="F24" s="34">
        <v>97.899799999999999</v>
      </c>
      <c r="G24" s="34">
        <v>98.000200000000007</v>
      </c>
      <c r="H24" s="34">
        <v>98.301400000000001</v>
      </c>
      <c r="I24" s="34">
        <v>98.1006</v>
      </c>
      <c r="J24" s="34">
        <v>98.502200000000002</v>
      </c>
      <c r="K24" s="34">
        <v>98.703000000000003</v>
      </c>
      <c r="L24" s="34">
        <v>98.703000000000003</v>
      </c>
      <c r="M24" s="34">
        <v>98.703000000000003</v>
      </c>
      <c r="N24" s="34">
        <v>99.305499999999995</v>
      </c>
      <c r="O24" s="34">
        <v>99.205100000000002</v>
      </c>
      <c r="P24" s="34">
        <v>99.707099999999997</v>
      </c>
      <c r="Q24" s="34">
        <v>99.104699999999994</v>
      </c>
      <c r="R24" s="34">
        <v>99.5398</v>
      </c>
      <c r="S24" s="34">
        <v>99.740600000000001</v>
      </c>
      <c r="T24" s="34">
        <v>99.640199999999993</v>
      </c>
      <c r="U24" s="34">
        <v>99.472800000000007</v>
      </c>
      <c r="V24" s="34">
        <v>100.042</v>
      </c>
      <c r="W24" s="34">
        <v>100.845</v>
      </c>
      <c r="X24" s="34">
        <v>101.381</v>
      </c>
      <c r="Y24" s="34">
        <v>101.715</v>
      </c>
      <c r="Z24" s="34">
        <v>102.117</v>
      </c>
      <c r="AA24" s="34">
        <v>103.623</v>
      </c>
      <c r="AB24" s="34">
        <v>104.56</v>
      </c>
      <c r="AC24" s="34">
        <v>104.72799999999999</v>
      </c>
      <c r="AD24" s="34">
        <v>106.806</v>
      </c>
      <c r="AE24" s="34">
        <v>109.77800000000001</v>
      </c>
      <c r="AF24" s="34">
        <v>113.363</v>
      </c>
      <c r="AG24" s="34">
        <v>115.702</v>
      </c>
      <c r="AH24" s="34">
        <v>118.313</v>
      </c>
      <c r="AI24" s="34">
        <v>120.52200000000001</v>
      </c>
      <c r="AJ24" s="34">
        <v>121.19499999999999</v>
      </c>
      <c r="AK24" s="34">
        <v>121.827</v>
      </c>
      <c r="AL24" s="34">
        <v>123.303</v>
      </c>
      <c r="AM24" s="34">
        <v>125.211</v>
      </c>
      <c r="AN24" s="34">
        <v>126.617</v>
      </c>
      <c r="AO24" s="34">
        <v>128.22399999999999</v>
      </c>
      <c r="AP24" s="34">
        <v>130.73400000000001</v>
      </c>
      <c r="AQ24" s="34">
        <v>132.31</v>
      </c>
    </row>
    <row r="25" spans="2:43">
      <c r="B25" s="2" t="s">
        <v>34</v>
      </c>
      <c r="C25" s="13">
        <v>1.0613582968802469</v>
      </c>
      <c r="D25" s="34">
        <v>33.7408</v>
      </c>
      <c r="E25" s="34">
        <v>37.709000000000003</v>
      </c>
      <c r="F25" s="34">
        <v>43.421700000000001</v>
      </c>
      <c r="G25" s="34">
        <v>48.202599999999997</v>
      </c>
      <c r="H25" s="34">
        <v>51.7789</v>
      </c>
      <c r="I25" s="34">
        <v>59.015000000000001</v>
      </c>
      <c r="J25" s="34">
        <v>68.540599999999998</v>
      </c>
      <c r="K25" s="34">
        <v>76.813500000000005</v>
      </c>
      <c r="L25" s="34">
        <v>81.975999999999999</v>
      </c>
      <c r="M25" s="34">
        <v>87.263400000000004</v>
      </c>
      <c r="N25" s="34">
        <v>89.461299999999994</v>
      </c>
      <c r="O25" s="34">
        <v>91.171000000000006</v>
      </c>
      <c r="P25" s="34">
        <v>89.853200000000001</v>
      </c>
      <c r="Q25" s="34">
        <v>89.314800000000005</v>
      </c>
      <c r="R25" s="34">
        <v>92.069500000000005</v>
      </c>
      <c r="S25" s="34">
        <v>94.498099999999994</v>
      </c>
      <c r="T25" s="34">
        <v>95.343299999999999</v>
      </c>
      <c r="U25" s="34">
        <v>97.264600000000002</v>
      </c>
      <c r="V25" s="34">
        <v>100.258</v>
      </c>
      <c r="W25" s="34">
        <v>107.134</v>
      </c>
      <c r="X25" s="34">
        <v>106.443</v>
      </c>
      <c r="Y25" s="34">
        <v>113.154</v>
      </c>
      <c r="Z25" s="34">
        <v>124.744</v>
      </c>
      <c r="AA25" s="34">
        <v>135.64500000000001</v>
      </c>
      <c r="AB25" s="34">
        <v>145.79</v>
      </c>
      <c r="AC25" s="34">
        <v>157.108</v>
      </c>
      <c r="AD25" s="34">
        <v>168.405</v>
      </c>
      <c r="AE25" s="34">
        <v>176.79599999999999</v>
      </c>
      <c r="AF25" s="34">
        <v>196.07300000000001</v>
      </c>
      <c r="AG25" s="34">
        <v>202.51</v>
      </c>
      <c r="AH25" s="34">
        <v>211.917</v>
      </c>
      <c r="AI25" s="34">
        <v>211.28700000000001</v>
      </c>
      <c r="AJ25" s="34">
        <v>202.803</v>
      </c>
      <c r="AK25" s="34">
        <v>205.524</v>
      </c>
      <c r="AL25" s="34">
        <v>211.614</v>
      </c>
      <c r="AM25" s="34">
        <v>213.946</v>
      </c>
      <c r="AN25" s="34">
        <v>216.03700000000001</v>
      </c>
      <c r="AO25" s="34">
        <v>223.416</v>
      </c>
      <c r="AP25" s="34">
        <v>227.07400000000001</v>
      </c>
      <c r="AQ25" s="34">
        <v>231.72200000000001</v>
      </c>
    </row>
    <row r="26" spans="2:43">
      <c r="C26" s="13">
        <f>SUM(C5:C19,C22:C25)</f>
        <v>67.739993817356819</v>
      </c>
    </row>
    <row r="28" spans="2:43">
      <c r="D28" t="s">
        <v>334</v>
      </c>
    </row>
    <row r="29" spans="2:43">
      <c r="D29" s="25" t="s">
        <v>294</v>
      </c>
      <c r="E29" s="25" t="s">
        <v>295</v>
      </c>
      <c r="F29" s="25" t="s">
        <v>296</v>
      </c>
      <c r="G29" s="25" t="s">
        <v>297</v>
      </c>
      <c r="H29" s="25" t="s">
        <v>298</v>
      </c>
      <c r="I29" s="25" t="s">
        <v>299</v>
      </c>
      <c r="J29" s="25" t="s">
        <v>300</v>
      </c>
      <c r="K29" s="25" t="s">
        <v>301</v>
      </c>
      <c r="L29" s="25" t="s">
        <v>302</v>
      </c>
      <c r="M29" s="25" t="s">
        <v>303</v>
      </c>
      <c r="N29" s="25" t="s">
        <v>304</v>
      </c>
      <c r="O29" s="25" t="s">
        <v>305</v>
      </c>
      <c r="P29" s="25" t="s">
        <v>306</v>
      </c>
      <c r="Q29" s="25" t="s">
        <v>307</v>
      </c>
      <c r="R29" s="25" t="s">
        <v>308</v>
      </c>
      <c r="S29" s="25" t="s">
        <v>309</v>
      </c>
      <c r="T29" s="25" t="s">
        <v>310</v>
      </c>
      <c r="U29" s="25" t="s">
        <v>311</v>
      </c>
      <c r="V29" s="25" t="s">
        <v>312</v>
      </c>
      <c r="W29" s="25" t="s">
        <v>313</v>
      </c>
      <c r="X29" s="25" t="s">
        <v>314</v>
      </c>
      <c r="Y29" s="25" t="s">
        <v>315</v>
      </c>
      <c r="Z29" s="25" t="s">
        <v>316</v>
      </c>
      <c r="AA29" s="25" t="s">
        <v>317</v>
      </c>
      <c r="AB29" s="25" t="s">
        <v>318</v>
      </c>
      <c r="AC29" s="25" t="s">
        <v>319</v>
      </c>
      <c r="AD29" s="25" t="s">
        <v>320</v>
      </c>
      <c r="AE29" s="25" t="s">
        <v>321</v>
      </c>
      <c r="AF29" s="25" t="s">
        <v>322</v>
      </c>
      <c r="AG29" s="25" t="s">
        <v>323</v>
      </c>
      <c r="AH29" s="25" t="s">
        <v>324</v>
      </c>
      <c r="AI29" s="25" t="s">
        <v>325</v>
      </c>
      <c r="AJ29" s="25" t="s">
        <v>326</v>
      </c>
      <c r="AK29" s="25" t="s">
        <v>327</v>
      </c>
      <c r="AL29" s="25" t="s">
        <v>328</v>
      </c>
      <c r="AM29" s="25" t="s">
        <v>329</v>
      </c>
      <c r="AN29" s="25" t="s">
        <v>330</v>
      </c>
      <c r="AO29" s="25" t="s">
        <v>331</v>
      </c>
      <c r="AP29" s="25" t="s">
        <v>332</v>
      </c>
      <c r="AQ29" s="25" t="s">
        <v>333</v>
      </c>
    </row>
    <row r="30" spans="2:43">
      <c r="B30" s="2" t="s">
        <v>105</v>
      </c>
      <c r="C30" s="13">
        <f>C5/C$26</f>
        <v>0.15430908864044507</v>
      </c>
      <c r="D30" s="16">
        <v>101.74299999999999</v>
      </c>
      <c r="E30" s="16">
        <v>101.643</v>
      </c>
      <c r="F30" s="16">
        <v>101.378</v>
      </c>
      <c r="G30" s="16">
        <v>101.012</v>
      </c>
      <c r="H30" s="16">
        <v>100.316</v>
      </c>
      <c r="I30" s="16">
        <v>100.747</v>
      </c>
      <c r="J30" s="16">
        <v>100.581</v>
      </c>
      <c r="K30" s="16">
        <v>100.48099999999999</v>
      </c>
      <c r="L30" s="16">
        <v>100.083</v>
      </c>
      <c r="M30" s="16">
        <v>100.515</v>
      </c>
      <c r="N30" s="16">
        <v>100.349</v>
      </c>
      <c r="O30" s="16">
        <v>100.18300000000001</v>
      </c>
      <c r="P30" s="16">
        <v>99.950199999999995</v>
      </c>
      <c r="Q30" s="16">
        <v>100.21599999999999</v>
      </c>
      <c r="R30" s="16">
        <v>100.249</v>
      </c>
      <c r="S30" s="16">
        <v>100.68</v>
      </c>
      <c r="T30" s="16">
        <v>99.983400000000003</v>
      </c>
      <c r="U30" s="16">
        <v>100.116</v>
      </c>
      <c r="V30" s="16">
        <v>99.950199999999995</v>
      </c>
      <c r="W30" s="16">
        <v>99.950199999999995</v>
      </c>
      <c r="X30" s="16">
        <v>99.8506</v>
      </c>
      <c r="Y30" s="16">
        <v>100.282</v>
      </c>
      <c r="Z30" s="16">
        <v>100.548</v>
      </c>
      <c r="AA30" s="16">
        <v>100.282</v>
      </c>
      <c r="AB30" s="16">
        <v>99.751000000000005</v>
      </c>
      <c r="AC30" s="16">
        <v>100.21599999999999</v>
      </c>
      <c r="AD30" s="16">
        <v>100.41500000000001</v>
      </c>
      <c r="AE30" s="16">
        <v>100.813</v>
      </c>
      <c r="AF30" s="16">
        <v>100.714</v>
      </c>
      <c r="AG30" s="16">
        <v>101.577</v>
      </c>
      <c r="AH30" s="16">
        <v>102.57299999999999</v>
      </c>
      <c r="AI30" s="16">
        <v>101.842</v>
      </c>
      <c r="AJ30" s="16">
        <v>100.581</v>
      </c>
      <c r="AK30" s="16">
        <v>100.581</v>
      </c>
      <c r="AL30" s="16">
        <v>100.282</v>
      </c>
      <c r="AM30" s="16">
        <v>99.784199999999998</v>
      </c>
      <c r="AN30" s="16">
        <v>99.717799999999997</v>
      </c>
      <c r="AO30" s="16">
        <v>99.8506</v>
      </c>
      <c r="AP30" s="16">
        <v>99.286299999999997</v>
      </c>
      <c r="AQ30" s="16">
        <v>99.485500000000002</v>
      </c>
    </row>
    <row r="31" spans="2:43">
      <c r="B31" s="2" t="s">
        <v>215</v>
      </c>
      <c r="C31" s="13">
        <f t="shared" ref="C31:C48" si="0">C6/C$26</f>
        <v>0.15290920527669966</v>
      </c>
      <c r="D31" s="16">
        <v>89.968000000000004</v>
      </c>
      <c r="E31" s="16">
        <v>90.906800000000004</v>
      </c>
      <c r="F31" s="16">
        <v>91.026200000000003</v>
      </c>
      <c r="G31" s="16">
        <v>90.770200000000003</v>
      </c>
      <c r="H31" s="16">
        <v>91.094499999999996</v>
      </c>
      <c r="I31" s="16">
        <v>92.084500000000006</v>
      </c>
      <c r="J31" s="16">
        <v>92.477099999999993</v>
      </c>
      <c r="K31" s="16">
        <v>92.767200000000003</v>
      </c>
      <c r="L31" s="16">
        <v>93.706000000000003</v>
      </c>
      <c r="M31" s="16">
        <v>94.047399999999996</v>
      </c>
      <c r="N31" s="16">
        <v>94.508200000000002</v>
      </c>
      <c r="O31" s="16">
        <v>94.525300000000001</v>
      </c>
      <c r="P31" s="16">
        <v>95.378699999999995</v>
      </c>
      <c r="Q31" s="16">
        <v>96.744200000000006</v>
      </c>
      <c r="R31" s="16">
        <v>97.085599999999999</v>
      </c>
      <c r="S31" s="16">
        <v>97.665899999999993</v>
      </c>
      <c r="T31" s="16">
        <v>98.280299999999997</v>
      </c>
      <c r="U31" s="16">
        <v>99.5946</v>
      </c>
      <c r="V31" s="16">
        <v>100.806</v>
      </c>
      <c r="W31" s="16">
        <v>101.319</v>
      </c>
      <c r="X31" s="16">
        <v>101.86499999999999</v>
      </c>
      <c r="Y31" s="16">
        <v>103.589</v>
      </c>
      <c r="Z31" s="16">
        <v>104.169</v>
      </c>
      <c r="AA31" s="16">
        <v>103.28100000000001</v>
      </c>
      <c r="AB31" s="16">
        <v>104.334</v>
      </c>
      <c r="AC31" s="16">
        <v>106.334</v>
      </c>
      <c r="AD31" s="16">
        <v>106.628</v>
      </c>
      <c r="AE31" s="16">
        <v>107.386</v>
      </c>
      <c r="AF31" s="16">
        <v>108.607</v>
      </c>
      <c r="AG31" s="16">
        <v>110.991</v>
      </c>
      <c r="AH31" s="16">
        <v>112.282</v>
      </c>
      <c r="AI31" s="16">
        <v>109.10599999999999</v>
      </c>
      <c r="AJ31" s="16">
        <v>108.563</v>
      </c>
      <c r="AK31" s="16">
        <v>109.714</v>
      </c>
      <c r="AL31" s="16">
        <v>110.459</v>
      </c>
      <c r="AM31" s="16">
        <v>110.682</v>
      </c>
      <c r="AN31" s="16">
        <v>111.126</v>
      </c>
      <c r="AO31" s="16">
        <v>111.654</v>
      </c>
      <c r="AP31" s="16">
        <v>111.758</v>
      </c>
      <c r="AQ31" s="16">
        <v>112.08799999999999</v>
      </c>
    </row>
    <row r="32" spans="2:43">
      <c r="B32" s="2" t="s">
        <v>94</v>
      </c>
      <c r="C32" s="13">
        <f t="shared" si="0"/>
        <v>9.925471706187336E-2</v>
      </c>
      <c r="D32" s="16">
        <v>105.66</v>
      </c>
      <c r="E32" s="16">
        <v>105.88200000000001</v>
      </c>
      <c r="F32" s="16">
        <v>105.54900000000001</v>
      </c>
      <c r="G32" s="16">
        <v>104.44</v>
      </c>
      <c r="H32" s="16">
        <v>102.886</v>
      </c>
      <c r="I32" s="16">
        <v>102.44199999999999</v>
      </c>
      <c r="J32" s="16">
        <v>101.887</v>
      </c>
      <c r="K32" s="16">
        <v>101.33199999999999</v>
      </c>
      <c r="L32" s="16">
        <v>100.88800000000001</v>
      </c>
      <c r="M32" s="16">
        <v>100</v>
      </c>
      <c r="N32" s="16">
        <v>98.113200000000006</v>
      </c>
      <c r="O32" s="16">
        <v>99.001099999999994</v>
      </c>
      <c r="P32" s="16">
        <v>99.112099999999998</v>
      </c>
      <c r="Q32" s="16">
        <v>99.112099999999998</v>
      </c>
      <c r="R32" s="16">
        <v>98.890100000000004</v>
      </c>
      <c r="S32" s="16">
        <v>99.445099999999996</v>
      </c>
      <c r="T32" s="16">
        <v>99.445099999999996</v>
      </c>
      <c r="U32" s="16">
        <v>99.778000000000006</v>
      </c>
      <c r="V32" s="16">
        <v>100.111</v>
      </c>
      <c r="W32" s="16">
        <v>100.777</v>
      </c>
      <c r="X32" s="16">
        <v>100.999</v>
      </c>
      <c r="Y32" s="16">
        <v>101.887</v>
      </c>
      <c r="Z32" s="16">
        <v>102.44199999999999</v>
      </c>
      <c r="AA32" s="16">
        <v>102.886</v>
      </c>
      <c r="AB32" s="16">
        <v>102.664</v>
      </c>
      <c r="AC32" s="16">
        <v>103.21899999999999</v>
      </c>
      <c r="AD32" s="16">
        <v>104.107</v>
      </c>
      <c r="AE32" s="16">
        <v>106.437</v>
      </c>
      <c r="AF32" s="16">
        <v>107.43600000000001</v>
      </c>
      <c r="AG32" s="16">
        <v>109.101</v>
      </c>
      <c r="AH32" s="16">
        <v>108.879</v>
      </c>
      <c r="AI32" s="16">
        <v>108.879</v>
      </c>
      <c r="AJ32" s="16">
        <v>109.212</v>
      </c>
      <c r="AK32" s="16">
        <v>108.99</v>
      </c>
      <c r="AL32" s="16">
        <v>107.88</v>
      </c>
      <c r="AM32" s="16">
        <v>110.655</v>
      </c>
      <c r="AN32" s="16">
        <v>111.54300000000001</v>
      </c>
      <c r="AO32" s="16">
        <v>112.098</v>
      </c>
      <c r="AP32" s="16">
        <v>109.65600000000001</v>
      </c>
      <c r="AQ32" s="16">
        <v>113.651</v>
      </c>
    </row>
    <row r="33" spans="2:43">
      <c r="B33" s="2" t="s">
        <v>124</v>
      </c>
      <c r="C33" s="13">
        <f t="shared" si="0"/>
        <v>7.986669084748646E-2</v>
      </c>
      <c r="D33" s="16">
        <v>92.918800000000005</v>
      </c>
      <c r="E33" s="16">
        <v>92.979900000000001</v>
      </c>
      <c r="F33" s="16">
        <v>92.918800000000005</v>
      </c>
      <c r="G33" s="16">
        <v>93.377600000000001</v>
      </c>
      <c r="H33" s="16">
        <v>94.264499999999998</v>
      </c>
      <c r="I33" s="16">
        <v>94.784499999999994</v>
      </c>
      <c r="J33" s="16">
        <v>94.845699999999994</v>
      </c>
      <c r="K33" s="16">
        <v>95.029200000000003</v>
      </c>
      <c r="L33" s="16">
        <v>95.488</v>
      </c>
      <c r="M33" s="16">
        <v>95.640900000000002</v>
      </c>
      <c r="N33" s="16">
        <v>95.793800000000005</v>
      </c>
      <c r="O33" s="16">
        <v>95.763199999999998</v>
      </c>
      <c r="P33" s="16">
        <v>96.374899999999997</v>
      </c>
      <c r="Q33" s="16">
        <v>96.742000000000004</v>
      </c>
      <c r="R33" s="16">
        <v>97.200699999999998</v>
      </c>
      <c r="S33" s="16">
        <v>98.179500000000004</v>
      </c>
      <c r="T33" s="16">
        <v>98.691299999999998</v>
      </c>
      <c r="U33" s="16">
        <v>99.524900000000002</v>
      </c>
      <c r="V33" s="16">
        <v>100.458</v>
      </c>
      <c r="W33" s="16">
        <v>101.325</v>
      </c>
      <c r="X33" s="16">
        <v>102.392</v>
      </c>
      <c r="Y33" s="16">
        <v>103.626</v>
      </c>
      <c r="Z33" s="16">
        <v>104.026</v>
      </c>
      <c r="AA33" s="16">
        <v>104.393</v>
      </c>
      <c r="AB33" s="16">
        <v>105.093</v>
      </c>
      <c r="AC33" s="16">
        <v>105.16</v>
      </c>
      <c r="AD33" s="16">
        <v>105.893</v>
      </c>
      <c r="AE33" s="16">
        <v>106.693</v>
      </c>
      <c r="AF33" s="16">
        <v>107.794</v>
      </c>
      <c r="AG33" s="16">
        <v>110.261</v>
      </c>
      <c r="AH33" s="16">
        <v>114.795</v>
      </c>
      <c r="AI33" s="16">
        <v>112.995</v>
      </c>
      <c r="AJ33" s="16">
        <v>111.795</v>
      </c>
      <c r="AK33" s="16">
        <v>111.69499999999999</v>
      </c>
      <c r="AL33" s="16">
        <v>112.161</v>
      </c>
      <c r="AM33" s="16">
        <v>112.795</v>
      </c>
      <c r="AN33" s="16">
        <v>113.325</v>
      </c>
      <c r="AO33" s="16">
        <v>113.515</v>
      </c>
      <c r="AP33" s="16">
        <v>114.276</v>
      </c>
      <c r="AQ33" s="16">
        <v>114.998</v>
      </c>
    </row>
    <row r="34" spans="2:43">
      <c r="B34" s="2" t="s">
        <v>14</v>
      </c>
      <c r="C34" s="13">
        <f t="shared" si="0"/>
        <v>7.0818595092852682E-2</v>
      </c>
      <c r="D34" s="17">
        <v>89.015600000000006</v>
      </c>
      <c r="E34" s="17">
        <v>89.753500000000003</v>
      </c>
      <c r="F34" s="17">
        <v>90.021799999999999</v>
      </c>
      <c r="G34" s="17">
        <v>90.826800000000006</v>
      </c>
      <c r="H34" s="17">
        <v>91.631699999999995</v>
      </c>
      <c r="I34" s="17">
        <v>92.302499999999995</v>
      </c>
      <c r="J34" s="17">
        <v>92.906300000000002</v>
      </c>
      <c r="K34" s="17">
        <v>93.577100000000002</v>
      </c>
      <c r="L34" s="17">
        <v>94.784499999999994</v>
      </c>
      <c r="M34" s="17">
        <v>94.784499999999994</v>
      </c>
      <c r="N34" s="17">
        <v>95.321100000000001</v>
      </c>
      <c r="O34" s="17">
        <v>95.790700000000001</v>
      </c>
      <c r="P34" s="17">
        <v>96.662800000000004</v>
      </c>
      <c r="Q34" s="17">
        <v>97.132300000000001</v>
      </c>
      <c r="R34" s="17">
        <v>97.534800000000004</v>
      </c>
      <c r="S34" s="17">
        <v>98.2727</v>
      </c>
      <c r="T34" s="17">
        <v>98.9435</v>
      </c>
      <c r="U34" s="17">
        <v>99.547200000000004</v>
      </c>
      <c r="V34" s="17">
        <v>100.486</v>
      </c>
      <c r="W34" s="17">
        <v>101.023</v>
      </c>
      <c r="X34" s="17">
        <v>101.895</v>
      </c>
      <c r="Y34" s="17">
        <v>103.505</v>
      </c>
      <c r="Z34" s="17">
        <v>104.444</v>
      </c>
      <c r="AA34" s="17">
        <v>104.31</v>
      </c>
      <c r="AB34" s="17">
        <v>104.377</v>
      </c>
      <c r="AC34" s="17">
        <v>105.652</v>
      </c>
      <c r="AD34" s="17">
        <v>106.389</v>
      </c>
      <c r="AE34" s="17">
        <v>107.396</v>
      </c>
      <c r="AF34" s="17">
        <v>108.804</v>
      </c>
      <c r="AG34" s="17">
        <v>110.414</v>
      </c>
      <c r="AH34" s="17">
        <v>111.68899999999999</v>
      </c>
      <c r="AI34" s="17">
        <v>111.35299999999999</v>
      </c>
      <c r="AJ34" s="17">
        <v>111.488</v>
      </c>
      <c r="AK34" s="17">
        <v>112.024</v>
      </c>
      <c r="AL34" s="17">
        <v>113.09699999999999</v>
      </c>
      <c r="AM34" s="17">
        <v>113.70099999999999</v>
      </c>
      <c r="AN34" s="17">
        <v>114.70699999999999</v>
      </c>
      <c r="AO34" s="17">
        <v>115.44499999999999</v>
      </c>
      <c r="AP34" s="17">
        <v>116.25</v>
      </c>
      <c r="AQ34" s="17">
        <v>116.72</v>
      </c>
    </row>
    <row r="35" spans="2:43">
      <c r="B35" s="2" t="s">
        <v>184</v>
      </c>
      <c r="C35" s="13">
        <f t="shared" si="0"/>
        <v>6.8096614744355133E-2</v>
      </c>
      <c r="D35" s="16">
        <v>98.035899999999998</v>
      </c>
      <c r="E35" s="16">
        <v>97.940100000000001</v>
      </c>
      <c r="F35" s="16">
        <v>97.940100000000001</v>
      </c>
      <c r="G35" s="16">
        <v>97.429199999999994</v>
      </c>
      <c r="H35" s="16">
        <v>97.205600000000004</v>
      </c>
      <c r="I35" s="16">
        <v>97.525000000000006</v>
      </c>
      <c r="J35" s="16">
        <v>97.525000000000006</v>
      </c>
      <c r="K35" s="16">
        <v>97.556899999999999</v>
      </c>
      <c r="L35" s="16">
        <v>97.876199999999997</v>
      </c>
      <c r="M35" s="16">
        <v>97.7166</v>
      </c>
      <c r="N35" s="16">
        <v>98.004000000000005</v>
      </c>
      <c r="O35" s="16">
        <v>98.195599999999999</v>
      </c>
      <c r="P35" s="16">
        <v>99.1036</v>
      </c>
      <c r="Q35" s="16">
        <v>99.535200000000003</v>
      </c>
      <c r="R35" s="16">
        <v>99.867199999999997</v>
      </c>
      <c r="S35" s="16">
        <v>99.800799999999995</v>
      </c>
      <c r="T35" s="16">
        <v>99.335999999999999</v>
      </c>
      <c r="U35" s="16">
        <v>99.581699999999998</v>
      </c>
      <c r="V35" s="16">
        <v>100.33199999999999</v>
      </c>
      <c r="W35" s="16">
        <v>100.93</v>
      </c>
      <c r="X35" s="16">
        <v>100.697</v>
      </c>
      <c r="Y35" s="16">
        <v>100.797</v>
      </c>
      <c r="Z35" s="16">
        <v>101.096</v>
      </c>
      <c r="AA35" s="16">
        <v>101.494</v>
      </c>
      <c r="AB35" s="16">
        <v>101.22799999999999</v>
      </c>
      <c r="AC35" s="16">
        <v>101.76</v>
      </c>
      <c r="AD35" s="16">
        <v>103.884</v>
      </c>
      <c r="AE35" s="16">
        <v>105.67700000000001</v>
      </c>
      <c r="AF35" s="16">
        <v>107.968</v>
      </c>
      <c r="AG35" s="16">
        <v>109.363</v>
      </c>
      <c r="AH35" s="16">
        <v>110.657</v>
      </c>
      <c r="AI35" s="16">
        <v>111.355</v>
      </c>
      <c r="AJ35" s="16">
        <v>110.745</v>
      </c>
      <c r="AK35" s="16">
        <v>109.64</v>
      </c>
      <c r="AL35" s="16">
        <v>110.634</v>
      </c>
      <c r="AM35" s="16">
        <v>110.96599999999999</v>
      </c>
      <c r="AN35" s="16">
        <v>111.739</v>
      </c>
      <c r="AO35" s="16">
        <v>113.066</v>
      </c>
      <c r="AP35" s="16">
        <v>114.315</v>
      </c>
      <c r="AQ35" s="16">
        <v>115.387</v>
      </c>
    </row>
    <row r="36" spans="2:43">
      <c r="B36" s="2" t="s">
        <v>97</v>
      </c>
      <c r="C36" s="13">
        <f t="shared" si="0"/>
        <v>5.5527963672818197E-2</v>
      </c>
      <c r="D36" s="34">
        <v>68.292699999999996</v>
      </c>
      <c r="E36" s="34">
        <v>70.119500000000002</v>
      </c>
      <c r="F36" s="34">
        <v>72.722499999999997</v>
      </c>
      <c r="G36" s="34">
        <v>74.714799999999997</v>
      </c>
      <c r="H36" s="34">
        <v>78.222999999999999</v>
      </c>
      <c r="I36" s="34">
        <v>78.924099999999996</v>
      </c>
      <c r="J36" s="34">
        <v>80.266199999999998</v>
      </c>
      <c r="K36" s="34">
        <v>82.391599999999997</v>
      </c>
      <c r="L36" s="34">
        <v>84.281400000000005</v>
      </c>
      <c r="M36" s="34">
        <v>84.451899999999995</v>
      </c>
      <c r="N36" s="34">
        <v>85.170900000000003</v>
      </c>
      <c r="O36" s="34">
        <v>86.962199999999996</v>
      </c>
      <c r="P36" s="34">
        <v>88.395899999999997</v>
      </c>
      <c r="Q36" s="34">
        <v>90.1387</v>
      </c>
      <c r="R36" s="34">
        <v>91.100700000000003</v>
      </c>
      <c r="S36" s="34">
        <v>92.513099999999994</v>
      </c>
      <c r="T36" s="34">
        <v>95.231200000000001</v>
      </c>
      <c r="U36" s="34">
        <v>97.03</v>
      </c>
      <c r="V36" s="34">
        <v>98.764799999999994</v>
      </c>
      <c r="W36" s="34">
        <v>108.974</v>
      </c>
      <c r="X36" s="34">
        <v>111.34099999999999</v>
      </c>
      <c r="Y36" s="34">
        <v>112.07899999999999</v>
      </c>
      <c r="Z36" s="34">
        <v>113.447</v>
      </c>
      <c r="AA36" s="34">
        <v>115.57</v>
      </c>
      <c r="AB36" s="34">
        <v>118.67100000000001</v>
      </c>
      <c r="AC36" s="34">
        <v>119.124</v>
      </c>
      <c r="AD36" s="34">
        <v>120.753</v>
      </c>
      <c r="AE36" s="34">
        <v>122.879</v>
      </c>
      <c r="AF36" s="34">
        <v>126.41</v>
      </c>
      <c r="AG36" s="34">
        <v>129.87200000000001</v>
      </c>
      <c r="AH36" s="34">
        <v>135.19999999999999</v>
      </c>
      <c r="AI36" s="34">
        <v>137.01300000000001</v>
      </c>
      <c r="AJ36" s="34">
        <v>137.23400000000001</v>
      </c>
      <c r="AK36" s="34">
        <v>137.202</v>
      </c>
      <c r="AL36" s="34">
        <v>138.93899999999999</v>
      </c>
      <c r="AM36" s="34">
        <v>140.56</v>
      </c>
      <c r="AN36" s="34">
        <v>142.245</v>
      </c>
      <c r="AO36" s="34">
        <v>143.19900000000001</v>
      </c>
      <c r="AP36" s="34">
        <v>147.48400000000001</v>
      </c>
      <c r="AQ36" s="34">
        <v>149.43799999999999</v>
      </c>
    </row>
    <row r="37" spans="2:43">
      <c r="B37" s="2" t="s">
        <v>186</v>
      </c>
      <c r="C37" s="13">
        <f t="shared" si="0"/>
        <v>4.4181986810968549E-2</v>
      </c>
      <c r="D37" s="16">
        <v>80.451800000000006</v>
      </c>
      <c r="E37" s="16">
        <v>79.669200000000004</v>
      </c>
      <c r="F37" s="16">
        <v>79.624399999999994</v>
      </c>
      <c r="G37" s="16">
        <v>80.116399999999999</v>
      </c>
      <c r="H37" s="16">
        <v>82.504199999999997</v>
      </c>
      <c r="I37" s="16">
        <v>82.876499999999993</v>
      </c>
      <c r="J37" s="16">
        <v>83.045699999999997</v>
      </c>
      <c r="K37" s="16">
        <v>83.688699999999997</v>
      </c>
      <c r="L37" s="16">
        <v>85.719099999999997</v>
      </c>
      <c r="M37" s="16">
        <v>85.854500000000002</v>
      </c>
      <c r="N37" s="16">
        <v>85.380700000000004</v>
      </c>
      <c r="O37" s="16">
        <v>85.854500000000002</v>
      </c>
      <c r="P37" s="16">
        <v>89.407799999999995</v>
      </c>
      <c r="Q37" s="16">
        <v>91.979699999999994</v>
      </c>
      <c r="R37" s="16">
        <v>93.671700000000001</v>
      </c>
      <c r="S37" s="16">
        <v>94.348600000000005</v>
      </c>
      <c r="T37" s="16">
        <v>97.495800000000003</v>
      </c>
      <c r="U37" s="16">
        <v>99.390900000000002</v>
      </c>
      <c r="V37" s="16">
        <v>100.745</v>
      </c>
      <c r="W37" s="16">
        <v>102.369</v>
      </c>
      <c r="X37" s="16">
        <v>105.584</v>
      </c>
      <c r="Y37" s="16">
        <v>106.73399999999999</v>
      </c>
      <c r="Z37" s="16">
        <v>107.986</v>
      </c>
      <c r="AA37" s="16">
        <v>109.239</v>
      </c>
      <c r="AB37" s="16">
        <v>112.48699999999999</v>
      </c>
      <c r="AC37" s="16">
        <v>114.58499999999999</v>
      </c>
      <c r="AD37" s="16">
        <v>117.259</v>
      </c>
      <c r="AE37" s="16">
        <v>120.88</v>
      </c>
      <c r="AF37" s="16">
        <v>130.93100000000001</v>
      </c>
      <c r="AG37" s="16">
        <v>142.673</v>
      </c>
      <c r="AH37" s="16">
        <v>149.78</v>
      </c>
      <c r="AI37" s="16">
        <v>149.374</v>
      </c>
      <c r="AJ37" s="16">
        <v>151.26499999999999</v>
      </c>
      <c r="AK37" s="16">
        <v>152.24299999999999</v>
      </c>
      <c r="AL37" s="16">
        <v>153.40799999999999</v>
      </c>
      <c r="AM37" s="16">
        <v>156.24</v>
      </c>
      <c r="AN37" s="16">
        <v>162.61000000000001</v>
      </c>
      <c r="AO37" s="16">
        <v>165.11699999999999</v>
      </c>
      <c r="AP37" s="16">
        <v>166.584</v>
      </c>
      <c r="AQ37" s="16">
        <v>173.18100000000001</v>
      </c>
    </row>
    <row r="38" spans="2:43">
      <c r="B38" s="2" t="s">
        <v>163</v>
      </c>
      <c r="C38" s="13">
        <f t="shared" si="0"/>
        <v>3.6931150133077684E-2</v>
      </c>
      <c r="D38" s="16">
        <v>81.073400000000007</v>
      </c>
      <c r="E38" s="16">
        <v>81.689800000000005</v>
      </c>
      <c r="F38" s="16">
        <v>82.871099999999998</v>
      </c>
      <c r="G38" s="16">
        <v>83.358999999999995</v>
      </c>
      <c r="H38" s="16">
        <v>83.898300000000006</v>
      </c>
      <c r="I38" s="16">
        <v>84.386200000000002</v>
      </c>
      <c r="J38" s="16">
        <v>85.156700000000001</v>
      </c>
      <c r="K38" s="16">
        <v>85.439099999999996</v>
      </c>
      <c r="L38" s="16">
        <v>86.646100000000004</v>
      </c>
      <c r="M38" s="16">
        <v>87.390900000000002</v>
      </c>
      <c r="N38" s="16">
        <v>88.238299999999995</v>
      </c>
      <c r="O38" s="16">
        <v>88.674899999999994</v>
      </c>
      <c r="P38" s="16">
        <v>89.9589</v>
      </c>
      <c r="Q38" s="16">
        <v>91.499700000000004</v>
      </c>
      <c r="R38" s="16">
        <v>94.273200000000003</v>
      </c>
      <c r="S38" s="16">
        <v>95.891099999999994</v>
      </c>
      <c r="T38" s="16">
        <v>97.560299999999998</v>
      </c>
      <c r="U38" s="16">
        <v>98.972800000000007</v>
      </c>
      <c r="V38" s="16">
        <v>100.976</v>
      </c>
      <c r="W38" s="16">
        <v>102.542</v>
      </c>
      <c r="X38" s="16">
        <v>104.7</v>
      </c>
      <c r="Y38" s="16">
        <v>105.804</v>
      </c>
      <c r="Z38" s="16">
        <v>107.16500000000001</v>
      </c>
      <c r="AA38" s="16">
        <v>107.473</v>
      </c>
      <c r="AB38" s="16">
        <v>107.70399999999999</v>
      </c>
      <c r="AC38" s="16">
        <v>108.32</v>
      </c>
      <c r="AD38" s="16">
        <v>109.861</v>
      </c>
      <c r="AE38" s="16">
        <v>111.017</v>
      </c>
      <c r="AF38" s="16">
        <v>113.71299999999999</v>
      </c>
      <c r="AG38" s="16">
        <v>118.875</v>
      </c>
      <c r="AH38" s="16">
        <v>123.267</v>
      </c>
      <c r="AI38" s="16">
        <v>121.726</v>
      </c>
      <c r="AJ38" s="16">
        <v>121.572</v>
      </c>
      <c r="AK38" s="16">
        <v>122.57299999999999</v>
      </c>
      <c r="AL38" s="16">
        <v>123.575</v>
      </c>
      <c r="AM38" s="16">
        <v>125.27</v>
      </c>
      <c r="AN38" s="16">
        <v>126.733</v>
      </c>
      <c r="AO38" s="16">
        <v>127.812</v>
      </c>
      <c r="AP38" s="16">
        <v>128.351</v>
      </c>
      <c r="AQ38" s="16">
        <v>128.96799999999999</v>
      </c>
    </row>
    <row r="39" spans="2:43">
      <c r="B39" s="2" t="s">
        <v>183</v>
      </c>
      <c r="C39" s="13">
        <f t="shared" si="0"/>
        <v>3.3208181535983039E-2</v>
      </c>
      <c r="D39" s="34">
        <v>82.897999999999996</v>
      </c>
      <c r="E39" s="34">
        <v>84.328400000000002</v>
      </c>
      <c r="F39" s="34">
        <v>86.691500000000005</v>
      </c>
      <c r="G39" s="34">
        <v>87.313400000000001</v>
      </c>
      <c r="H39" s="34">
        <v>87.126900000000006</v>
      </c>
      <c r="I39" s="34">
        <v>88.121899999999997</v>
      </c>
      <c r="J39" s="34">
        <v>90.174099999999996</v>
      </c>
      <c r="K39" s="34">
        <v>90.796000000000006</v>
      </c>
      <c r="L39" s="34">
        <v>90.422899999999998</v>
      </c>
      <c r="M39" s="34">
        <v>92.288600000000002</v>
      </c>
      <c r="N39" s="34">
        <v>93.221400000000003</v>
      </c>
      <c r="O39" s="34">
        <v>93.843299999999999</v>
      </c>
      <c r="P39" s="34">
        <v>94.029899999999998</v>
      </c>
      <c r="Q39" s="34">
        <v>94.7761</v>
      </c>
      <c r="R39" s="34">
        <v>97.139300000000006</v>
      </c>
      <c r="S39" s="34">
        <v>97.761200000000002</v>
      </c>
      <c r="T39" s="34">
        <v>98.01</v>
      </c>
      <c r="U39" s="34">
        <v>98.569699999999997</v>
      </c>
      <c r="V39" s="34">
        <v>100.746</v>
      </c>
      <c r="W39" s="34">
        <v>102.67400000000001</v>
      </c>
      <c r="X39" s="34">
        <v>102.76</v>
      </c>
      <c r="Y39" s="34">
        <v>104.77500000000001</v>
      </c>
      <c r="Z39" s="34">
        <v>107.363</v>
      </c>
      <c r="AA39" s="34">
        <v>109.669</v>
      </c>
      <c r="AB39" s="34">
        <v>109.95399999999999</v>
      </c>
      <c r="AC39" s="34">
        <v>111.396</v>
      </c>
      <c r="AD39" s="34">
        <v>114.565</v>
      </c>
      <c r="AE39" s="34">
        <v>115.71299999999999</v>
      </c>
      <c r="AF39" s="34">
        <v>116.86199999999999</v>
      </c>
      <c r="AG39" s="34">
        <v>120.03100000000001</v>
      </c>
      <c r="AH39" s="34">
        <v>124.92700000000001</v>
      </c>
      <c r="AI39" s="34">
        <v>127.518</v>
      </c>
      <c r="AJ39" s="34">
        <v>127.803</v>
      </c>
      <c r="AK39" s="34">
        <v>130.679</v>
      </c>
      <c r="AL39" s="34">
        <v>139.607</v>
      </c>
      <c r="AM39" s="34">
        <v>144.495</v>
      </c>
      <c r="AN39" s="34">
        <v>147.37899999999999</v>
      </c>
      <c r="AO39" s="34">
        <v>148.52799999999999</v>
      </c>
      <c r="AP39" s="34">
        <v>153.994</v>
      </c>
      <c r="AQ39" s="34">
        <v>157.74199999999999</v>
      </c>
    </row>
    <row r="40" spans="2:43">
      <c r="B40" s="2" t="s">
        <v>196</v>
      </c>
      <c r="C40" s="13">
        <f t="shared" si="0"/>
        <v>3.1935367697780652E-2</v>
      </c>
      <c r="D40" s="16">
        <v>96.383700000000005</v>
      </c>
      <c r="E40" s="16">
        <v>97.121200000000002</v>
      </c>
      <c r="F40" s="16">
        <v>96.9529</v>
      </c>
      <c r="G40" s="16">
        <v>96.782799999999995</v>
      </c>
      <c r="H40" s="16">
        <v>96.9251</v>
      </c>
      <c r="I40" s="16">
        <v>97.790700000000001</v>
      </c>
      <c r="J40" s="16">
        <v>97.248900000000006</v>
      </c>
      <c r="K40" s="16">
        <v>97.764700000000005</v>
      </c>
      <c r="L40" s="16">
        <v>97.938100000000006</v>
      </c>
      <c r="M40" s="16">
        <v>98.323400000000007</v>
      </c>
      <c r="N40" s="16">
        <v>97.6828</v>
      </c>
      <c r="O40" s="16">
        <v>98.272999999999996</v>
      </c>
      <c r="P40" s="16">
        <v>97.992099999999994</v>
      </c>
      <c r="Q40" s="16">
        <v>99.174700000000001</v>
      </c>
      <c r="R40" s="16">
        <v>98.569900000000004</v>
      </c>
      <c r="S40" s="16">
        <v>99.629800000000003</v>
      </c>
      <c r="T40" s="16">
        <v>99.317099999999996</v>
      </c>
      <c r="U40" s="16">
        <v>100.22499999999999</v>
      </c>
      <c r="V40" s="16">
        <v>99.735100000000003</v>
      </c>
      <c r="W40" s="16">
        <v>100.723</v>
      </c>
      <c r="X40" s="16">
        <v>100.54300000000001</v>
      </c>
      <c r="Y40" s="16">
        <v>101.554</v>
      </c>
      <c r="Z40" s="16">
        <v>100.95399999999999</v>
      </c>
      <c r="AA40" s="16">
        <v>101.185</v>
      </c>
      <c r="AB40" s="16">
        <v>100.63200000000001</v>
      </c>
      <c r="AC40" s="16">
        <v>102.087</v>
      </c>
      <c r="AD40" s="16">
        <v>101.59399999999999</v>
      </c>
      <c r="AE40" s="16">
        <v>102.884</v>
      </c>
      <c r="AF40" s="16">
        <v>103.119</v>
      </c>
      <c r="AG40" s="16">
        <v>104.828</v>
      </c>
      <c r="AH40" s="16">
        <v>104.617</v>
      </c>
      <c r="AI40" s="16">
        <v>104.51300000000001</v>
      </c>
      <c r="AJ40" s="16">
        <v>103.102</v>
      </c>
      <c r="AK40" s="16">
        <v>104.044</v>
      </c>
      <c r="AL40" s="16">
        <v>103.602</v>
      </c>
      <c r="AM40" s="16">
        <v>104.32599999999999</v>
      </c>
      <c r="AN40" s="16">
        <v>104.28400000000001</v>
      </c>
      <c r="AO40" s="16">
        <v>105.087</v>
      </c>
      <c r="AP40" s="16">
        <v>103.934</v>
      </c>
      <c r="AQ40" s="16">
        <v>104.66800000000001</v>
      </c>
    </row>
    <row r="41" spans="2:43">
      <c r="B41" s="2" t="s">
        <v>213</v>
      </c>
      <c r="C41" s="13">
        <f t="shared" si="0"/>
        <v>2.7652148749832659E-2</v>
      </c>
      <c r="D41" s="16">
        <v>93.141099999999994</v>
      </c>
      <c r="E41" s="16">
        <v>94.541200000000003</v>
      </c>
      <c r="F41" s="16">
        <v>94.507900000000006</v>
      </c>
      <c r="G41" s="16">
        <v>94.641199999999998</v>
      </c>
      <c r="H41" s="16">
        <v>94.607900000000001</v>
      </c>
      <c r="I41" s="16">
        <v>95.441299999999998</v>
      </c>
      <c r="J41" s="16">
        <v>95.474599999999995</v>
      </c>
      <c r="K41" s="16">
        <v>96.041300000000007</v>
      </c>
      <c r="L41" s="16">
        <v>96.007999999999996</v>
      </c>
      <c r="M41" s="16">
        <v>96.641400000000004</v>
      </c>
      <c r="N41" s="16">
        <v>96.808099999999996</v>
      </c>
      <c r="O41" s="16">
        <v>97.308099999999996</v>
      </c>
      <c r="P41" s="16">
        <v>97.208100000000002</v>
      </c>
      <c r="Q41" s="16">
        <v>98.008200000000002</v>
      </c>
      <c r="R41" s="16">
        <v>98.041499999999999</v>
      </c>
      <c r="S41" s="16">
        <v>98.708200000000005</v>
      </c>
      <c r="T41" s="16">
        <v>98.908199999999994</v>
      </c>
      <c r="U41" s="16">
        <v>99.908299999999997</v>
      </c>
      <c r="V41" s="16">
        <v>100.375</v>
      </c>
      <c r="W41" s="16">
        <v>100.80800000000001</v>
      </c>
      <c r="X41" s="16">
        <v>100.842</v>
      </c>
      <c r="Y41" s="16">
        <v>102.142</v>
      </c>
      <c r="Z41" s="16">
        <v>102.809</v>
      </c>
      <c r="AA41" s="16">
        <v>103.542</v>
      </c>
      <c r="AB41" s="16">
        <v>103.709</v>
      </c>
      <c r="AC41" s="16">
        <v>104.77500000000001</v>
      </c>
      <c r="AD41" s="16">
        <v>104.642</v>
      </c>
      <c r="AE41" s="16">
        <v>105.709</v>
      </c>
      <c r="AF41" s="16">
        <v>106.176</v>
      </c>
      <c r="AG41" s="16">
        <v>108.309</v>
      </c>
      <c r="AH41" s="16">
        <v>109.676</v>
      </c>
      <c r="AI41" s="16">
        <v>109.809</v>
      </c>
      <c r="AJ41" s="16">
        <v>109.376</v>
      </c>
      <c r="AK41" s="16">
        <v>110.60899999999999</v>
      </c>
      <c r="AL41" s="16">
        <v>111.276</v>
      </c>
      <c r="AM41" s="16">
        <v>112.10899999999999</v>
      </c>
      <c r="AN41" s="16">
        <v>112.943</v>
      </c>
      <c r="AO41" s="16">
        <v>114.41</v>
      </c>
      <c r="AP41" s="16">
        <v>114.71</v>
      </c>
      <c r="AQ41" s="16">
        <v>115.876</v>
      </c>
    </row>
    <row r="42" spans="2:43">
      <c r="B42" s="2" t="s">
        <v>141</v>
      </c>
      <c r="C42" s="13">
        <f t="shared" si="0"/>
        <v>2.7541566071296139E-2</v>
      </c>
      <c r="D42" s="16">
        <v>90.754300000000001</v>
      </c>
      <c r="E42" s="16">
        <v>92.102800000000002</v>
      </c>
      <c r="F42" s="16">
        <v>92.473699999999994</v>
      </c>
      <c r="G42" s="16">
        <v>93.080500000000001</v>
      </c>
      <c r="H42" s="16">
        <v>94.192999999999998</v>
      </c>
      <c r="I42" s="16">
        <v>95.170699999999997</v>
      </c>
      <c r="J42" s="16">
        <v>95.474100000000007</v>
      </c>
      <c r="K42" s="16">
        <v>95.676400000000001</v>
      </c>
      <c r="L42" s="16">
        <v>96.485500000000002</v>
      </c>
      <c r="M42" s="16">
        <v>97.126000000000005</v>
      </c>
      <c r="N42" s="16">
        <v>97.463099999999997</v>
      </c>
      <c r="O42" s="16">
        <v>97.496799999999993</v>
      </c>
      <c r="P42" s="16">
        <v>97.597999999999999</v>
      </c>
      <c r="Q42" s="16">
        <v>98.508200000000002</v>
      </c>
      <c r="R42" s="16">
        <v>98.508200000000002</v>
      </c>
      <c r="S42" s="16">
        <v>98.710499999999996</v>
      </c>
      <c r="T42" s="16">
        <v>99.249899999999997</v>
      </c>
      <c r="U42" s="16">
        <v>99.991600000000005</v>
      </c>
      <c r="V42" s="16">
        <v>100.22799999999999</v>
      </c>
      <c r="W42" s="16">
        <v>100.53100000000001</v>
      </c>
      <c r="X42" s="16">
        <v>100.32899999999999</v>
      </c>
      <c r="Y42" s="16">
        <v>101.374</v>
      </c>
      <c r="Z42" s="16">
        <v>101.441</v>
      </c>
      <c r="AA42" s="16">
        <v>101.408</v>
      </c>
      <c r="AB42" s="16">
        <v>101.879</v>
      </c>
      <c r="AC42" s="16">
        <v>103.194</v>
      </c>
      <c r="AD42" s="16">
        <v>102.79</v>
      </c>
      <c r="AE42" s="16">
        <v>103.22799999999999</v>
      </c>
      <c r="AF42" s="16">
        <v>104.071</v>
      </c>
      <c r="AG42" s="16">
        <v>105.58799999999999</v>
      </c>
      <c r="AH42" s="16">
        <v>105.992</v>
      </c>
      <c r="AI42" s="16">
        <v>105.655</v>
      </c>
      <c r="AJ42" s="16">
        <v>106.127</v>
      </c>
      <c r="AK42" s="16">
        <v>107.273</v>
      </c>
      <c r="AL42" s="16">
        <v>106.29600000000001</v>
      </c>
      <c r="AM42" s="16">
        <v>106.633</v>
      </c>
      <c r="AN42" s="16">
        <v>107.038</v>
      </c>
      <c r="AO42" s="16">
        <v>108.319</v>
      </c>
      <c r="AP42" s="16">
        <v>107.98099999999999</v>
      </c>
      <c r="AQ42" s="16">
        <v>108.42</v>
      </c>
    </row>
    <row r="43" spans="2:43">
      <c r="B43" s="2" t="s">
        <v>110</v>
      </c>
      <c r="C43" s="13">
        <f t="shared" si="0"/>
        <v>2.7284839623233414E-2</v>
      </c>
      <c r="D43" s="16">
        <v>87.326899999999995</v>
      </c>
      <c r="E43" s="16">
        <v>88.345299999999995</v>
      </c>
      <c r="F43" s="16">
        <v>88.854500000000002</v>
      </c>
      <c r="G43" s="16">
        <v>88.684700000000007</v>
      </c>
      <c r="H43" s="16">
        <v>89.5334</v>
      </c>
      <c r="I43" s="16">
        <v>90.721500000000006</v>
      </c>
      <c r="J43" s="16">
        <v>91.145899999999997</v>
      </c>
      <c r="K43" s="16">
        <v>91.5702</v>
      </c>
      <c r="L43" s="16">
        <v>93.182599999999994</v>
      </c>
      <c r="M43" s="16">
        <v>93.776700000000005</v>
      </c>
      <c r="N43" s="16">
        <v>94.031300000000002</v>
      </c>
      <c r="O43" s="16">
        <v>94.795100000000005</v>
      </c>
      <c r="P43" s="16">
        <v>96.24</v>
      </c>
      <c r="Q43" s="16">
        <v>96.95</v>
      </c>
      <c r="R43" s="16">
        <v>98.08</v>
      </c>
      <c r="S43" s="16">
        <v>98.02</v>
      </c>
      <c r="T43" s="16">
        <v>99.4</v>
      </c>
      <c r="U43" s="16">
        <v>99.8</v>
      </c>
      <c r="V43" s="16">
        <v>100.4</v>
      </c>
      <c r="W43" s="16">
        <v>100.4</v>
      </c>
      <c r="X43" s="16">
        <v>101.4</v>
      </c>
      <c r="Y43" s="16">
        <v>102.1</v>
      </c>
      <c r="Z43" s="16">
        <v>102.9</v>
      </c>
      <c r="AA43" s="16">
        <v>102.6</v>
      </c>
      <c r="AB43" s="16">
        <v>103.5</v>
      </c>
      <c r="AC43" s="16">
        <v>104.6</v>
      </c>
      <c r="AD43" s="16">
        <v>105.3</v>
      </c>
      <c r="AE43" s="16">
        <v>106</v>
      </c>
      <c r="AF43" s="16">
        <v>107.4</v>
      </c>
      <c r="AG43" s="16">
        <v>109.6</v>
      </c>
      <c r="AH43" s="16">
        <v>111.1</v>
      </c>
      <c r="AI43" s="16">
        <v>110.8</v>
      </c>
      <c r="AJ43" s="16">
        <v>111.6</v>
      </c>
      <c r="AK43" s="16">
        <v>112.7</v>
      </c>
      <c r="AL43" s="16">
        <v>113.3</v>
      </c>
      <c r="AM43" s="16">
        <v>113.5</v>
      </c>
      <c r="AN43" s="16">
        <v>114.962</v>
      </c>
      <c r="AO43" s="16">
        <v>115.694</v>
      </c>
      <c r="AP43" s="16">
        <v>116.58799999999999</v>
      </c>
      <c r="AQ43" s="16">
        <v>117.16800000000001</v>
      </c>
    </row>
    <row r="44" spans="2:43">
      <c r="B44" s="2" t="s">
        <v>80</v>
      </c>
      <c r="C44" s="13">
        <f t="shared" si="0"/>
        <v>2.4958468351960864E-2</v>
      </c>
      <c r="D44" s="17">
        <v>93.8</v>
      </c>
      <c r="E44" s="17">
        <v>94.666700000000006</v>
      </c>
      <c r="F44" s="17">
        <v>94.866699999999994</v>
      </c>
      <c r="G44" s="17">
        <v>94.7667</v>
      </c>
      <c r="H44" s="17">
        <v>95.666700000000006</v>
      </c>
      <c r="I44" s="17">
        <v>95.866699999999994</v>
      </c>
      <c r="J44" s="17">
        <v>95.966700000000003</v>
      </c>
      <c r="K44" s="17">
        <v>95.9</v>
      </c>
      <c r="L44" s="17">
        <v>96.7667</v>
      </c>
      <c r="M44" s="17">
        <v>96.666700000000006</v>
      </c>
      <c r="N44" s="17">
        <v>96.966700000000003</v>
      </c>
      <c r="O44" s="17">
        <v>97</v>
      </c>
      <c r="P44" s="17">
        <v>97.7333</v>
      </c>
      <c r="Q44" s="17">
        <v>98.433300000000003</v>
      </c>
      <c r="R44" s="17">
        <v>98.7333</v>
      </c>
      <c r="S44" s="17">
        <v>98.966700000000003</v>
      </c>
      <c r="T44" s="17">
        <v>99.333299999999994</v>
      </c>
      <c r="U44" s="17">
        <v>99.666700000000006</v>
      </c>
      <c r="V44" s="17">
        <v>100.4</v>
      </c>
      <c r="W44" s="17">
        <v>100.6</v>
      </c>
      <c r="X44" s="17">
        <v>100.967</v>
      </c>
      <c r="Y44" s="17">
        <v>101.56699999999999</v>
      </c>
      <c r="Z44" s="17">
        <v>101.833</v>
      </c>
      <c r="AA44" s="17">
        <v>101.93300000000001</v>
      </c>
      <c r="AB44" s="17">
        <v>102.8</v>
      </c>
      <c r="AC44" s="17">
        <v>103.6</v>
      </c>
      <c r="AD44" s="17">
        <v>104.167</v>
      </c>
      <c r="AE44" s="17">
        <v>105.033</v>
      </c>
      <c r="AF44" s="17">
        <v>105.8</v>
      </c>
      <c r="AG44" s="17">
        <v>106.6</v>
      </c>
      <c r="AH44" s="17">
        <v>107.367</v>
      </c>
      <c r="AI44" s="17">
        <v>106.767</v>
      </c>
      <c r="AJ44" s="17">
        <v>106.667</v>
      </c>
      <c r="AK44" s="17">
        <v>106.867</v>
      </c>
      <c r="AL44" s="17">
        <v>107.1</v>
      </c>
      <c r="AM44" s="17">
        <v>107.233</v>
      </c>
      <c r="AN44" s="17">
        <v>107.533</v>
      </c>
      <c r="AO44" s="17">
        <v>108</v>
      </c>
      <c r="AP44" s="17">
        <v>108.367</v>
      </c>
      <c r="AQ44" s="17">
        <v>108.833</v>
      </c>
    </row>
    <row r="45" spans="2:43">
      <c r="B45" s="2" t="s">
        <v>37</v>
      </c>
      <c r="C45" s="13">
        <f t="shared" si="0"/>
        <v>2.4418957697234567E-2</v>
      </c>
      <c r="D45" s="34">
        <v>85.804000000000002</v>
      </c>
      <c r="E45" s="34">
        <v>86.114500000000007</v>
      </c>
      <c r="F45" s="34">
        <v>87.089100000000002</v>
      </c>
      <c r="G45" s="34">
        <v>87.408199999999994</v>
      </c>
      <c r="H45" s="34">
        <v>88.722099999999998</v>
      </c>
      <c r="I45" s="34">
        <v>88.9636</v>
      </c>
      <c r="J45" s="34">
        <v>89.808800000000005</v>
      </c>
      <c r="K45" s="34">
        <v>90.093500000000006</v>
      </c>
      <c r="L45" s="34">
        <v>90.387600000000006</v>
      </c>
      <c r="M45" s="34">
        <v>90.460499999999996</v>
      </c>
      <c r="N45" s="34">
        <v>90.567999999999998</v>
      </c>
      <c r="O45" s="34">
        <v>90.498699999999999</v>
      </c>
      <c r="P45" s="34">
        <v>90.883600000000001</v>
      </c>
      <c r="Q45" s="34">
        <v>92.578699999999998</v>
      </c>
      <c r="R45" s="34">
        <v>97.203400000000002</v>
      </c>
      <c r="S45" s="34">
        <v>95.453500000000005</v>
      </c>
      <c r="T45" s="34">
        <v>95.596699999999998</v>
      </c>
      <c r="U45" s="34">
        <v>98.886200000000002</v>
      </c>
      <c r="V45" s="34">
        <v>102.167</v>
      </c>
      <c r="W45" s="34">
        <v>103.35</v>
      </c>
      <c r="X45" s="34">
        <v>103.352</v>
      </c>
      <c r="Y45" s="34">
        <v>104.657</v>
      </c>
      <c r="Z45" s="34">
        <v>108.343</v>
      </c>
      <c r="AA45" s="34">
        <v>108.221</v>
      </c>
      <c r="AB45" s="34">
        <v>108.193</v>
      </c>
      <c r="AC45" s="34">
        <v>110.66500000000001</v>
      </c>
      <c r="AD45" s="34">
        <v>116.711</v>
      </c>
      <c r="AE45" s="34">
        <v>121.563</v>
      </c>
      <c r="AF45" s="34">
        <v>130.477</v>
      </c>
      <c r="AG45" s="34">
        <v>147.55199999999999</v>
      </c>
      <c r="AH45" s="34">
        <v>150.22399999999999</v>
      </c>
      <c r="AI45" s="34">
        <v>143.14699999999999</v>
      </c>
      <c r="AJ45" s="34">
        <v>136.15199999999999</v>
      </c>
      <c r="AK45" s="34">
        <v>140.40600000000001</v>
      </c>
      <c r="AL45" s="34">
        <v>145.63999999999999</v>
      </c>
      <c r="AM45" s="34">
        <v>145.42400000000001</v>
      </c>
      <c r="AN45" s="34">
        <v>145.625</v>
      </c>
      <c r="AO45" s="34">
        <v>146.17400000000001</v>
      </c>
      <c r="AP45" s="34">
        <v>148.209</v>
      </c>
      <c r="AQ45" s="34">
        <v>150.297</v>
      </c>
    </row>
    <row r="46" spans="2:43">
      <c r="B46" s="2" t="s">
        <v>113</v>
      </c>
      <c r="C46" s="13">
        <f t="shared" si="0"/>
        <v>2.1492667081472461E-2</v>
      </c>
      <c r="D46" s="34">
        <v>63.634999999999998</v>
      </c>
      <c r="E46" s="34">
        <v>65.4739</v>
      </c>
      <c r="F46" s="34">
        <v>67.539400000000001</v>
      </c>
      <c r="G46" s="34">
        <v>67.8185</v>
      </c>
      <c r="H46" s="34">
        <v>68.209000000000003</v>
      </c>
      <c r="I46" s="34">
        <v>70.532899999999998</v>
      </c>
      <c r="J46" s="34">
        <v>76.203000000000003</v>
      </c>
      <c r="K46" s="34">
        <v>77.638400000000004</v>
      </c>
      <c r="L46" s="34">
        <v>79.322800000000001</v>
      </c>
      <c r="M46" s="34">
        <v>82.927499999999995</v>
      </c>
      <c r="N46" s="34">
        <v>87.4602</v>
      </c>
      <c r="O46" s="34">
        <v>88.191999999999993</v>
      </c>
      <c r="P46" s="34">
        <v>89.212500000000006</v>
      </c>
      <c r="Q46" s="34">
        <v>93.141599999999997</v>
      </c>
      <c r="R46" s="34">
        <v>95.795500000000004</v>
      </c>
      <c r="S46" s="34">
        <v>95.105199999999996</v>
      </c>
      <c r="T46" s="34">
        <v>95.622</v>
      </c>
      <c r="U46" s="34">
        <v>98.670199999999994</v>
      </c>
      <c r="V46" s="34">
        <v>102.048</v>
      </c>
      <c r="W46" s="34">
        <v>103.65900000000001</v>
      </c>
      <c r="X46" s="34">
        <v>103.544</v>
      </c>
      <c r="Y46" s="34">
        <v>106.693</v>
      </c>
      <c r="Z46" s="34">
        <v>108.89</v>
      </c>
      <c r="AA46" s="34">
        <v>108.089</v>
      </c>
      <c r="AB46" s="34">
        <v>108.739</v>
      </c>
      <c r="AC46" s="34">
        <v>110.417</v>
      </c>
      <c r="AD46" s="34">
        <v>113.01300000000001</v>
      </c>
      <c r="AE46" s="34">
        <v>114.36</v>
      </c>
      <c r="AF46" s="34">
        <v>116.07599999999999</v>
      </c>
      <c r="AG46" s="34">
        <v>121.16800000000001</v>
      </c>
      <c r="AH46" s="34">
        <v>123.557</v>
      </c>
      <c r="AI46" s="34">
        <v>119.794</v>
      </c>
      <c r="AJ46" s="34">
        <v>117.902</v>
      </c>
      <c r="AK46" s="34">
        <v>119.69799999999999</v>
      </c>
      <c r="AL46" s="34">
        <v>121.27800000000001</v>
      </c>
      <c r="AM46" s="34">
        <v>121.887</v>
      </c>
      <c r="AN46" s="34">
        <v>123.324</v>
      </c>
      <c r="AO46" s="34">
        <v>125.504</v>
      </c>
      <c r="AP46" s="34">
        <v>130.55099999999999</v>
      </c>
      <c r="AQ46" s="34">
        <v>130.14699999999999</v>
      </c>
    </row>
    <row r="47" spans="2:43">
      <c r="B47" s="2" t="s">
        <v>179</v>
      </c>
      <c r="C47" s="13">
        <f t="shared" si="0"/>
        <v>1.7702368228231818E-2</v>
      </c>
      <c r="D47" s="34">
        <v>98.502200000000002</v>
      </c>
      <c r="E47" s="34">
        <v>98.301400000000001</v>
      </c>
      <c r="F47" s="34">
        <v>97.899799999999999</v>
      </c>
      <c r="G47" s="34">
        <v>98.000200000000007</v>
      </c>
      <c r="H47" s="34">
        <v>98.301400000000001</v>
      </c>
      <c r="I47" s="34">
        <v>98.1006</v>
      </c>
      <c r="J47" s="34">
        <v>98.502200000000002</v>
      </c>
      <c r="K47" s="34">
        <v>98.703000000000003</v>
      </c>
      <c r="L47" s="34">
        <v>98.703000000000003</v>
      </c>
      <c r="M47" s="34">
        <v>98.703000000000003</v>
      </c>
      <c r="N47" s="34">
        <v>99.305499999999995</v>
      </c>
      <c r="O47" s="34">
        <v>99.205100000000002</v>
      </c>
      <c r="P47" s="34">
        <v>99.707099999999997</v>
      </c>
      <c r="Q47" s="34">
        <v>99.104699999999994</v>
      </c>
      <c r="R47" s="34">
        <v>99.5398</v>
      </c>
      <c r="S47" s="34">
        <v>99.740600000000001</v>
      </c>
      <c r="T47" s="34">
        <v>99.640199999999993</v>
      </c>
      <c r="U47" s="34">
        <v>99.472800000000007</v>
      </c>
      <c r="V47" s="34">
        <v>100.042</v>
      </c>
      <c r="W47" s="34">
        <v>100.845</v>
      </c>
      <c r="X47" s="34">
        <v>101.381</v>
      </c>
      <c r="Y47" s="34">
        <v>101.715</v>
      </c>
      <c r="Z47" s="34">
        <v>102.117</v>
      </c>
      <c r="AA47" s="34">
        <v>103.623</v>
      </c>
      <c r="AB47" s="34">
        <v>104.56</v>
      </c>
      <c r="AC47" s="34">
        <v>104.72799999999999</v>
      </c>
      <c r="AD47" s="34">
        <v>106.806</v>
      </c>
      <c r="AE47" s="34">
        <v>109.77800000000001</v>
      </c>
      <c r="AF47" s="34">
        <v>113.363</v>
      </c>
      <c r="AG47" s="34">
        <v>115.702</v>
      </c>
      <c r="AH47" s="34">
        <v>118.313</v>
      </c>
      <c r="AI47" s="34">
        <v>120.52200000000001</v>
      </c>
      <c r="AJ47" s="34">
        <v>121.19499999999999</v>
      </c>
      <c r="AK47" s="34">
        <v>121.827</v>
      </c>
      <c r="AL47" s="34">
        <v>123.303</v>
      </c>
      <c r="AM47" s="34">
        <v>125.211</v>
      </c>
      <c r="AN47" s="34">
        <v>126.617</v>
      </c>
      <c r="AO47" s="34">
        <v>128.22399999999999</v>
      </c>
      <c r="AP47" s="34">
        <v>130.73400000000001</v>
      </c>
      <c r="AQ47" s="34">
        <v>132.31</v>
      </c>
    </row>
    <row r="48" spans="2:43">
      <c r="B48" s="2" t="s">
        <v>34</v>
      </c>
      <c r="C48" s="13">
        <f t="shared" si="0"/>
        <v>1.614414643072663E-2</v>
      </c>
      <c r="D48" s="34">
        <v>33.7408</v>
      </c>
      <c r="E48" s="34">
        <v>37.709000000000003</v>
      </c>
      <c r="F48" s="34">
        <v>43.421700000000001</v>
      </c>
      <c r="G48" s="34">
        <v>48.202599999999997</v>
      </c>
      <c r="H48" s="34">
        <v>51.7789</v>
      </c>
      <c r="I48" s="34">
        <v>59.015000000000001</v>
      </c>
      <c r="J48" s="34">
        <v>68.540599999999998</v>
      </c>
      <c r="K48" s="34">
        <v>76.813500000000005</v>
      </c>
      <c r="L48" s="34">
        <v>81.975999999999999</v>
      </c>
      <c r="M48" s="34">
        <v>87.263400000000004</v>
      </c>
      <c r="N48" s="34">
        <v>89.461299999999994</v>
      </c>
      <c r="O48" s="34">
        <v>91.171000000000006</v>
      </c>
      <c r="P48" s="34">
        <v>89.853200000000001</v>
      </c>
      <c r="Q48" s="34">
        <v>89.314800000000005</v>
      </c>
      <c r="R48" s="34">
        <v>92.069500000000005</v>
      </c>
      <c r="S48" s="34">
        <v>94.498099999999994</v>
      </c>
      <c r="T48" s="34">
        <v>95.343299999999999</v>
      </c>
      <c r="U48" s="34">
        <v>97.264600000000002</v>
      </c>
      <c r="V48" s="34">
        <v>100.258</v>
      </c>
      <c r="W48" s="34">
        <v>107.134</v>
      </c>
      <c r="X48" s="34">
        <v>106.443</v>
      </c>
      <c r="Y48" s="34">
        <v>113.154</v>
      </c>
      <c r="Z48" s="34">
        <v>124.744</v>
      </c>
      <c r="AA48" s="34">
        <v>135.64500000000001</v>
      </c>
      <c r="AB48" s="34">
        <v>145.79</v>
      </c>
      <c r="AC48" s="34">
        <v>157.108</v>
      </c>
      <c r="AD48" s="34">
        <v>168.405</v>
      </c>
      <c r="AE48" s="34">
        <v>176.79599999999999</v>
      </c>
      <c r="AF48" s="34">
        <v>196.07300000000001</v>
      </c>
      <c r="AG48" s="34">
        <v>202.51</v>
      </c>
      <c r="AH48" s="34">
        <v>211.917</v>
      </c>
      <c r="AI48" s="34">
        <v>211.28700000000001</v>
      </c>
      <c r="AJ48" s="34">
        <v>202.803</v>
      </c>
      <c r="AK48" s="34">
        <v>205.524</v>
      </c>
      <c r="AL48" s="34">
        <v>211.614</v>
      </c>
      <c r="AM48" s="34">
        <v>213.946</v>
      </c>
      <c r="AN48" s="34">
        <v>216.03700000000001</v>
      </c>
      <c r="AO48" s="34">
        <v>223.416</v>
      </c>
      <c r="AP48" s="34">
        <v>227.07400000000001</v>
      </c>
      <c r="AQ48" s="34">
        <v>231.72200000000001</v>
      </c>
    </row>
    <row r="50" spans="2:43">
      <c r="B50" t="s">
        <v>3</v>
      </c>
      <c r="D50" s="16">
        <v>90.252399999999994</v>
      </c>
      <c r="E50" s="16">
        <v>91.179900000000004</v>
      </c>
      <c r="F50" s="16">
        <v>91.144199999999998</v>
      </c>
      <c r="G50" s="16">
        <v>90.644800000000004</v>
      </c>
      <c r="H50" s="16">
        <v>90.787499999999994</v>
      </c>
      <c r="I50" s="16">
        <v>91.500900000000001</v>
      </c>
      <c r="J50" s="16">
        <v>91.465299999999999</v>
      </c>
      <c r="K50" s="16">
        <v>92.000399999999999</v>
      </c>
      <c r="L50" s="16">
        <v>92.606800000000007</v>
      </c>
      <c r="M50" s="16">
        <v>93.034899999999993</v>
      </c>
      <c r="N50" s="16">
        <v>93.213200000000001</v>
      </c>
      <c r="O50" s="16">
        <v>93.498599999999996</v>
      </c>
      <c r="P50" s="16">
        <v>94.3904</v>
      </c>
      <c r="Q50" s="16">
        <v>95.531999999999996</v>
      </c>
      <c r="R50" s="16">
        <v>96.281099999999995</v>
      </c>
      <c r="S50" s="16">
        <v>96.4238</v>
      </c>
      <c r="T50" s="16">
        <v>97.065899999999999</v>
      </c>
      <c r="U50" s="16">
        <v>99.027900000000002</v>
      </c>
      <c r="V50" s="16">
        <v>101.703</v>
      </c>
      <c r="W50" s="16">
        <v>102.203</v>
      </c>
      <c r="X50" s="16">
        <v>102.595</v>
      </c>
      <c r="Y50" s="16">
        <v>105.057</v>
      </c>
      <c r="Z50" s="16">
        <v>105.378</v>
      </c>
      <c r="AA50" s="16">
        <v>105.52</v>
      </c>
      <c r="AB50" s="16">
        <v>105.092</v>
      </c>
      <c r="AC50" s="16">
        <v>107.01900000000001</v>
      </c>
      <c r="AD50" s="16">
        <v>107.126</v>
      </c>
      <c r="AE50" s="16">
        <v>108.624</v>
      </c>
      <c r="AF50" s="16">
        <v>110.443</v>
      </c>
      <c r="AG50" s="16">
        <v>115.045</v>
      </c>
      <c r="AH50" s="16">
        <v>114.938</v>
      </c>
      <c r="AI50" s="16">
        <v>110.97799999999999</v>
      </c>
      <c r="AJ50" s="16">
        <v>110.122</v>
      </c>
      <c r="AK50" s="16">
        <v>111.834</v>
      </c>
      <c r="AL50" s="16">
        <v>112.37</v>
      </c>
      <c r="AM50" s="16">
        <v>113.119</v>
      </c>
      <c r="AN50" s="16">
        <v>114.264</v>
      </c>
      <c r="AO50" s="16">
        <v>115.462</v>
      </c>
      <c r="AP50" s="16">
        <v>116.072</v>
      </c>
      <c r="AQ50" s="16">
        <v>116.361</v>
      </c>
    </row>
    <row r="53" spans="2:43">
      <c r="B53" t="s">
        <v>293</v>
      </c>
      <c r="D53">
        <f>D30^($C$30)*D31^($C$31)*D32^($C$32)*D33^($C$33)*D34^($C$34)*D35^($C$35)*D36^($C$36)*D37^($C$37)*D38^($C$38)*D39^($C$39)*D40^($C$40)*D41^($C$41)*D42^($C$42)*D43^($C$43)*D44^($C$44)*D45^($C$45)*D46^($C$46)*D47^($C$47)*D48^($C$48)/D50</f>
        <v>1.0591747430756278</v>
      </c>
      <c r="E53">
        <f t="shared" ref="E53:AQ53" si="1">E30^($C$30)*E31^($C$31)*E32^($C$32)*E33^($C$33)*E34^($C$34)*E35^($C$35)*E36^($C$36)*E37^($C$37)*E38^($C$38)*E39^($C$39)*E40^($C$40)*E41^($C$41)*E42^($C$42)*E43^($C$43)*E44^($C$44)*E45^($C$45)*E46^($C$46)*E47^($C$47)*E48^($C$48)/E50</f>
        <v>1.0569945984838562</v>
      </c>
      <c r="F53">
        <f t="shared" si="1"/>
        <v>1.0642972178961922</v>
      </c>
      <c r="G53">
        <f t="shared" si="1"/>
        <v>1.0731879118266725</v>
      </c>
      <c r="H53">
        <f t="shared" si="1"/>
        <v>1.0777167709360493</v>
      </c>
      <c r="I53">
        <f t="shared" si="1"/>
        <v>1.0783717592474862</v>
      </c>
      <c r="J53">
        <f t="shared" si="1"/>
        <v>1.0863160727738279</v>
      </c>
      <c r="K53">
        <f t="shared" si="1"/>
        <v>1.0859174817729005</v>
      </c>
      <c r="L53">
        <f t="shared" si="1"/>
        <v>1.0866857875044957</v>
      </c>
      <c r="M53">
        <f t="shared" si="1"/>
        <v>1.0861914555442591</v>
      </c>
      <c r="N53">
        <f t="shared" si="1"/>
        <v>1.0862987121606784</v>
      </c>
      <c r="O53">
        <f t="shared" si="1"/>
        <v>1.0872658017851138</v>
      </c>
      <c r="P53">
        <f t="shared" si="1"/>
        <v>1.0844665212749398</v>
      </c>
      <c r="Q53">
        <f t="shared" si="1"/>
        <v>1.0813784966987825</v>
      </c>
      <c r="R53">
        <f t="shared" si="1"/>
        <v>1.080662154877186</v>
      </c>
      <c r="S53">
        <f t="shared" si="1"/>
        <v>1.0854642719918626</v>
      </c>
      <c r="T53">
        <f t="shared" si="1"/>
        <v>1.0838020140358005</v>
      </c>
      <c r="U53">
        <f t="shared" si="1"/>
        <v>1.0721560194948108</v>
      </c>
      <c r="V53">
        <f t="shared" si="1"/>
        <v>1.0538004450895833</v>
      </c>
      <c r="W53">
        <f t="shared" si="1"/>
        <v>1.0620117444803705</v>
      </c>
      <c r="X53">
        <f t="shared" si="1"/>
        <v>1.064059788827963</v>
      </c>
      <c r="Y53">
        <f t="shared" si="1"/>
        <v>1.0510404986100845</v>
      </c>
      <c r="Z53">
        <f t="shared" si="1"/>
        <v>1.0569276930880762</v>
      </c>
      <c r="AA53">
        <f t="shared" si="1"/>
        <v>1.0588365711021179</v>
      </c>
      <c r="AB53">
        <f t="shared" si="1"/>
        <v>1.0692703594358439</v>
      </c>
      <c r="AC53">
        <f t="shared" si="1"/>
        <v>1.0614055839914891</v>
      </c>
      <c r="AD53">
        <f t="shared" si="1"/>
        <v>1.071587654702165</v>
      </c>
      <c r="AE53">
        <f t="shared" si="1"/>
        <v>1.0707050877454216</v>
      </c>
      <c r="AF53">
        <f t="shared" si="1"/>
        <v>1.0714146995843032</v>
      </c>
      <c r="AG53">
        <f t="shared" si="1"/>
        <v>1.0543111402667786</v>
      </c>
      <c r="AH53">
        <f t="shared" si="1"/>
        <v>1.0743262821409094</v>
      </c>
      <c r="AI53">
        <f t="shared" si="1"/>
        <v>1.1042756306434816</v>
      </c>
      <c r="AJ53">
        <f t="shared" si="1"/>
        <v>1.107057732026598</v>
      </c>
      <c r="AK53">
        <f t="shared" si="1"/>
        <v>1.0954691334757238</v>
      </c>
      <c r="AL53">
        <f t="shared" si="1"/>
        <v>1.097408306395985</v>
      </c>
      <c r="AM53">
        <f t="shared" si="1"/>
        <v>1.0981357995542285</v>
      </c>
      <c r="AN53">
        <f t="shared" si="1"/>
        <v>1.0954712974522678</v>
      </c>
      <c r="AO53">
        <f t="shared" si="1"/>
        <v>1.0915867704906139</v>
      </c>
      <c r="AP53">
        <f t="shared" si="1"/>
        <v>1.0901566210848452</v>
      </c>
      <c r="AQ53">
        <f t="shared" si="1"/>
        <v>1.0992918610843136</v>
      </c>
    </row>
    <row r="54" spans="2:43">
      <c r="B54" t="s">
        <v>346</v>
      </c>
      <c r="D54">
        <f>D53/$D53*100</f>
        <v>100</v>
      </c>
      <c r="E54">
        <f t="shared" ref="E54:AQ54" si="2">E53/$D53*100</f>
        <v>99.794165730817866</v>
      </c>
      <c r="F54">
        <f t="shared" si="2"/>
        <v>100.48362886804587</v>
      </c>
      <c r="G54">
        <f t="shared" si="2"/>
        <v>101.32302708714083</v>
      </c>
      <c r="H54">
        <f t="shared" si="2"/>
        <v>101.75061083939552</v>
      </c>
      <c r="I54">
        <f t="shared" si="2"/>
        <v>101.81245033431539</v>
      </c>
      <c r="J54">
        <f t="shared" si="2"/>
        <v>102.56249781970699</v>
      </c>
      <c r="K54">
        <f t="shared" si="2"/>
        <v>102.5248655967397</v>
      </c>
      <c r="L54">
        <f t="shared" si="2"/>
        <v>102.59740374369026</v>
      </c>
      <c r="M54">
        <f t="shared" si="2"/>
        <v>102.5507323173304</v>
      </c>
      <c r="N54">
        <f t="shared" si="2"/>
        <v>102.56085874992526</v>
      </c>
      <c r="O54">
        <f t="shared" si="2"/>
        <v>102.65216470588369</v>
      </c>
      <c r="P54">
        <f t="shared" si="2"/>
        <v>102.38787587833428</v>
      </c>
      <c r="Q54">
        <f t="shared" si="2"/>
        <v>102.09632582048545</v>
      </c>
      <c r="R54">
        <f t="shared" si="2"/>
        <v>102.02869374879194</v>
      </c>
      <c r="S54">
        <f t="shared" si="2"/>
        <v>102.4820766439252</v>
      </c>
      <c r="T54">
        <f t="shared" si="2"/>
        <v>102.32513767168014</v>
      </c>
      <c r="U54">
        <f t="shared" si="2"/>
        <v>101.22560290490765</v>
      </c>
      <c r="V54">
        <f t="shared" si="2"/>
        <v>99.492595719339121</v>
      </c>
      <c r="W54">
        <f t="shared" si="2"/>
        <v>100.2678501751755</v>
      </c>
      <c r="X54">
        <f t="shared" si="2"/>
        <v>100.46121244716902</v>
      </c>
      <c r="Y54">
        <f t="shared" si="2"/>
        <v>99.232020540640633</v>
      </c>
      <c r="Z54">
        <f t="shared" si="2"/>
        <v>99.787848983159606</v>
      </c>
      <c r="AA54">
        <f t="shared" si="2"/>
        <v>99.968072126368128</v>
      </c>
      <c r="AB54">
        <f t="shared" si="2"/>
        <v>100.95315871400979</v>
      </c>
      <c r="AC54">
        <f t="shared" si="2"/>
        <v>100.2106206676892</v>
      </c>
      <c r="AD54">
        <f t="shared" si="2"/>
        <v>101.17194180730675</v>
      </c>
      <c r="AE54">
        <f t="shared" si="2"/>
        <v>101.08861590074476</v>
      </c>
      <c r="AF54">
        <f t="shared" si="2"/>
        <v>101.15561257372254</v>
      </c>
      <c r="AG54">
        <f t="shared" si="2"/>
        <v>99.54081204818705</v>
      </c>
      <c r="AH54">
        <f t="shared" si="2"/>
        <v>101.43050418869362</v>
      </c>
      <c r="AI54">
        <f t="shared" si="2"/>
        <v>104.25811584563374</v>
      </c>
      <c r="AJ54">
        <f t="shared" si="2"/>
        <v>104.52078273807095</v>
      </c>
      <c r="AK54">
        <f t="shared" si="2"/>
        <v>103.42666690622781</v>
      </c>
      <c r="AL54">
        <f t="shared" si="2"/>
        <v>103.60975028627803</v>
      </c>
      <c r="AM54">
        <f t="shared" si="2"/>
        <v>103.67843519053955</v>
      </c>
      <c r="AN54">
        <f t="shared" si="2"/>
        <v>103.42687121402105</v>
      </c>
      <c r="AO54">
        <f t="shared" si="2"/>
        <v>103.06012087494348</v>
      </c>
      <c r="AP54">
        <f t="shared" si="2"/>
        <v>102.92509599683734</v>
      </c>
      <c r="AQ54">
        <f t="shared" si="2"/>
        <v>103.7875825751088</v>
      </c>
    </row>
    <row r="55" spans="2:43">
      <c r="B55" t="s">
        <v>340</v>
      </c>
      <c r="D55">
        <f>D54*'Q4'!D53</f>
        <v>267.42162418678288</v>
      </c>
      <c r="E55">
        <f>E54*'Q4'!E53</f>
        <v>274.1493897063026</v>
      </c>
      <c r="F55">
        <f>F54*'Q4'!F53</f>
        <v>276.05098638209438</v>
      </c>
      <c r="G55">
        <f>G54*'Q4'!G53</f>
        <v>272.37317724878426</v>
      </c>
      <c r="H55">
        <f>H54*'Q4'!H53</f>
        <v>267.15433416566907</v>
      </c>
      <c r="I55">
        <f>I54*'Q4'!I53</f>
        <v>266.91605545054955</v>
      </c>
      <c r="J55">
        <f>J54*'Q4'!J53</f>
        <v>268.67034150590672</v>
      </c>
      <c r="K55">
        <f>K54*'Q4'!K53</f>
        <v>275.95584475177418</v>
      </c>
      <c r="L55">
        <f>L54*'Q4'!L53</f>
        <v>276.62048217057065</v>
      </c>
      <c r="M55">
        <f>M54*'Q4'!M53</f>
        <v>275.91269291224364</v>
      </c>
      <c r="N55">
        <f>N54*'Q4'!N53</f>
        <v>270.40438394322757</v>
      </c>
      <c r="O55">
        <f>O54*'Q4'!O53</f>
        <v>266.21834281087598</v>
      </c>
      <c r="P55">
        <f>P54*'Q4'!P53</f>
        <v>264.98289121065488</v>
      </c>
      <c r="Q55">
        <f>Q54*'Q4'!Q53</f>
        <v>267.78506380682592</v>
      </c>
      <c r="R55">
        <f>R54*'Q4'!R53</f>
        <v>274.04685513724968</v>
      </c>
      <c r="S55">
        <f>S54*'Q4'!S53</f>
        <v>273.45610083407814</v>
      </c>
      <c r="T55">
        <f>T54*'Q4'!T53</f>
        <v>263.614850903442</v>
      </c>
      <c r="U55">
        <f>U54*'Q4'!U53</f>
        <v>268.04816467082816</v>
      </c>
      <c r="V55">
        <f>V54*'Q4'!V53</f>
        <v>268.84346920138722</v>
      </c>
      <c r="W55">
        <f>W54*'Q4'!W53</f>
        <v>266.30624300069098</v>
      </c>
      <c r="X55">
        <f>X54*'Q4'!X53</f>
        <v>258.7269357627415</v>
      </c>
      <c r="Y55">
        <f>Y54*'Q4'!Y53</f>
        <v>250.62885128284501</v>
      </c>
      <c r="Z55">
        <f>Z54*'Q4'!Z53</f>
        <v>249.28065716091996</v>
      </c>
      <c r="AA55">
        <f>AA54*'Q4'!AA53</f>
        <v>243.92596398126443</v>
      </c>
      <c r="AB55">
        <f>AB54*'Q4'!AB53</f>
        <v>241.41438530390045</v>
      </c>
      <c r="AC55">
        <f>AC54*'Q4'!AC53</f>
        <v>236.23371725872769</v>
      </c>
      <c r="AD55">
        <f>AD54*'Q4'!AD53</f>
        <v>235.85088487861165</v>
      </c>
      <c r="AE55">
        <f>AE54*'Q4'!AE53</f>
        <v>240.18387351481113</v>
      </c>
      <c r="AF55">
        <f>AF54*'Q4'!AF53</f>
        <v>235.29163894669142</v>
      </c>
      <c r="AG55">
        <f>AG54*'Q4'!AG53</f>
        <v>232.53764965738947</v>
      </c>
      <c r="AH55">
        <f>AH54*'Q4'!AH53</f>
        <v>244.2887092471199</v>
      </c>
      <c r="AI55">
        <f>AI54*'Q4'!AI53</f>
        <v>247.69211961084207</v>
      </c>
      <c r="AJ55">
        <f>AJ54*'Q4'!AJ53</f>
        <v>250.06415196340035</v>
      </c>
      <c r="AK55">
        <f>AK54*'Q4'!AK53</f>
        <v>247.7826303621832</v>
      </c>
      <c r="AL55">
        <f>AL54*'Q4'!AL53</f>
        <v>247.91470617438705</v>
      </c>
      <c r="AM55">
        <f>AM54*'Q4'!AM53</f>
        <v>248.82111618087987</v>
      </c>
      <c r="AN55">
        <f>AN54*'Q4'!AN53</f>
        <v>243.57717119269441</v>
      </c>
      <c r="AO55">
        <f>AO54*'Q4'!AO53</f>
        <v>237.30930786773047</v>
      </c>
      <c r="AP55">
        <f>AP54*'Q4'!AP53</f>
        <v>235.85513833927092</v>
      </c>
      <c r="AQ55">
        <f>AQ54*'Q4'!AQ53</f>
        <v>231.2217615786908</v>
      </c>
    </row>
    <row r="56" spans="2:43">
      <c r="B56" t="s">
        <v>347</v>
      </c>
      <c r="D56">
        <f>D55/$D55*100</f>
        <v>100</v>
      </c>
      <c r="E56">
        <f t="shared" ref="E56:AQ56" si="3">E55/$D55*100</f>
        <v>102.51578964116254</v>
      </c>
      <c r="F56">
        <f t="shared" si="3"/>
        <v>103.2268752467393</v>
      </c>
      <c r="G56">
        <f t="shared" si="3"/>
        <v>101.85159037795049</v>
      </c>
      <c r="H56">
        <f t="shared" si="3"/>
        <v>99.900049211829213</v>
      </c>
      <c r="I56">
        <f t="shared" si="3"/>
        <v>99.810946950243547</v>
      </c>
      <c r="J56">
        <f t="shared" si="3"/>
        <v>100.46694702529055</v>
      </c>
      <c r="K56">
        <f t="shared" si="3"/>
        <v>103.19129785818311</v>
      </c>
      <c r="L56">
        <f t="shared" si="3"/>
        <v>103.43983326395578</v>
      </c>
      <c r="M56">
        <f t="shared" si="3"/>
        <v>103.17516160156521</v>
      </c>
      <c r="N56">
        <f t="shared" si="3"/>
        <v>101.11537717471992</v>
      </c>
      <c r="O56">
        <f t="shared" si="3"/>
        <v>99.550043352116333</v>
      </c>
      <c r="P56">
        <f t="shared" si="3"/>
        <v>99.088056927503871</v>
      </c>
      <c r="Q56">
        <f t="shared" si="3"/>
        <v>100.13590509785746</v>
      </c>
      <c r="R56">
        <f t="shared" si="3"/>
        <v>102.47744772720375</v>
      </c>
      <c r="S56">
        <f t="shared" si="3"/>
        <v>102.25654027255493</v>
      </c>
      <c r="T56">
        <f t="shared" si="3"/>
        <v>98.576490104374656</v>
      </c>
      <c r="U56">
        <f t="shared" si="3"/>
        <v>100.2342893870122</v>
      </c>
      <c r="V56">
        <f t="shared" si="3"/>
        <v>100.53168662741024</v>
      </c>
      <c r="W56">
        <f t="shared" si="3"/>
        <v>99.582912866719838</v>
      </c>
      <c r="X56">
        <f t="shared" si="3"/>
        <v>96.748696575872827</v>
      </c>
      <c r="Y56">
        <f t="shared" si="3"/>
        <v>93.720488028967765</v>
      </c>
      <c r="Z56">
        <f t="shared" si="3"/>
        <v>93.216342514922346</v>
      </c>
      <c r="AA56">
        <f t="shared" si="3"/>
        <v>91.214001381912297</v>
      </c>
      <c r="AB56">
        <f t="shared" si="3"/>
        <v>90.27481829041713</v>
      </c>
      <c r="AC56">
        <f t="shared" si="3"/>
        <v>88.337552349068176</v>
      </c>
      <c r="AD56">
        <f t="shared" si="3"/>
        <v>88.194395496558514</v>
      </c>
      <c r="AE56">
        <f t="shared" si="3"/>
        <v>89.814679065389527</v>
      </c>
      <c r="AF56">
        <f t="shared" si="3"/>
        <v>87.985270324418494</v>
      </c>
      <c r="AG56">
        <f t="shared" si="3"/>
        <v>86.95543988431227</v>
      </c>
      <c r="AH56">
        <f t="shared" si="3"/>
        <v>91.349646832035688</v>
      </c>
      <c r="AI56">
        <f t="shared" si="3"/>
        <v>92.622322657736703</v>
      </c>
      <c r="AJ56">
        <f t="shared" si="3"/>
        <v>93.509323609799395</v>
      </c>
      <c r="AK56">
        <f t="shared" si="3"/>
        <v>92.656168369210619</v>
      </c>
      <c r="AL56">
        <f t="shared" si="3"/>
        <v>92.705556975164043</v>
      </c>
      <c r="AM56">
        <f t="shared" si="3"/>
        <v>93.044501145909081</v>
      </c>
      <c r="AN56">
        <f t="shared" si="3"/>
        <v>91.083573339815587</v>
      </c>
      <c r="AO56">
        <f t="shared" si="3"/>
        <v>88.73976014070567</v>
      </c>
      <c r="AP56">
        <f t="shared" si="3"/>
        <v>88.19598604132922</v>
      </c>
      <c r="AQ56">
        <f t="shared" si="3"/>
        <v>86.463374935301431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B2:AQ56"/>
  <sheetViews>
    <sheetView topLeftCell="W28" workbookViewId="0">
      <selection activeCell="D29" sqref="D29:AQ29"/>
    </sheetView>
  </sheetViews>
  <sheetFormatPr defaultRowHeight="14.25"/>
  <cols>
    <col min="2" max="2" width="20.625" bestFit="1" customWidth="1"/>
  </cols>
  <sheetData>
    <row r="2" spans="2:43">
      <c r="D2" t="s">
        <v>334</v>
      </c>
    </row>
    <row r="3" spans="2:43">
      <c r="D3" s="25" t="s">
        <v>294</v>
      </c>
      <c r="E3" s="25" t="s">
        <v>295</v>
      </c>
      <c r="F3" s="25" t="s">
        <v>296</v>
      </c>
      <c r="G3" s="25" t="s">
        <v>297</v>
      </c>
      <c r="H3" s="25" t="s">
        <v>298</v>
      </c>
      <c r="I3" s="25" t="s">
        <v>299</v>
      </c>
      <c r="J3" s="25" t="s">
        <v>300</v>
      </c>
      <c r="K3" s="25" t="s">
        <v>301</v>
      </c>
      <c r="L3" s="25" t="s">
        <v>302</v>
      </c>
      <c r="M3" s="25" t="s">
        <v>303</v>
      </c>
      <c r="N3" s="25" t="s">
        <v>304</v>
      </c>
      <c r="O3" s="25" t="s">
        <v>305</v>
      </c>
      <c r="P3" s="25" t="s">
        <v>306</v>
      </c>
      <c r="Q3" s="25" t="s">
        <v>307</v>
      </c>
      <c r="R3" s="25" t="s">
        <v>308</v>
      </c>
      <c r="S3" s="25" t="s">
        <v>309</v>
      </c>
      <c r="T3" s="25" t="s">
        <v>310</v>
      </c>
      <c r="U3" s="25" t="s">
        <v>311</v>
      </c>
      <c r="V3" s="25" t="s">
        <v>312</v>
      </c>
      <c r="W3" s="25" t="s">
        <v>313</v>
      </c>
      <c r="X3" s="25" t="s">
        <v>314</v>
      </c>
      <c r="Y3" s="25" t="s">
        <v>315</v>
      </c>
      <c r="Z3" s="25" t="s">
        <v>316</v>
      </c>
      <c r="AA3" s="25" t="s">
        <v>317</v>
      </c>
      <c r="AB3" s="25" t="s">
        <v>318</v>
      </c>
      <c r="AC3" s="25" t="s">
        <v>319</v>
      </c>
      <c r="AD3" s="25" t="s">
        <v>320</v>
      </c>
      <c r="AE3" s="25" t="s">
        <v>321</v>
      </c>
      <c r="AF3" s="25" t="s">
        <v>322</v>
      </c>
      <c r="AG3" s="25" t="s">
        <v>323</v>
      </c>
      <c r="AH3" s="25" t="s">
        <v>324</v>
      </c>
      <c r="AI3" s="25" t="s">
        <v>325</v>
      </c>
      <c r="AJ3" s="25" t="s">
        <v>326</v>
      </c>
      <c r="AK3" s="25" t="s">
        <v>327</v>
      </c>
      <c r="AL3" s="25" t="s">
        <v>328</v>
      </c>
      <c r="AM3" s="25" t="s">
        <v>329</v>
      </c>
      <c r="AN3" s="25" t="s">
        <v>330</v>
      </c>
      <c r="AO3" s="25" t="s">
        <v>331</v>
      </c>
      <c r="AP3" s="25" t="s">
        <v>332</v>
      </c>
      <c r="AQ3" s="25" t="s">
        <v>333</v>
      </c>
    </row>
    <row r="4" spans="2:43" s="21" customFormat="1">
      <c r="B4" s="36" t="s">
        <v>46</v>
      </c>
      <c r="C4" s="22">
        <v>10.994331166361571</v>
      </c>
      <c r="D4" s="24" t="s">
        <v>243</v>
      </c>
      <c r="E4" s="24" t="s">
        <v>243</v>
      </c>
      <c r="F4" s="24" t="s">
        <v>243</v>
      </c>
      <c r="G4" s="24" t="s">
        <v>243</v>
      </c>
      <c r="H4" s="24" t="s">
        <v>243</v>
      </c>
      <c r="I4" s="24" t="s">
        <v>243</v>
      </c>
      <c r="J4" s="24" t="s">
        <v>243</v>
      </c>
      <c r="K4" s="24" t="s">
        <v>243</v>
      </c>
      <c r="L4" s="24" t="s">
        <v>243</v>
      </c>
      <c r="M4" s="24" t="s">
        <v>243</v>
      </c>
      <c r="N4" s="24" t="s">
        <v>243</v>
      </c>
      <c r="O4" s="24" t="s">
        <v>243</v>
      </c>
      <c r="P4" s="24" t="s">
        <v>243</v>
      </c>
      <c r="Q4" s="24" t="s">
        <v>243</v>
      </c>
      <c r="R4" s="24" t="s">
        <v>243</v>
      </c>
      <c r="S4" s="24" t="s">
        <v>243</v>
      </c>
      <c r="T4" s="24" t="s">
        <v>243</v>
      </c>
      <c r="U4" s="24" t="s">
        <v>243</v>
      </c>
      <c r="V4" s="24" t="s">
        <v>243</v>
      </c>
      <c r="W4" s="24" t="s">
        <v>243</v>
      </c>
      <c r="X4" s="24" t="s">
        <v>243</v>
      </c>
      <c r="Y4" s="24" t="s">
        <v>243</v>
      </c>
      <c r="Z4" s="24" t="s">
        <v>243</v>
      </c>
      <c r="AA4" s="24" t="s">
        <v>243</v>
      </c>
      <c r="AB4" s="24" t="s">
        <v>243</v>
      </c>
      <c r="AC4" s="24" t="s">
        <v>243</v>
      </c>
      <c r="AD4" s="24" t="s">
        <v>243</v>
      </c>
      <c r="AE4" s="24" t="s">
        <v>243</v>
      </c>
      <c r="AF4" s="24" t="s">
        <v>243</v>
      </c>
      <c r="AG4" s="24" t="s">
        <v>243</v>
      </c>
      <c r="AH4" s="24" t="s">
        <v>243</v>
      </c>
      <c r="AI4" s="24" t="s">
        <v>243</v>
      </c>
      <c r="AJ4" s="24" t="s">
        <v>243</v>
      </c>
      <c r="AK4" s="24" t="s">
        <v>243</v>
      </c>
      <c r="AL4" s="24" t="s">
        <v>243</v>
      </c>
      <c r="AM4" s="24" t="s">
        <v>243</v>
      </c>
      <c r="AN4" s="24" t="s">
        <v>243</v>
      </c>
      <c r="AO4" s="24" t="s">
        <v>243</v>
      </c>
      <c r="AP4" s="24" t="s">
        <v>243</v>
      </c>
      <c r="AQ4" s="24" t="s">
        <v>243</v>
      </c>
    </row>
    <row r="5" spans="2:43">
      <c r="B5" s="2" t="s">
        <v>105</v>
      </c>
      <c r="C5" s="13">
        <v>10.452896710465714</v>
      </c>
      <c r="D5" s="16">
        <v>106.521</v>
      </c>
      <c r="E5" s="16">
        <v>105.79300000000001</v>
      </c>
      <c r="F5" s="16">
        <v>105.40300000000001</v>
      </c>
      <c r="G5" s="16">
        <v>105.04900000000001</v>
      </c>
      <c r="H5" s="16">
        <v>105.185</v>
      </c>
      <c r="I5" s="16">
        <v>104.104</v>
      </c>
      <c r="J5" s="16">
        <v>103.66500000000001</v>
      </c>
      <c r="K5" s="16">
        <v>103.33</v>
      </c>
      <c r="L5" s="16">
        <v>102.629</v>
      </c>
      <c r="M5" s="16">
        <v>102.834</v>
      </c>
      <c r="N5" s="16">
        <v>102.42100000000001</v>
      </c>
      <c r="O5" s="16">
        <v>101.604</v>
      </c>
      <c r="P5" s="16">
        <v>101.39</v>
      </c>
      <c r="Q5" s="16">
        <v>101.30200000000001</v>
      </c>
      <c r="R5" s="16">
        <v>101.09699999999999</v>
      </c>
      <c r="S5" s="16">
        <v>101.264</v>
      </c>
      <c r="T5" s="16">
        <v>100.64700000000001</v>
      </c>
      <c r="U5" s="16">
        <v>100.264</v>
      </c>
      <c r="V5" s="16">
        <v>99.672899999999998</v>
      </c>
      <c r="W5" s="16">
        <v>99.565399999999997</v>
      </c>
      <c r="X5" s="16">
        <v>99.505499999999998</v>
      </c>
      <c r="Y5" s="16">
        <v>99.140900000000002</v>
      </c>
      <c r="Z5" s="16">
        <v>98.799099999999996</v>
      </c>
      <c r="AA5" s="16">
        <v>99.112499999999997</v>
      </c>
      <c r="AB5" s="16">
        <v>98.808499999999995</v>
      </c>
      <c r="AC5" s="16">
        <v>98.673599999999993</v>
      </c>
      <c r="AD5" s="16">
        <v>98.138599999999997</v>
      </c>
      <c r="AE5" s="16">
        <v>98.0214</v>
      </c>
      <c r="AF5" s="16">
        <v>97.677999999999997</v>
      </c>
      <c r="AG5" s="16">
        <v>97.231800000000007</v>
      </c>
      <c r="AH5" s="16">
        <v>96.473600000000005</v>
      </c>
      <c r="AI5" s="16">
        <v>98.385599999999997</v>
      </c>
      <c r="AJ5" s="16">
        <v>98.467799999999997</v>
      </c>
      <c r="AK5" s="16">
        <v>97.219499999999996</v>
      </c>
      <c r="AL5" s="16">
        <v>96.685299999999998</v>
      </c>
      <c r="AM5" s="16">
        <v>95.968000000000004</v>
      </c>
      <c r="AN5" s="16">
        <v>95.899699999999996</v>
      </c>
      <c r="AO5" s="16">
        <v>95.048199999999994</v>
      </c>
      <c r="AP5" s="16">
        <v>94.485900000000001</v>
      </c>
      <c r="AQ5" s="16">
        <v>94.290599999999998</v>
      </c>
    </row>
    <row r="6" spans="2:43">
      <c r="B6" s="2" t="s">
        <v>215</v>
      </c>
      <c r="C6" s="13">
        <v>10.35806862006058</v>
      </c>
      <c r="D6" s="16">
        <v>90.053899999999999</v>
      </c>
      <c r="E6" s="16">
        <v>90.666899999999998</v>
      </c>
      <c r="F6" s="16">
        <v>90.951800000000006</v>
      </c>
      <c r="G6" s="16">
        <v>91.232200000000006</v>
      </c>
      <c r="H6" s="16">
        <v>91.555000000000007</v>
      </c>
      <c r="I6" s="16">
        <v>91.965699999999998</v>
      </c>
      <c r="J6" s="16">
        <v>92.362700000000004</v>
      </c>
      <c r="K6" s="16">
        <v>92.8934</v>
      </c>
      <c r="L6" s="16">
        <v>93.543199999999999</v>
      </c>
      <c r="M6" s="16">
        <v>93.8155</v>
      </c>
      <c r="N6" s="16">
        <v>94.337299999999999</v>
      </c>
      <c r="O6" s="16">
        <v>94.818299999999994</v>
      </c>
      <c r="P6" s="16">
        <v>95.642799999999994</v>
      </c>
      <c r="Q6" s="16">
        <v>96.449600000000004</v>
      </c>
      <c r="R6" s="16">
        <v>97.148099999999999</v>
      </c>
      <c r="S6" s="16">
        <v>97.874399999999994</v>
      </c>
      <c r="T6" s="16">
        <v>98.775899999999993</v>
      </c>
      <c r="U6" s="16">
        <v>99.437600000000003</v>
      </c>
      <c r="V6" s="16">
        <v>100.459</v>
      </c>
      <c r="W6" s="16">
        <v>101.30200000000001</v>
      </c>
      <c r="X6" s="16">
        <v>102.05500000000001</v>
      </c>
      <c r="Y6" s="16">
        <v>102.94799999999999</v>
      </c>
      <c r="Z6" s="16">
        <v>103.72499999999999</v>
      </c>
      <c r="AA6" s="16">
        <v>104.18600000000001</v>
      </c>
      <c r="AB6" s="16">
        <v>105.38</v>
      </c>
      <c r="AC6" s="16">
        <v>106.09699999999999</v>
      </c>
      <c r="AD6" s="16">
        <v>106.45399999999999</v>
      </c>
      <c r="AE6" s="16">
        <v>106.958</v>
      </c>
      <c r="AF6" s="16">
        <v>107.59099999999999</v>
      </c>
      <c r="AG6" s="16">
        <v>108.30200000000001</v>
      </c>
      <c r="AH6" s="16">
        <v>109.16200000000001</v>
      </c>
      <c r="AI6" s="16">
        <v>109.3</v>
      </c>
      <c r="AJ6" s="16">
        <v>109.717</v>
      </c>
      <c r="AK6" s="16">
        <v>109.59399999999999</v>
      </c>
      <c r="AL6" s="16">
        <v>109.658</v>
      </c>
      <c r="AM6" s="16">
        <v>109.94199999999999</v>
      </c>
      <c r="AN6" s="16">
        <v>110.35899999999999</v>
      </c>
      <c r="AO6" s="16">
        <v>110.792</v>
      </c>
      <c r="AP6" s="16">
        <v>111.15600000000001</v>
      </c>
      <c r="AQ6" s="16">
        <v>111.64400000000001</v>
      </c>
    </row>
    <row r="7" spans="2:43">
      <c r="B7" s="2" t="s">
        <v>94</v>
      </c>
      <c r="C7" s="13">
        <v>6.7235139201148018</v>
      </c>
      <c r="D7" s="16">
        <v>115.104</v>
      </c>
      <c r="E7" s="16">
        <v>114.914</v>
      </c>
      <c r="F7" s="16">
        <v>114.014</v>
      </c>
      <c r="G7" s="16">
        <v>114.012</v>
      </c>
      <c r="H7" s="16">
        <v>111.977</v>
      </c>
      <c r="I7" s="16">
        <v>111.84399999999999</v>
      </c>
      <c r="J7" s="16">
        <v>110.095</v>
      </c>
      <c r="K7" s="16">
        <v>108.497</v>
      </c>
      <c r="L7" s="16">
        <v>106.294</v>
      </c>
      <c r="M7" s="16">
        <v>104.36499999999999</v>
      </c>
      <c r="N7" s="16">
        <v>102.474</v>
      </c>
      <c r="O7" s="16">
        <v>102.15600000000001</v>
      </c>
      <c r="P7" s="16">
        <v>101.538</v>
      </c>
      <c r="Q7" s="16">
        <v>100.639</v>
      </c>
      <c r="R7" s="16">
        <v>99.125699999999995</v>
      </c>
      <c r="S7" s="16">
        <v>99.146500000000003</v>
      </c>
      <c r="T7" s="16">
        <v>99.74</v>
      </c>
      <c r="U7" s="16">
        <v>100.264</v>
      </c>
      <c r="V7" s="16">
        <v>99.785399999999996</v>
      </c>
      <c r="W7" s="16">
        <v>100.196</v>
      </c>
      <c r="X7" s="16">
        <v>99.399900000000002</v>
      </c>
      <c r="Y7" s="16">
        <v>99.913200000000003</v>
      </c>
      <c r="Z7" s="16">
        <v>98.755799999999994</v>
      </c>
      <c r="AA7" s="16">
        <v>100.718</v>
      </c>
      <c r="AB7" s="16">
        <v>100.73</v>
      </c>
      <c r="AC7" s="16">
        <v>101.578</v>
      </c>
      <c r="AD7" s="16">
        <v>102.37</v>
      </c>
      <c r="AE7" s="16">
        <v>105.455</v>
      </c>
      <c r="AF7" s="16">
        <v>103.366</v>
      </c>
      <c r="AG7" s="16">
        <v>103.747</v>
      </c>
      <c r="AH7" s="16">
        <v>104.473</v>
      </c>
      <c r="AI7" s="16">
        <v>104.884</v>
      </c>
      <c r="AJ7" s="16">
        <v>104.009</v>
      </c>
      <c r="AK7" s="16">
        <v>103.342</v>
      </c>
      <c r="AL7" s="16">
        <v>102.431</v>
      </c>
      <c r="AM7" s="16">
        <v>104.16200000000001</v>
      </c>
      <c r="AN7" s="16">
        <v>104.73</v>
      </c>
      <c r="AO7" s="16">
        <v>101.039</v>
      </c>
      <c r="AP7" s="16">
        <v>104.32</v>
      </c>
      <c r="AQ7" s="16">
        <v>104.849</v>
      </c>
    </row>
    <row r="8" spans="2:43">
      <c r="B8" s="2" t="s">
        <v>124</v>
      </c>
      <c r="C8" s="13">
        <v>5.4101691442214817</v>
      </c>
      <c r="D8" s="16">
        <v>84.850999999999999</v>
      </c>
      <c r="E8" s="16">
        <v>85.152600000000007</v>
      </c>
      <c r="F8" s="16">
        <v>84.666499999999999</v>
      </c>
      <c r="G8" s="16">
        <v>83.880200000000002</v>
      </c>
      <c r="H8" s="16">
        <v>84.888800000000003</v>
      </c>
      <c r="I8" s="16">
        <v>86.937799999999996</v>
      </c>
      <c r="J8" s="16">
        <v>88.412000000000006</v>
      </c>
      <c r="K8" s="16">
        <v>88.623000000000005</v>
      </c>
      <c r="L8" s="16">
        <v>90.639099999999999</v>
      </c>
      <c r="M8" s="16">
        <v>89.358900000000006</v>
      </c>
      <c r="N8" s="16">
        <v>89.654899999999998</v>
      </c>
      <c r="O8" s="16">
        <v>90.9636</v>
      </c>
      <c r="P8" s="16">
        <v>93.161600000000007</v>
      </c>
      <c r="Q8" s="16">
        <v>94.470600000000005</v>
      </c>
      <c r="R8" s="16">
        <v>96.892499999999998</v>
      </c>
      <c r="S8" s="16">
        <v>97.577799999999996</v>
      </c>
      <c r="T8" s="16">
        <v>97.2577</v>
      </c>
      <c r="U8" s="16">
        <v>98.421899999999994</v>
      </c>
      <c r="V8" s="16">
        <v>101.988</v>
      </c>
      <c r="W8" s="16">
        <v>102.077</v>
      </c>
      <c r="X8" s="16">
        <v>102.452</v>
      </c>
      <c r="Y8" s="16">
        <v>103.49299999999999</v>
      </c>
      <c r="Z8" s="16">
        <v>105.479</v>
      </c>
      <c r="AA8" s="16">
        <v>103.97799999999999</v>
      </c>
      <c r="AB8" s="16">
        <v>103.343</v>
      </c>
      <c r="AC8" s="16">
        <v>106.783</v>
      </c>
      <c r="AD8" s="16">
        <v>109.786</v>
      </c>
      <c r="AE8" s="16">
        <v>115.646</v>
      </c>
      <c r="AF8" s="16">
        <v>116.95099999999999</v>
      </c>
      <c r="AG8" s="16">
        <v>122.63500000000001</v>
      </c>
      <c r="AH8" s="16">
        <v>125.164</v>
      </c>
      <c r="AI8" s="16">
        <v>116.22799999999999</v>
      </c>
      <c r="AJ8" s="16">
        <v>110.887</v>
      </c>
      <c r="AK8" s="16">
        <v>109.43600000000001</v>
      </c>
      <c r="AL8" s="16">
        <v>111.34</v>
      </c>
      <c r="AM8" s="16">
        <v>116.027</v>
      </c>
      <c r="AN8" s="16">
        <v>117.374</v>
      </c>
      <c r="AO8" s="16">
        <v>115.30200000000001</v>
      </c>
      <c r="AP8" s="16">
        <v>117.011</v>
      </c>
      <c r="AQ8" s="16">
        <v>121.024</v>
      </c>
    </row>
    <row r="9" spans="2:43">
      <c r="B9" s="2" t="s">
        <v>14</v>
      </c>
      <c r="C9" s="13">
        <v>4.7972511937437368</v>
      </c>
      <c r="D9" s="17">
        <v>86.679699999999997</v>
      </c>
      <c r="E9" s="17">
        <v>87.017700000000005</v>
      </c>
      <c r="F9" s="17">
        <v>87.957099999999997</v>
      </c>
      <c r="G9" s="17">
        <v>88.135900000000007</v>
      </c>
      <c r="H9" s="17">
        <v>89.058400000000006</v>
      </c>
      <c r="I9" s="17">
        <v>89.459100000000007</v>
      </c>
      <c r="J9" s="17">
        <v>89.829700000000003</v>
      </c>
      <c r="K9" s="17">
        <v>90.895300000000006</v>
      </c>
      <c r="L9" s="17">
        <v>91.767799999999994</v>
      </c>
      <c r="M9" s="17">
        <v>91.595699999999994</v>
      </c>
      <c r="N9" s="17">
        <v>92.4298</v>
      </c>
      <c r="O9" s="17">
        <v>93.613500000000002</v>
      </c>
      <c r="P9" s="17">
        <v>94.548400000000001</v>
      </c>
      <c r="Q9" s="17">
        <v>95.28</v>
      </c>
      <c r="R9" s="17">
        <v>95.990300000000005</v>
      </c>
      <c r="S9" s="17">
        <v>96.874499999999998</v>
      </c>
      <c r="T9" s="17">
        <v>98.0518</v>
      </c>
      <c r="U9" s="17">
        <v>99.425299999999993</v>
      </c>
      <c r="V9" s="17">
        <v>100.56</v>
      </c>
      <c r="W9" s="17">
        <v>101.905</v>
      </c>
      <c r="X9" s="17">
        <v>102.958</v>
      </c>
      <c r="Y9" s="17">
        <v>104.133</v>
      </c>
      <c r="Z9" s="17">
        <v>105.98</v>
      </c>
      <c r="AA9" s="17">
        <v>107.002</v>
      </c>
      <c r="AB9" s="17">
        <v>107.955</v>
      </c>
      <c r="AC9" s="17">
        <v>109.068</v>
      </c>
      <c r="AD9" s="17">
        <v>110.14</v>
      </c>
      <c r="AE9" s="17">
        <v>111.511</v>
      </c>
      <c r="AF9" s="17">
        <v>112.825</v>
      </c>
      <c r="AG9" s="17">
        <v>115.50700000000001</v>
      </c>
      <c r="AH9" s="17">
        <v>119.03</v>
      </c>
      <c r="AI9" s="17">
        <v>120.268</v>
      </c>
      <c r="AJ9" s="17">
        <v>117.967</v>
      </c>
      <c r="AK9" s="17">
        <v>116.098</v>
      </c>
      <c r="AL9" s="17">
        <v>116.63</v>
      </c>
      <c r="AM9" s="17">
        <v>118.227</v>
      </c>
      <c r="AN9" s="17">
        <v>119.738</v>
      </c>
      <c r="AO9" s="17">
        <v>123.288</v>
      </c>
      <c r="AP9" s="17">
        <v>124.94799999999999</v>
      </c>
      <c r="AQ9" s="17">
        <v>125.407</v>
      </c>
    </row>
    <row r="10" spans="2:43">
      <c r="B10" s="2" t="s">
        <v>184</v>
      </c>
      <c r="C10" s="13">
        <v>4.6128642617655462</v>
      </c>
      <c r="D10" s="16">
        <v>86.622500000000002</v>
      </c>
      <c r="E10" s="16">
        <v>88.268299999999996</v>
      </c>
      <c r="F10" s="16">
        <v>86.449299999999994</v>
      </c>
      <c r="G10" s="16">
        <v>83.966099999999997</v>
      </c>
      <c r="H10" s="16">
        <v>83.302000000000007</v>
      </c>
      <c r="I10" s="16">
        <v>85.7851</v>
      </c>
      <c r="J10" s="16">
        <v>85.149900000000002</v>
      </c>
      <c r="K10" s="16">
        <v>86.016099999999994</v>
      </c>
      <c r="L10" s="16">
        <v>88.369299999999996</v>
      </c>
      <c r="M10" s="16">
        <v>86.135499999999993</v>
      </c>
      <c r="N10" s="16">
        <v>86.135499999999993</v>
      </c>
      <c r="O10" s="16">
        <v>86.433400000000006</v>
      </c>
      <c r="P10" s="16">
        <v>87.803399999999996</v>
      </c>
      <c r="Q10" s="16">
        <v>90.215900000000005</v>
      </c>
      <c r="R10" s="16">
        <v>93.0672</v>
      </c>
      <c r="S10" s="16">
        <v>93.697500000000005</v>
      </c>
      <c r="T10" s="16">
        <v>93.939099999999996</v>
      </c>
      <c r="U10" s="16">
        <v>99.296199999999999</v>
      </c>
      <c r="V10" s="16">
        <v>103.676</v>
      </c>
      <c r="W10" s="16">
        <v>103.22499999999999</v>
      </c>
      <c r="X10" s="16">
        <v>104.517</v>
      </c>
      <c r="Y10" s="16">
        <v>106.93300000000001</v>
      </c>
      <c r="Z10" s="16">
        <v>107.458</v>
      </c>
      <c r="AA10" s="16">
        <v>101.261</v>
      </c>
      <c r="AB10" s="16">
        <v>100.28</v>
      </c>
      <c r="AC10" s="16">
        <v>104.482</v>
      </c>
      <c r="AD10" s="16">
        <v>106.51300000000001</v>
      </c>
      <c r="AE10" s="16">
        <v>109.979</v>
      </c>
      <c r="AF10" s="16">
        <v>111.97499999999999</v>
      </c>
      <c r="AG10" s="16">
        <v>120.16800000000001</v>
      </c>
      <c r="AH10" s="16">
        <v>122.899</v>
      </c>
      <c r="AI10" s="16">
        <v>98.109200000000001</v>
      </c>
      <c r="AJ10" s="16">
        <v>92.121799999999993</v>
      </c>
      <c r="AK10" s="16">
        <v>96.428600000000003</v>
      </c>
      <c r="AL10" s="16">
        <v>100.21</v>
      </c>
      <c r="AM10" s="16">
        <v>101.261</v>
      </c>
      <c r="AN10" s="16">
        <v>103.04600000000001</v>
      </c>
      <c r="AO10" s="16">
        <v>103.256</v>
      </c>
      <c r="AP10" s="16">
        <v>100.032</v>
      </c>
      <c r="AQ10" s="16">
        <v>102.241</v>
      </c>
    </row>
    <row r="11" spans="2:43">
      <c r="B11" s="2" t="s">
        <v>97</v>
      </c>
      <c r="C11" s="13">
        <v>3.7614639158871186</v>
      </c>
      <c r="D11" s="34">
        <v>68.519800000000004</v>
      </c>
      <c r="E11" s="34">
        <v>72.830100000000002</v>
      </c>
      <c r="F11" s="34">
        <v>73.293400000000005</v>
      </c>
      <c r="G11" s="34">
        <v>73.832599999999999</v>
      </c>
      <c r="H11" s="34">
        <v>74.805199999999999</v>
      </c>
      <c r="I11" s="34">
        <v>75.692800000000005</v>
      </c>
      <c r="J11" s="34">
        <v>76.809600000000003</v>
      </c>
      <c r="K11" s="34">
        <v>78.196399999999997</v>
      </c>
      <c r="L11" s="34">
        <v>80.977599999999995</v>
      </c>
      <c r="M11" s="34">
        <v>79.645300000000006</v>
      </c>
      <c r="N11" s="34">
        <v>80.301000000000002</v>
      </c>
      <c r="O11" s="34">
        <v>81.400999999999996</v>
      </c>
      <c r="P11" s="34">
        <v>84.115099999999998</v>
      </c>
      <c r="Q11" s="34">
        <v>86.469800000000006</v>
      </c>
      <c r="R11" s="34">
        <v>88.639300000000006</v>
      </c>
      <c r="S11" s="34">
        <v>90.479500000000002</v>
      </c>
      <c r="T11" s="34">
        <v>93.540700000000001</v>
      </c>
      <c r="U11" s="34">
        <v>97.021000000000001</v>
      </c>
      <c r="V11" s="34">
        <v>100.30500000000001</v>
      </c>
      <c r="W11" s="34">
        <v>108.91500000000001</v>
      </c>
      <c r="X11" s="34">
        <v>110.145</v>
      </c>
      <c r="Y11" s="34">
        <v>112.078</v>
      </c>
      <c r="Z11" s="34">
        <v>115.655</v>
      </c>
      <c r="AA11" s="34">
        <v>118.256</v>
      </c>
      <c r="AB11" s="34">
        <v>122.09399999999999</v>
      </c>
      <c r="AC11" s="34">
        <v>124.54</v>
      </c>
      <c r="AD11" s="34">
        <v>128.40100000000001</v>
      </c>
      <c r="AE11" s="34">
        <v>132.45500000000001</v>
      </c>
      <c r="AF11" s="34">
        <v>138.65799999999999</v>
      </c>
      <c r="AG11" s="34">
        <v>148.363</v>
      </c>
      <c r="AH11" s="34">
        <v>155.535</v>
      </c>
      <c r="AI11" s="34">
        <v>156.80699999999999</v>
      </c>
      <c r="AJ11" s="34">
        <v>157.19</v>
      </c>
      <c r="AK11" s="34">
        <v>161.24</v>
      </c>
      <c r="AL11" s="34">
        <v>163.85300000000001</v>
      </c>
      <c r="AM11" s="34">
        <v>166.99</v>
      </c>
      <c r="AN11" s="34">
        <v>169.6</v>
      </c>
      <c r="AO11" s="34">
        <v>174.261</v>
      </c>
      <c r="AP11" s="34">
        <v>177.22</v>
      </c>
      <c r="AQ11" s="34">
        <v>180.785</v>
      </c>
    </row>
    <row r="12" spans="2:43">
      <c r="B12" s="2" t="s">
        <v>186</v>
      </c>
      <c r="C12" s="13">
        <v>2.99288751341355</v>
      </c>
      <c r="D12" s="16">
        <v>80.451800000000006</v>
      </c>
      <c r="E12" s="16">
        <v>79.669200000000004</v>
      </c>
      <c r="F12" s="16">
        <v>79.624399999999994</v>
      </c>
      <c r="G12" s="16">
        <v>80.116399999999999</v>
      </c>
      <c r="H12" s="16">
        <v>82.504199999999997</v>
      </c>
      <c r="I12" s="16">
        <v>82.876499999999993</v>
      </c>
      <c r="J12" s="16">
        <v>83.045699999999997</v>
      </c>
      <c r="K12" s="16">
        <v>83.688699999999997</v>
      </c>
      <c r="L12" s="16">
        <v>85.719099999999997</v>
      </c>
      <c r="M12" s="16">
        <v>85.854500000000002</v>
      </c>
      <c r="N12" s="16">
        <v>85.380700000000004</v>
      </c>
      <c r="O12" s="16">
        <v>85.854500000000002</v>
      </c>
      <c r="P12" s="16">
        <v>89.407799999999995</v>
      </c>
      <c r="Q12" s="16">
        <v>91.979699999999994</v>
      </c>
      <c r="R12" s="16">
        <v>93.671700000000001</v>
      </c>
      <c r="S12" s="16">
        <v>94.348600000000005</v>
      </c>
      <c r="T12" s="16">
        <v>97.495800000000003</v>
      </c>
      <c r="U12" s="16">
        <v>99.390900000000002</v>
      </c>
      <c r="V12" s="16">
        <v>100.745</v>
      </c>
      <c r="W12" s="16">
        <v>102.369</v>
      </c>
      <c r="X12" s="16">
        <v>105.584</v>
      </c>
      <c r="Y12" s="16">
        <v>106.73399999999999</v>
      </c>
      <c r="Z12" s="16">
        <v>107.986</v>
      </c>
      <c r="AA12" s="16">
        <v>109.239</v>
      </c>
      <c r="AB12" s="16">
        <v>112.48699999999999</v>
      </c>
      <c r="AC12" s="16">
        <v>114.58499999999999</v>
      </c>
      <c r="AD12" s="16">
        <v>117.259</v>
      </c>
      <c r="AE12" s="16">
        <v>120.88</v>
      </c>
      <c r="AF12" s="16">
        <v>130.93100000000001</v>
      </c>
      <c r="AG12" s="16">
        <v>142.673</v>
      </c>
      <c r="AH12" s="16">
        <v>149.78</v>
      </c>
      <c r="AI12" s="16">
        <v>149.374</v>
      </c>
      <c r="AJ12" s="16">
        <v>151.26499999999999</v>
      </c>
      <c r="AK12" s="16">
        <v>152.24299999999999</v>
      </c>
      <c r="AL12" s="16">
        <v>153.40799999999999</v>
      </c>
      <c r="AM12" s="16">
        <v>156.24</v>
      </c>
      <c r="AN12" s="16">
        <v>162.61000000000001</v>
      </c>
      <c r="AO12" s="16">
        <v>165.11699999999999</v>
      </c>
      <c r="AP12" s="16">
        <v>166.584</v>
      </c>
      <c r="AQ12" s="16">
        <v>173.18100000000001</v>
      </c>
    </row>
    <row r="13" spans="2:43">
      <c r="B13" s="2" t="s">
        <v>163</v>
      </c>
      <c r="C13" s="13">
        <v>2.5017158816825589</v>
      </c>
      <c r="D13" s="16">
        <v>75.146900000000002</v>
      </c>
      <c r="E13" s="16">
        <v>75.235600000000005</v>
      </c>
      <c r="F13" s="16">
        <v>77.310299999999998</v>
      </c>
      <c r="G13" s="16">
        <v>78.0107</v>
      </c>
      <c r="H13" s="16">
        <v>78.546800000000005</v>
      </c>
      <c r="I13" s="16">
        <v>79.715400000000002</v>
      </c>
      <c r="J13" s="16">
        <v>79.151700000000005</v>
      </c>
      <c r="K13" s="16">
        <v>82.771299999999997</v>
      </c>
      <c r="L13" s="16">
        <v>76.704099999999997</v>
      </c>
      <c r="M13" s="16">
        <v>75.872699999999995</v>
      </c>
      <c r="N13" s="16">
        <v>77.469700000000003</v>
      </c>
      <c r="O13" s="16">
        <v>79.852900000000005</v>
      </c>
      <c r="P13" s="16">
        <v>79.233099999999993</v>
      </c>
      <c r="Q13" s="16">
        <v>79.865700000000004</v>
      </c>
      <c r="R13" s="16">
        <v>82.869299999999996</v>
      </c>
      <c r="S13" s="16">
        <v>85.077799999999996</v>
      </c>
      <c r="T13" s="16">
        <v>84.005600000000001</v>
      </c>
      <c r="U13" s="16">
        <v>85.298299999999998</v>
      </c>
      <c r="V13" s="16">
        <v>88.24</v>
      </c>
      <c r="W13" s="16">
        <v>89.281999999999996</v>
      </c>
      <c r="X13" s="16">
        <v>89.450900000000004</v>
      </c>
      <c r="Y13" s="16">
        <v>89.2941</v>
      </c>
      <c r="Z13" s="16">
        <v>93.148600000000002</v>
      </c>
      <c r="AA13" s="16">
        <v>92.851500000000001</v>
      </c>
      <c r="AB13" s="16">
        <v>92.362700000000004</v>
      </c>
      <c r="AC13" s="16">
        <v>90.999099999999999</v>
      </c>
      <c r="AD13" s="16">
        <v>93.452500000000001</v>
      </c>
      <c r="AE13" s="16">
        <v>96.940600000000003</v>
      </c>
      <c r="AF13" s="16">
        <v>111.08199999999999</v>
      </c>
      <c r="AG13" s="16">
        <v>115.18</v>
      </c>
      <c r="AH13" s="16">
        <v>118.7</v>
      </c>
      <c r="AI13" s="16">
        <v>119.852</v>
      </c>
      <c r="AJ13" s="16">
        <v>116.08799999999999</v>
      </c>
      <c r="AK13" s="16">
        <v>116.45099999999999</v>
      </c>
      <c r="AL13" s="16">
        <v>119.79300000000001</v>
      </c>
      <c r="AM13" s="16">
        <v>125.27</v>
      </c>
      <c r="AN13" s="16">
        <v>121.40900000000001</v>
      </c>
      <c r="AO13" s="16">
        <v>121.959</v>
      </c>
      <c r="AP13" s="16">
        <v>124.52</v>
      </c>
      <c r="AQ13" s="16">
        <v>130.078</v>
      </c>
    </row>
    <row r="14" spans="2:43">
      <c r="B14" s="2" t="s">
        <v>183</v>
      </c>
      <c r="C14" s="13">
        <v>2.2495220119331538</v>
      </c>
      <c r="D14" s="34">
        <v>81.555800000000005</v>
      </c>
      <c r="E14" s="34">
        <v>82.088399999999993</v>
      </c>
      <c r="F14" s="34">
        <v>82.551400000000001</v>
      </c>
      <c r="G14" s="34">
        <v>82.003799999999998</v>
      </c>
      <c r="H14" s="34">
        <v>83.622500000000002</v>
      </c>
      <c r="I14" s="34">
        <v>85.333399999999997</v>
      </c>
      <c r="J14" s="34">
        <v>84.882499999999993</v>
      </c>
      <c r="K14" s="34">
        <v>84.638900000000007</v>
      </c>
      <c r="L14" s="34">
        <v>87.324799999999996</v>
      </c>
      <c r="M14" s="34">
        <v>87.747</v>
      </c>
      <c r="N14" s="34">
        <v>88.275599999999997</v>
      </c>
      <c r="O14" s="34">
        <v>89.001499999999993</v>
      </c>
      <c r="P14" s="34">
        <v>89.878200000000007</v>
      </c>
      <c r="Q14" s="34">
        <v>92.392799999999994</v>
      </c>
      <c r="R14" s="34">
        <v>92.37</v>
      </c>
      <c r="S14" s="34">
        <v>92.686499999999995</v>
      </c>
      <c r="T14" s="34">
        <v>95.377099999999999</v>
      </c>
      <c r="U14" s="34">
        <v>96.990200000000002</v>
      </c>
      <c r="V14" s="34">
        <v>97.866799999999998</v>
      </c>
      <c r="W14" s="34">
        <v>96.435699999999997</v>
      </c>
      <c r="X14" s="34">
        <v>99.518299999999996</v>
      </c>
      <c r="Y14" s="34">
        <v>101.32</v>
      </c>
      <c r="Z14" s="34">
        <v>102.893</v>
      </c>
      <c r="AA14" s="34">
        <v>102.095</v>
      </c>
      <c r="AB14" s="34">
        <v>110.355</v>
      </c>
      <c r="AC14" s="34">
        <v>110.748</v>
      </c>
      <c r="AD14" s="34">
        <v>112.08199999999999</v>
      </c>
      <c r="AE14" s="34">
        <v>114.068</v>
      </c>
      <c r="AF14" s="34">
        <v>120.919</v>
      </c>
      <c r="AG14" s="34">
        <v>123.776</v>
      </c>
      <c r="AH14" s="34">
        <v>122.95</v>
      </c>
      <c r="AI14" s="34">
        <v>119.559</v>
      </c>
      <c r="AJ14" s="34">
        <v>124.175</v>
      </c>
      <c r="AK14" s="34">
        <v>127.248</v>
      </c>
      <c r="AL14" s="34">
        <v>132.47900000000001</v>
      </c>
      <c r="AM14" s="34">
        <v>134.72999999999999</v>
      </c>
      <c r="AN14" s="34">
        <v>136.34700000000001</v>
      </c>
      <c r="AO14" s="34">
        <v>137.72</v>
      </c>
      <c r="AP14" s="34">
        <v>143.01400000000001</v>
      </c>
      <c r="AQ14" s="34">
        <v>146.55600000000001</v>
      </c>
    </row>
    <row r="15" spans="2:43">
      <c r="B15" s="2" t="s">
        <v>196</v>
      </c>
      <c r="C15" s="13">
        <v>2.1633016104026779</v>
      </c>
      <c r="D15" s="16">
        <v>97.684100000000001</v>
      </c>
      <c r="E15" s="16">
        <v>97.893500000000003</v>
      </c>
      <c r="F15" s="16">
        <v>97.933000000000007</v>
      </c>
      <c r="G15" s="16">
        <v>98.018199999999993</v>
      </c>
      <c r="H15" s="16">
        <v>97.894400000000005</v>
      </c>
      <c r="I15" s="16">
        <v>98.306799999999996</v>
      </c>
      <c r="J15" s="16">
        <v>98.522599999999997</v>
      </c>
      <c r="K15" s="16">
        <v>98.646299999999997</v>
      </c>
      <c r="L15" s="16">
        <v>98.989699999999999</v>
      </c>
      <c r="M15" s="16">
        <v>99.269000000000005</v>
      </c>
      <c r="N15" s="16">
        <v>99.475800000000007</v>
      </c>
      <c r="O15" s="16">
        <v>99.561000000000007</v>
      </c>
      <c r="P15" s="16">
        <v>99.712400000000002</v>
      </c>
      <c r="Q15" s="16">
        <v>99.8566</v>
      </c>
      <c r="R15" s="16">
        <v>99.799099999999996</v>
      </c>
      <c r="S15" s="16">
        <v>100.19799999999999</v>
      </c>
      <c r="T15" s="16">
        <v>99.817700000000002</v>
      </c>
      <c r="U15" s="16">
        <v>99.706999999999994</v>
      </c>
      <c r="V15" s="16">
        <v>100.06100000000001</v>
      </c>
      <c r="W15" s="16">
        <v>100.402</v>
      </c>
      <c r="X15" s="16">
        <v>101.069</v>
      </c>
      <c r="Y15" s="16">
        <v>101.81</v>
      </c>
      <c r="Z15" s="16">
        <v>102.504</v>
      </c>
      <c r="AA15" s="16">
        <v>102.84</v>
      </c>
      <c r="AB15" s="16">
        <v>103.57599999999999</v>
      </c>
      <c r="AC15" s="16">
        <v>104.261</v>
      </c>
      <c r="AD15" s="16">
        <v>104.898</v>
      </c>
      <c r="AE15" s="16">
        <v>105.65900000000001</v>
      </c>
      <c r="AF15" s="16">
        <v>106.295</v>
      </c>
      <c r="AG15" s="16">
        <v>106.98</v>
      </c>
      <c r="AH15" s="16">
        <v>107.58</v>
      </c>
      <c r="AI15" s="16">
        <v>107.80800000000001</v>
      </c>
      <c r="AJ15" s="16">
        <v>107.35899999999999</v>
      </c>
      <c r="AK15" s="16">
        <v>107.21899999999999</v>
      </c>
      <c r="AL15" s="16">
        <v>107.393</v>
      </c>
      <c r="AM15" s="16">
        <v>107.37</v>
      </c>
      <c r="AN15" s="16">
        <v>107.502</v>
      </c>
      <c r="AO15" s="16">
        <v>107.39400000000001</v>
      </c>
      <c r="AP15" s="16">
        <v>107.265</v>
      </c>
      <c r="AQ15" s="16">
        <v>107.482</v>
      </c>
    </row>
    <row r="16" spans="2:43">
      <c r="B16" s="2" t="s">
        <v>213</v>
      </c>
      <c r="C16" s="13">
        <v>1.8731563853502955</v>
      </c>
      <c r="D16" s="16">
        <v>90.512799999999999</v>
      </c>
      <c r="E16" s="16">
        <v>90.9559</v>
      </c>
      <c r="F16" s="16">
        <v>90.793700000000001</v>
      </c>
      <c r="G16" s="16">
        <v>91.645799999999994</v>
      </c>
      <c r="H16" s="16">
        <v>92.506200000000007</v>
      </c>
      <c r="I16" s="16">
        <v>93.112399999999994</v>
      </c>
      <c r="J16" s="16">
        <v>93.624099999999999</v>
      </c>
      <c r="K16" s="16">
        <v>93.884299999999996</v>
      </c>
      <c r="L16" s="16">
        <v>94.888300000000001</v>
      </c>
      <c r="M16" s="16">
        <v>95.525499999999994</v>
      </c>
      <c r="N16" s="16">
        <v>95.526600000000002</v>
      </c>
      <c r="O16" s="16">
        <v>95.956800000000001</v>
      </c>
      <c r="P16" s="16">
        <v>96.331999999999994</v>
      </c>
      <c r="Q16" s="16">
        <v>97.516499999999994</v>
      </c>
      <c r="R16" s="16">
        <v>98.2346</v>
      </c>
      <c r="S16" s="16">
        <v>99.341399999999993</v>
      </c>
      <c r="T16" s="16">
        <v>99.257199999999997</v>
      </c>
      <c r="U16" s="16">
        <v>99.940600000000003</v>
      </c>
      <c r="V16" s="16">
        <v>99.890299999999996</v>
      </c>
      <c r="W16" s="16">
        <v>100.892</v>
      </c>
      <c r="X16" s="16">
        <v>101.646</v>
      </c>
      <c r="Y16" s="16">
        <v>102.931</v>
      </c>
      <c r="Z16" s="16">
        <v>103.711</v>
      </c>
      <c r="AA16" s="16">
        <v>104.623</v>
      </c>
      <c r="AB16" s="16">
        <v>104.44499999999999</v>
      </c>
      <c r="AC16" s="16">
        <v>105.69499999999999</v>
      </c>
      <c r="AD16" s="16">
        <v>105.759</v>
      </c>
      <c r="AE16" s="16">
        <v>106.35899999999999</v>
      </c>
      <c r="AF16" s="16">
        <v>107.47</v>
      </c>
      <c r="AG16" s="16">
        <v>108.375</v>
      </c>
      <c r="AH16" s="16">
        <v>109.11</v>
      </c>
      <c r="AI16" s="16">
        <v>110.66500000000001</v>
      </c>
      <c r="AJ16" s="16">
        <v>109.992</v>
      </c>
      <c r="AK16" s="16">
        <v>110.09699999999999</v>
      </c>
      <c r="AL16" s="16">
        <v>111.21899999999999</v>
      </c>
      <c r="AM16" s="16">
        <v>111.416</v>
      </c>
      <c r="AN16" s="16">
        <v>113.19199999999999</v>
      </c>
      <c r="AO16" s="16">
        <v>113.377</v>
      </c>
      <c r="AP16" s="16">
        <v>113.949</v>
      </c>
      <c r="AQ16" s="16">
        <v>114.872</v>
      </c>
    </row>
    <row r="17" spans="2:43">
      <c r="B17" s="2" t="s">
        <v>141</v>
      </c>
      <c r="C17" s="13">
        <v>1.8656655153899249</v>
      </c>
      <c r="D17" s="16">
        <v>90.380899999999997</v>
      </c>
      <c r="E17" s="16">
        <v>90.849199999999996</v>
      </c>
      <c r="F17" s="16">
        <v>91.743200000000002</v>
      </c>
      <c r="G17" s="16">
        <v>92.408299999999997</v>
      </c>
      <c r="H17" s="16">
        <v>93.766400000000004</v>
      </c>
      <c r="I17" s="16">
        <v>94.166200000000003</v>
      </c>
      <c r="J17" s="16">
        <v>95.597499999999997</v>
      </c>
      <c r="K17" s="16">
        <v>95.81</v>
      </c>
      <c r="L17" s="16">
        <v>96.3339</v>
      </c>
      <c r="M17" s="16">
        <v>96.860799999999998</v>
      </c>
      <c r="N17" s="16">
        <v>97.064800000000005</v>
      </c>
      <c r="O17" s="16">
        <v>97.370099999999994</v>
      </c>
      <c r="P17" s="16">
        <v>96.909000000000006</v>
      </c>
      <c r="Q17" s="16">
        <v>97.425200000000004</v>
      </c>
      <c r="R17" s="16">
        <v>97.771100000000004</v>
      </c>
      <c r="S17" s="16">
        <v>98.358400000000003</v>
      </c>
      <c r="T17" s="16">
        <v>99.153599999999997</v>
      </c>
      <c r="U17" s="16">
        <v>99.774600000000007</v>
      </c>
      <c r="V17" s="16">
        <v>100.236</v>
      </c>
      <c r="W17" s="16">
        <v>100.81399999999999</v>
      </c>
      <c r="X17" s="16">
        <v>101.256</v>
      </c>
      <c r="Y17" s="16">
        <v>101.363</v>
      </c>
      <c r="Z17" s="16">
        <v>101.747</v>
      </c>
      <c r="AA17" s="16">
        <v>102.678</v>
      </c>
      <c r="AB17" s="16">
        <v>102.94</v>
      </c>
      <c r="AC17" s="16">
        <v>103.878</v>
      </c>
      <c r="AD17" s="16">
        <v>103.846</v>
      </c>
      <c r="AE17" s="16">
        <v>103.908</v>
      </c>
      <c r="AF17" s="16">
        <v>104.75700000000001</v>
      </c>
      <c r="AG17" s="16">
        <v>105.521</v>
      </c>
      <c r="AH17" s="16">
        <v>106.021</v>
      </c>
      <c r="AI17" s="16">
        <v>107.062</v>
      </c>
      <c r="AJ17" s="16">
        <v>105.714</v>
      </c>
      <c r="AK17" s="16">
        <v>105.56399999999999</v>
      </c>
      <c r="AL17" s="16">
        <v>105.13800000000001</v>
      </c>
      <c r="AM17" s="16">
        <v>105.23</v>
      </c>
      <c r="AN17" s="16">
        <v>105.608</v>
      </c>
      <c r="AO17" s="16">
        <v>106.81100000000001</v>
      </c>
      <c r="AP17" s="16">
        <v>107.236</v>
      </c>
      <c r="AQ17" s="16">
        <v>107.48399999999999</v>
      </c>
    </row>
    <row r="18" spans="2:43">
      <c r="B18" s="2" t="s">
        <v>110</v>
      </c>
      <c r="C18" s="13">
        <v>1.8482748673854039</v>
      </c>
      <c r="D18" s="16">
        <v>84.876800000000003</v>
      </c>
      <c r="E18" s="16">
        <v>84.924599999999998</v>
      </c>
      <c r="F18" s="16">
        <v>86.124899999999997</v>
      </c>
      <c r="G18" s="16">
        <v>88.415599999999998</v>
      </c>
      <c r="H18" s="16">
        <v>86.778000000000006</v>
      </c>
      <c r="I18" s="16">
        <v>87.271699999999996</v>
      </c>
      <c r="J18" s="16">
        <v>88.007599999999996</v>
      </c>
      <c r="K18" s="16">
        <v>91.314499999999995</v>
      </c>
      <c r="L18" s="16">
        <v>89.468000000000004</v>
      </c>
      <c r="M18" s="16">
        <v>89.809399999999997</v>
      </c>
      <c r="N18" s="16">
        <v>91.022199999999998</v>
      </c>
      <c r="O18" s="16">
        <v>93.732699999999994</v>
      </c>
      <c r="P18" s="16">
        <v>91.526799999999994</v>
      </c>
      <c r="Q18" s="16">
        <v>91.949700000000007</v>
      </c>
      <c r="R18" s="16">
        <v>94.395300000000006</v>
      </c>
      <c r="S18" s="16">
        <v>96.406499999999994</v>
      </c>
      <c r="T18" s="16">
        <v>92.184299999999993</v>
      </c>
      <c r="U18" s="16">
        <v>91.800299999999993</v>
      </c>
      <c r="V18" s="16">
        <v>94.052499999999995</v>
      </c>
      <c r="W18" s="16">
        <v>96.360799999999998</v>
      </c>
      <c r="X18" s="16">
        <v>99.570800000000006</v>
      </c>
      <c r="Y18" s="16">
        <v>98.6768</v>
      </c>
      <c r="Z18" s="16">
        <v>101.092</v>
      </c>
      <c r="AA18" s="16">
        <v>100.05200000000001</v>
      </c>
      <c r="AB18" s="16">
        <v>101.015</v>
      </c>
      <c r="AC18" s="16">
        <v>100.64400000000001</v>
      </c>
      <c r="AD18" s="16">
        <v>103.166</v>
      </c>
      <c r="AE18" s="16">
        <v>102.786</v>
      </c>
      <c r="AF18" s="16">
        <v>102.913</v>
      </c>
      <c r="AG18" s="16">
        <v>104.654</v>
      </c>
      <c r="AH18" s="16">
        <v>106.33799999999999</v>
      </c>
      <c r="AI18" s="16">
        <v>105.59699999999999</v>
      </c>
      <c r="AJ18" s="16">
        <v>106.364</v>
      </c>
      <c r="AK18" s="16">
        <v>108.211</v>
      </c>
      <c r="AL18" s="16">
        <v>110.38800000000001</v>
      </c>
      <c r="AM18" s="16">
        <v>108.789</v>
      </c>
      <c r="AN18" s="16">
        <v>110.04</v>
      </c>
      <c r="AO18" s="16">
        <v>111.94499999999999</v>
      </c>
      <c r="AP18" s="16">
        <v>114.377</v>
      </c>
      <c r="AQ18" s="16">
        <v>113.586</v>
      </c>
    </row>
    <row r="19" spans="2:43">
      <c r="B19" s="2" t="s">
        <v>80</v>
      </c>
      <c r="C19" s="13">
        <v>1.6906864918525248</v>
      </c>
      <c r="D19" s="17">
        <v>95.338099999999997</v>
      </c>
      <c r="E19" s="17">
        <v>95.463099999999997</v>
      </c>
      <c r="F19" s="17">
        <v>95.887600000000006</v>
      </c>
      <c r="G19" s="17">
        <v>96.842799999999997</v>
      </c>
      <c r="H19" s="17">
        <v>97.057699999999997</v>
      </c>
      <c r="I19" s="17">
        <v>96.677999999999997</v>
      </c>
      <c r="J19" s="17">
        <v>97.4041</v>
      </c>
      <c r="K19" s="17">
        <v>97.888000000000005</v>
      </c>
      <c r="L19" s="17">
        <v>97.992900000000006</v>
      </c>
      <c r="M19" s="17">
        <v>98.025300000000001</v>
      </c>
      <c r="N19" s="17">
        <v>98.646799999999999</v>
      </c>
      <c r="O19" s="17">
        <v>98.613100000000003</v>
      </c>
      <c r="P19" s="17">
        <v>99.195499999999996</v>
      </c>
      <c r="Q19" s="17">
        <v>99.344099999999997</v>
      </c>
      <c r="R19" s="17">
        <v>99.521799999999999</v>
      </c>
      <c r="S19" s="17">
        <v>99.432900000000004</v>
      </c>
      <c r="T19" s="17">
        <v>100.01</v>
      </c>
      <c r="U19" s="17">
        <v>99.878900000000002</v>
      </c>
      <c r="V19" s="17">
        <v>100.05200000000001</v>
      </c>
      <c r="W19" s="17">
        <v>100.05800000000001</v>
      </c>
      <c r="X19" s="17">
        <v>100.119</v>
      </c>
      <c r="Y19" s="17">
        <v>100.315</v>
      </c>
      <c r="Z19" s="17">
        <v>100.352</v>
      </c>
      <c r="AA19" s="17">
        <v>100.441</v>
      </c>
      <c r="AB19" s="17">
        <v>101.652</v>
      </c>
      <c r="AC19" s="17">
        <v>101.883</v>
      </c>
      <c r="AD19" s="17">
        <v>102.075</v>
      </c>
      <c r="AE19" s="17">
        <v>102.13800000000001</v>
      </c>
      <c r="AF19" s="17">
        <v>102.47</v>
      </c>
      <c r="AG19" s="17">
        <v>102.738</v>
      </c>
      <c r="AH19" s="17">
        <v>102.76600000000001</v>
      </c>
      <c r="AI19" s="17">
        <v>102.94799999999999</v>
      </c>
      <c r="AJ19" s="17">
        <v>103.337</v>
      </c>
      <c r="AK19" s="17">
        <v>103.723</v>
      </c>
      <c r="AL19" s="17">
        <v>104.27</v>
      </c>
      <c r="AM19" s="17">
        <v>104.39100000000001</v>
      </c>
      <c r="AN19" s="17">
        <v>104.468</v>
      </c>
      <c r="AO19" s="17">
        <v>104.393</v>
      </c>
      <c r="AP19" s="17">
        <v>104.624</v>
      </c>
      <c r="AQ19" s="17">
        <v>104.715</v>
      </c>
    </row>
    <row r="20" spans="2:43" s="21" customFormat="1">
      <c r="B20" s="36" t="s">
        <v>131</v>
      </c>
      <c r="C20" s="22">
        <v>1.6541400434369673</v>
      </c>
      <c r="D20" s="23" t="s">
        <v>243</v>
      </c>
      <c r="E20" s="23" t="s">
        <v>243</v>
      </c>
      <c r="F20" s="23" t="s">
        <v>243</v>
      </c>
      <c r="G20" s="23" t="s">
        <v>243</v>
      </c>
      <c r="H20" s="23" t="s">
        <v>243</v>
      </c>
      <c r="I20" s="23" t="s">
        <v>243</v>
      </c>
      <c r="J20" s="23" t="s">
        <v>243</v>
      </c>
      <c r="K20" s="23" t="s">
        <v>243</v>
      </c>
      <c r="L20" s="23" t="s">
        <v>243</v>
      </c>
      <c r="M20" s="23" t="s">
        <v>243</v>
      </c>
      <c r="N20" s="23" t="s">
        <v>243</v>
      </c>
      <c r="O20" s="23" t="s">
        <v>243</v>
      </c>
      <c r="P20" s="23" t="s">
        <v>243</v>
      </c>
      <c r="Q20" s="23" t="s">
        <v>243</v>
      </c>
      <c r="R20" s="23" t="s">
        <v>243</v>
      </c>
      <c r="S20" s="23" t="s">
        <v>243</v>
      </c>
      <c r="T20" s="23" t="s">
        <v>243</v>
      </c>
      <c r="U20" s="23" t="s">
        <v>243</v>
      </c>
      <c r="V20" s="23" t="s">
        <v>243</v>
      </c>
      <c r="W20" s="23" t="s">
        <v>243</v>
      </c>
      <c r="X20" s="23" t="s">
        <v>243</v>
      </c>
      <c r="Y20" s="23" t="s">
        <v>243</v>
      </c>
      <c r="Z20" s="23" t="s">
        <v>243</v>
      </c>
      <c r="AA20" s="23" t="s">
        <v>243</v>
      </c>
      <c r="AB20" s="23" t="s">
        <v>243</v>
      </c>
      <c r="AC20" s="23" t="s">
        <v>243</v>
      </c>
      <c r="AD20" s="23" t="s">
        <v>243</v>
      </c>
      <c r="AE20" s="23" t="s">
        <v>243</v>
      </c>
      <c r="AF20" s="23" t="s">
        <v>243</v>
      </c>
      <c r="AG20" s="23" t="s">
        <v>243</v>
      </c>
      <c r="AH20" s="23" t="s">
        <v>243</v>
      </c>
      <c r="AI20" s="23" t="s">
        <v>243</v>
      </c>
      <c r="AJ20" s="23" t="s">
        <v>243</v>
      </c>
      <c r="AK20" s="23" t="s">
        <v>243</v>
      </c>
      <c r="AL20" s="23" t="s">
        <v>243</v>
      </c>
      <c r="AM20" s="23" t="s">
        <v>243</v>
      </c>
      <c r="AN20" s="23" t="s">
        <v>243</v>
      </c>
      <c r="AO20" s="23" t="s">
        <v>243</v>
      </c>
      <c r="AP20" s="23" t="s">
        <v>243</v>
      </c>
      <c r="AQ20" s="23" t="s">
        <v>243</v>
      </c>
    </row>
    <row r="21" spans="2:43" s="21" customFormat="1">
      <c r="B21" s="36" t="s">
        <v>203</v>
      </c>
      <c r="C21" s="22">
        <v>1.4559131352174528</v>
      </c>
      <c r="D21" s="23" t="s">
        <v>243</v>
      </c>
      <c r="E21" s="23" t="s">
        <v>243</v>
      </c>
      <c r="F21" s="23" t="s">
        <v>243</v>
      </c>
      <c r="G21" s="23" t="s">
        <v>243</v>
      </c>
      <c r="H21" s="23" t="s">
        <v>243</v>
      </c>
      <c r="I21" s="23" t="s">
        <v>243</v>
      </c>
      <c r="J21" s="23" t="s">
        <v>243</v>
      </c>
      <c r="K21" s="23" t="s">
        <v>243</v>
      </c>
      <c r="L21" s="23" t="s">
        <v>243</v>
      </c>
      <c r="M21" s="23" t="s">
        <v>243</v>
      </c>
      <c r="N21" s="23" t="s">
        <v>243</v>
      </c>
      <c r="O21" s="23" t="s">
        <v>243</v>
      </c>
      <c r="P21" s="23" t="s">
        <v>243</v>
      </c>
      <c r="Q21" s="23" t="s">
        <v>243</v>
      </c>
      <c r="R21" s="23" t="s">
        <v>243</v>
      </c>
      <c r="S21" s="23" t="s">
        <v>243</v>
      </c>
      <c r="T21" s="23" t="s">
        <v>243</v>
      </c>
      <c r="U21" s="23" t="s">
        <v>243</v>
      </c>
      <c r="V21" s="23" t="s">
        <v>243</v>
      </c>
      <c r="W21" s="23" t="s">
        <v>243</v>
      </c>
      <c r="X21" s="23" t="s">
        <v>243</v>
      </c>
      <c r="Y21" s="23" t="s">
        <v>243</v>
      </c>
      <c r="Z21" s="23" t="s">
        <v>243</v>
      </c>
      <c r="AA21" s="23" t="s">
        <v>243</v>
      </c>
      <c r="AB21" s="23" t="s">
        <v>243</v>
      </c>
      <c r="AC21" s="23" t="s">
        <v>243</v>
      </c>
      <c r="AD21" s="23" t="s">
        <v>243</v>
      </c>
      <c r="AE21" s="23" t="s">
        <v>243</v>
      </c>
      <c r="AF21" s="23" t="s">
        <v>243</v>
      </c>
      <c r="AG21" s="23" t="s">
        <v>243</v>
      </c>
      <c r="AH21" s="23" t="s">
        <v>243</v>
      </c>
      <c r="AI21" s="23" t="s">
        <v>243</v>
      </c>
      <c r="AJ21" s="23" t="s">
        <v>243</v>
      </c>
      <c r="AK21" s="23" t="s">
        <v>243</v>
      </c>
      <c r="AL21" s="23" t="s">
        <v>243</v>
      </c>
      <c r="AM21" s="23" t="s">
        <v>243</v>
      </c>
      <c r="AN21" s="23" t="s">
        <v>243</v>
      </c>
      <c r="AO21" s="23" t="s">
        <v>243</v>
      </c>
      <c r="AP21" s="23" t="s">
        <v>243</v>
      </c>
      <c r="AQ21" s="23" t="s">
        <v>243</v>
      </c>
    </row>
    <row r="22" spans="2:43">
      <c r="B22" s="2" t="s">
        <v>37</v>
      </c>
      <c r="C22" s="13">
        <v>1.1991583143329971</v>
      </c>
      <c r="D22" s="34">
        <v>85.804000000000002</v>
      </c>
      <c r="E22" s="34">
        <v>86.114500000000007</v>
      </c>
      <c r="F22" s="34">
        <v>87.089100000000002</v>
      </c>
      <c r="G22" s="34">
        <v>87.408199999999994</v>
      </c>
      <c r="H22" s="34">
        <v>88.722099999999998</v>
      </c>
      <c r="I22" s="34">
        <v>88.9636</v>
      </c>
      <c r="J22" s="34">
        <v>89.808800000000005</v>
      </c>
      <c r="K22" s="34">
        <v>90.093500000000006</v>
      </c>
      <c r="L22" s="34">
        <v>90.387600000000006</v>
      </c>
      <c r="M22" s="34">
        <v>90.460499999999996</v>
      </c>
      <c r="N22" s="34">
        <v>90.567999999999998</v>
      </c>
      <c r="O22" s="34">
        <v>90.498699999999999</v>
      </c>
      <c r="P22" s="34">
        <v>90.883600000000001</v>
      </c>
      <c r="Q22" s="34">
        <v>92.578699999999998</v>
      </c>
      <c r="R22" s="34">
        <v>97.203400000000002</v>
      </c>
      <c r="S22" s="34">
        <v>95.453500000000005</v>
      </c>
      <c r="T22" s="34">
        <v>95.596699999999998</v>
      </c>
      <c r="U22" s="34">
        <v>98.886200000000002</v>
      </c>
      <c r="V22" s="34">
        <v>102.167</v>
      </c>
      <c r="W22" s="34">
        <v>103.35</v>
      </c>
      <c r="X22" s="34">
        <v>103.352</v>
      </c>
      <c r="Y22" s="34">
        <v>104.657</v>
      </c>
      <c r="Z22" s="34">
        <v>108.343</v>
      </c>
      <c r="AA22" s="34">
        <v>108.221</v>
      </c>
      <c r="AB22" s="34">
        <v>108.193</v>
      </c>
      <c r="AC22" s="34">
        <v>110.66500000000001</v>
      </c>
      <c r="AD22" s="34">
        <v>116.711</v>
      </c>
      <c r="AE22" s="34">
        <v>121.563</v>
      </c>
      <c r="AF22" s="34">
        <v>130.477</v>
      </c>
      <c r="AG22" s="34">
        <v>147.55199999999999</v>
      </c>
      <c r="AH22" s="34">
        <v>150.22399999999999</v>
      </c>
      <c r="AI22" s="34">
        <v>143.14699999999999</v>
      </c>
      <c r="AJ22" s="34">
        <v>136.15199999999999</v>
      </c>
      <c r="AK22" s="34">
        <v>140.40600000000001</v>
      </c>
      <c r="AL22" s="34">
        <v>145.63999999999999</v>
      </c>
      <c r="AM22" s="34">
        <v>145.42400000000001</v>
      </c>
      <c r="AN22" s="34">
        <v>145.625</v>
      </c>
      <c r="AO22" s="34">
        <v>146.17400000000001</v>
      </c>
      <c r="AP22" s="34">
        <v>148.209</v>
      </c>
      <c r="AQ22" s="34">
        <v>150.297</v>
      </c>
    </row>
    <row r="23" spans="2:43">
      <c r="B23" s="2" t="s">
        <v>113</v>
      </c>
      <c r="C23" s="13">
        <v>1.093604379403925</v>
      </c>
      <c r="D23" s="34">
        <v>63.634999999999998</v>
      </c>
      <c r="E23" s="34">
        <v>65.4739</v>
      </c>
      <c r="F23" s="34">
        <v>67.539400000000001</v>
      </c>
      <c r="G23" s="34">
        <v>67.8185</v>
      </c>
      <c r="H23" s="34">
        <v>68.209000000000003</v>
      </c>
      <c r="I23" s="34">
        <v>70.532899999999998</v>
      </c>
      <c r="J23" s="34">
        <v>76.203000000000003</v>
      </c>
      <c r="K23" s="34">
        <v>77.638400000000004</v>
      </c>
      <c r="L23" s="34">
        <v>79.322800000000001</v>
      </c>
      <c r="M23" s="34">
        <v>82.927499999999995</v>
      </c>
      <c r="N23" s="34">
        <v>87.4602</v>
      </c>
      <c r="O23" s="34">
        <v>88.191999999999993</v>
      </c>
      <c r="P23" s="34">
        <v>89.212500000000006</v>
      </c>
      <c r="Q23" s="34">
        <v>93.141599999999997</v>
      </c>
      <c r="R23" s="34">
        <v>95.795500000000004</v>
      </c>
      <c r="S23" s="34">
        <v>95.105199999999996</v>
      </c>
      <c r="T23" s="34">
        <v>95.622</v>
      </c>
      <c r="U23" s="34">
        <v>98.670199999999994</v>
      </c>
      <c r="V23" s="34">
        <v>102.048</v>
      </c>
      <c r="W23" s="34">
        <v>103.65900000000001</v>
      </c>
      <c r="X23" s="34">
        <v>103.544</v>
      </c>
      <c r="Y23" s="34">
        <v>106.693</v>
      </c>
      <c r="Z23" s="34">
        <v>108.89</v>
      </c>
      <c r="AA23" s="34">
        <v>108.089</v>
      </c>
      <c r="AB23" s="34">
        <v>108.739</v>
      </c>
      <c r="AC23" s="34">
        <v>110.417</v>
      </c>
      <c r="AD23" s="34">
        <v>113.01300000000001</v>
      </c>
      <c r="AE23" s="34">
        <v>114.36</v>
      </c>
      <c r="AF23" s="34">
        <v>116.07599999999999</v>
      </c>
      <c r="AG23" s="34">
        <v>121.16800000000001</v>
      </c>
      <c r="AH23" s="34">
        <v>123.557</v>
      </c>
      <c r="AI23" s="34">
        <v>119.794</v>
      </c>
      <c r="AJ23" s="34">
        <v>117.902</v>
      </c>
      <c r="AK23" s="34">
        <v>119.69799999999999</v>
      </c>
      <c r="AL23" s="34">
        <v>121.27800000000001</v>
      </c>
      <c r="AM23" s="34">
        <v>121.887</v>
      </c>
      <c r="AN23" s="34">
        <v>123.324</v>
      </c>
      <c r="AO23" s="34">
        <v>125.504</v>
      </c>
      <c r="AP23" s="34">
        <v>130.55099999999999</v>
      </c>
      <c r="AQ23" s="34">
        <v>130.14699999999999</v>
      </c>
    </row>
    <row r="24" spans="2:43">
      <c r="B24" s="2" t="s">
        <v>179</v>
      </c>
      <c r="C24" s="13">
        <v>1.0844347830705772</v>
      </c>
      <c r="D24" s="34">
        <v>93.880799999999994</v>
      </c>
      <c r="E24" s="34">
        <v>94.2029</v>
      </c>
      <c r="F24" s="34">
        <v>92.995199999999997</v>
      </c>
      <c r="G24" s="34">
        <v>93.156199999999998</v>
      </c>
      <c r="H24" s="34">
        <v>92.834100000000007</v>
      </c>
      <c r="I24" s="34">
        <v>93.478300000000004</v>
      </c>
      <c r="J24" s="34">
        <v>93.719800000000006</v>
      </c>
      <c r="K24" s="34">
        <v>94.122399999999999</v>
      </c>
      <c r="L24" s="34">
        <v>94.444400000000002</v>
      </c>
      <c r="M24" s="34">
        <v>94.122399999999999</v>
      </c>
      <c r="N24" s="34">
        <v>93.800299999999993</v>
      </c>
      <c r="O24" s="34">
        <v>95.008099999999999</v>
      </c>
      <c r="P24" s="34">
        <v>96.135300000000001</v>
      </c>
      <c r="Q24" s="34">
        <v>96.698899999999995</v>
      </c>
      <c r="R24" s="34">
        <v>97.343000000000004</v>
      </c>
      <c r="S24" s="34">
        <v>98.711799999999997</v>
      </c>
      <c r="T24" s="34">
        <v>99.1143</v>
      </c>
      <c r="U24" s="34">
        <v>99.758499999999998</v>
      </c>
      <c r="V24" s="34">
        <v>100.40300000000001</v>
      </c>
      <c r="W24" s="34">
        <v>100.96599999999999</v>
      </c>
      <c r="X24" s="34">
        <v>101.208</v>
      </c>
      <c r="Y24" s="34">
        <v>99.436400000000006</v>
      </c>
      <c r="Z24" s="34">
        <v>100.483</v>
      </c>
      <c r="AA24" s="34">
        <v>103.54300000000001</v>
      </c>
      <c r="AB24" s="34">
        <v>104.831</v>
      </c>
      <c r="AC24" s="34">
        <v>105.717</v>
      </c>
      <c r="AD24" s="34">
        <v>107.488</v>
      </c>
      <c r="AE24" s="34">
        <v>109.581</v>
      </c>
      <c r="AF24" s="34">
        <v>114.251</v>
      </c>
      <c r="AG24" s="34">
        <v>118.357</v>
      </c>
      <c r="AH24" s="34">
        <v>120.209</v>
      </c>
      <c r="AI24" s="34">
        <v>113.205</v>
      </c>
      <c r="AJ24" s="34">
        <v>111.43300000000001</v>
      </c>
      <c r="AK24" s="34">
        <v>112.077</v>
      </c>
      <c r="AL24" s="34">
        <v>113.768</v>
      </c>
      <c r="AM24" s="34">
        <v>114.57299999999999</v>
      </c>
      <c r="AN24" s="34">
        <v>115.137</v>
      </c>
      <c r="AO24" s="34">
        <v>117.39100000000001</v>
      </c>
      <c r="AP24" s="34">
        <v>118.599</v>
      </c>
      <c r="AQ24" s="34">
        <v>120.37</v>
      </c>
    </row>
    <row r="25" spans="2:43">
      <c r="B25" s="2" t="s">
        <v>34</v>
      </c>
      <c r="C25" s="13">
        <v>1.0613582968802469</v>
      </c>
      <c r="D25" s="34">
        <v>33.7408</v>
      </c>
      <c r="E25" s="34">
        <v>37.709000000000003</v>
      </c>
      <c r="F25" s="34">
        <v>43.421700000000001</v>
      </c>
      <c r="G25" s="34">
        <v>48.202599999999997</v>
      </c>
      <c r="H25" s="34">
        <v>51.7789</v>
      </c>
      <c r="I25" s="34">
        <v>59.015000000000001</v>
      </c>
      <c r="J25" s="34">
        <v>68.540599999999998</v>
      </c>
      <c r="K25" s="34">
        <v>76.813500000000005</v>
      </c>
      <c r="L25" s="34">
        <v>81.975999999999999</v>
      </c>
      <c r="M25" s="34">
        <v>87.263400000000004</v>
      </c>
      <c r="N25" s="34">
        <v>89.461299999999994</v>
      </c>
      <c r="O25" s="34">
        <v>91.171000000000006</v>
      </c>
      <c r="P25" s="34">
        <v>89.853200000000001</v>
      </c>
      <c r="Q25" s="34">
        <v>89.314800000000005</v>
      </c>
      <c r="R25" s="34">
        <v>92.069500000000005</v>
      </c>
      <c r="S25" s="34">
        <v>94.498099999999994</v>
      </c>
      <c r="T25" s="34">
        <v>95.343299999999999</v>
      </c>
      <c r="U25" s="34">
        <v>97.264600000000002</v>
      </c>
      <c r="V25" s="34">
        <v>100.258</v>
      </c>
      <c r="W25" s="34">
        <v>107.134</v>
      </c>
      <c r="X25" s="34">
        <v>106.443</v>
      </c>
      <c r="Y25" s="34">
        <v>113.154</v>
      </c>
      <c r="Z25" s="34">
        <v>124.744</v>
      </c>
      <c r="AA25" s="34">
        <v>135.64500000000001</v>
      </c>
      <c r="AB25" s="34">
        <v>145.79</v>
      </c>
      <c r="AC25" s="34">
        <v>157.108</v>
      </c>
      <c r="AD25" s="34">
        <v>168.405</v>
      </c>
      <c r="AE25" s="34">
        <v>176.79599999999999</v>
      </c>
      <c r="AF25" s="34">
        <v>196.07300000000001</v>
      </c>
      <c r="AG25" s="34">
        <v>202.51</v>
      </c>
      <c r="AH25" s="34">
        <v>211.917</v>
      </c>
      <c r="AI25" s="34">
        <v>211.28700000000001</v>
      </c>
      <c r="AJ25" s="34">
        <v>202.803</v>
      </c>
      <c r="AK25" s="34">
        <v>205.524</v>
      </c>
      <c r="AL25" s="34">
        <v>211.614</v>
      </c>
      <c r="AM25" s="34">
        <v>213.946</v>
      </c>
      <c r="AN25" s="34">
        <v>216.03700000000001</v>
      </c>
      <c r="AO25" s="34">
        <v>223.416</v>
      </c>
      <c r="AP25" s="34">
        <v>227.07400000000001</v>
      </c>
      <c r="AQ25" s="34">
        <v>231.72200000000001</v>
      </c>
    </row>
    <row r="26" spans="2:43">
      <c r="C26" s="13">
        <f>SUM(C5:C19,C22:C25)</f>
        <v>67.739993817356819</v>
      </c>
    </row>
    <row r="28" spans="2:43">
      <c r="D28" t="s">
        <v>334</v>
      </c>
    </row>
    <row r="29" spans="2:43">
      <c r="D29" s="25" t="s">
        <v>294</v>
      </c>
      <c r="E29" s="25" t="s">
        <v>295</v>
      </c>
      <c r="F29" s="25" t="s">
        <v>296</v>
      </c>
      <c r="G29" s="25" t="s">
        <v>297</v>
      </c>
      <c r="H29" s="25" t="s">
        <v>298</v>
      </c>
      <c r="I29" s="25" t="s">
        <v>299</v>
      </c>
      <c r="J29" s="25" t="s">
        <v>300</v>
      </c>
      <c r="K29" s="25" t="s">
        <v>301</v>
      </c>
      <c r="L29" s="25" t="s">
        <v>302</v>
      </c>
      <c r="M29" s="25" t="s">
        <v>303</v>
      </c>
      <c r="N29" s="25" t="s">
        <v>304</v>
      </c>
      <c r="O29" s="25" t="s">
        <v>305</v>
      </c>
      <c r="P29" s="25" t="s">
        <v>306</v>
      </c>
      <c r="Q29" s="25" t="s">
        <v>307</v>
      </c>
      <c r="R29" s="25" t="s">
        <v>308</v>
      </c>
      <c r="S29" s="25" t="s">
        <v>309</v>
      </c>
      <c r="T29" s="25" t="s">
        <v>310</v>
      </c>
      <c r="U29" s="25" t="s">
        <v>311</v>
      </c>
      <c r="V29" s="25" t="s">
        <v>312</v>
      </c>
      <c r="W29" s="25" t="s">
        <v>313</v>
      </c>
      <c r="X29" s="25" t="s">
        <v>314</v>
      </c>
      <c r="Y29" s="25" t="s">
        <v>315</v>
      </c>
      <c r="Z29" s="25" t="s">
        <v>316</v>
      </c>
      <c r="AA29" s="25" t="s">
        <v>317</v>
      </c>
      <c r="AB29" s="25" t="s">
        <v>318</v>
      </c>
      <c r="AC29" s="25" t="s">
        <v>319</v>
      </c>
      <c r="AD29" s="25" t="s">
        <v>320</v>
      </c>
      <c r="AE29" s="25" t="s">
        <v>321</v>
      </c>
      <c r="AF29" s="25" t="s">
        <v>322</v>
      </c>
      <c r="AG29" s="25" t="s">
        <v>323</v>
      </c>
      <c r="AH29" s="25" t="s">
        <v>324</v>
      </c>
      <c r="AI29" s="25" t="s">
        <v>325</v>
      </c>
      <c r="AJ29" s="25" t="s">
        <v>326</v>
      </c>
      <c r="AK29" s="25" t="s">
        <v>327</v>
      </c>
      <c r="AL29" s="25" t="s">
        <v>328</v>
      </c>
      <c r="AM29" s="25" t="s">
        <v>329</v>
      </c>
      <c r="AN29" s="25" t="s">
        <v>330</v>
      </c>
      <c r="AO29" s="25" t="s">
        <v>331</v>
      </c>
      <c r="AP29" s="25" t="s">
        <v>332</v>
      </c>
      <c r="AQ29" s="25" t="s">
        <v>333</v>
      </c>
    </row>
    <row r="30" spans="2:43">
      <c r="B30" s="2" t="s">
        <v>105</v>
      </c>
      <c r="C30" s="13">
        <f>C5/C$26</f>
        <v>0.15430908864044507</v>
      </c>
      <c r="D30" s="16">
        <v>101.74299999999999</v>
      </c>
      <c r="E30" s="16">
        <v>101.643</v>
      </c>
      <c r="F30" s="16">
        <v>101.378</v>
      </c>
      <c r="G30" s="16">
        <v>101.012</v>
      </c>
      <c r="H30" s="16">
        <v>100.316</v>
      </c>
      <c r="I30" s="16">
        <v>100.747</v>
      </c>
      <c r="J30" s="16">
        <v>100.581</v>
      </c>
      <c r="K30" s="16">
        <v>100.48099999999999</v>
      </c>
      <c r="L30" s="16">
        <v>100.083</v>
      </c>
      <c r="M30" s="16">
        <v>100.515</v>
      </c>
      <c r="N30" s="16">
        <v>100.349</v>
      </c>
      <c r="O30" s="16">
        <v>100.18300000000001</v>
      </c>
      <c r="P30" s="16">
        <v>99.950199999999995</v>
      </c>
      <c r="Q30" s="16">
        <v>100.21599999999999</v>
      </c>
      <c r="R30" s="16">
        <v>100.249</v>
      </c>
      <c r="S30" s="16">
        <v>100.68</v>
      </c>
      <c r="T30" s="16">
        <v>99.983400000000003</v>
      </c>
      <c r="U30" s="16">
        <v>100.116</v>
      </c>
      <c r="V30" s="16">
        <v>99.950199999999995</v>
      </c>
      <c r="W30" s="16">
        <v>99.950199999999995</v>
      </c>
      <c r="X30" s="16">
        <v>99.8506</v>
      </c>
      <c r="Y30" s="16">
        <v>100.282</v>
      </c>
      <c r="Z30" s="16">
        <v>100.548</v>
      </c>
      <c r="AA30" s="16">
        <v>100.282</v>
      </c>
      <c r="AB30" s="16">
        <v>99.751000000000005</v>
      </c>
      <c r="AC30" s="16">
        <v>100.21599999999999</v>
      </c>
      <c r="AD30" s="16">
        <v>100.41500000000001</v>
      </c>
      <c r="AE30" s="16">
        <v>100.813</v>
      </c>
      <c r="AF30" s="16">
        <v>100.714</v>
      </c>
      <c r="AG30" s="16">
        <v>101.577</v>
      </c>
      <c r="AH30" s="16">
        <v>102.57299999999999</v>
      </c>
      <c r="AI30" s="16">
        <v>101.842</v>
      </c>
      <c r="AJ30" s="16">
        <v>100.581</v>
      </c>
      <c r="AK30" s="16">
        <v>100.581</v>
      </c>
      <c r="AL30" s="16">
        <v>100.282</v>
      </c>
      <c r="AM30" s="16">
        <v>99.784199999999998</v>
      </c>
      <c r="AN30" s="16">
        <v>99.717799999999997</v>
      </c>
      <c r="AO30" s="16">
        <v>99.8506</v>
      </c>
      <c r="AP30" s="16">
        <v>99.286299999999997</v>
      </c>
      <c r="AQ30" s="16">
        <v>99.485500000000002</v>
      </c>
    </row>
    <row r="31" spans="2:43">
      <c r="B31" s="2" t="s">
        <v>215</v>
      </c>
      <c r="C31" s="13">
        <f t="shared" ref="C31:C48" si="0">C6/C$26</f>
        <v>0.15290920527669966</v>
      </c>
      <c r="D31" s="16">
        <v>89.968000000000004</v>
      </c>
      <c r="E31" s="16">
        <v>90.906800000000004</v>
      </c>
      <c r="F31" s="16">
        <v>91.026200000000003</v>
      </c>
      <c r="G31" s="16">
        <v>90.770200000000003</v>
      </c>
      <c r="H31" s="16">
        <v>91.094499999999996</v>
      </c>
      <c r="I31" s="16">
        <v>92.084500000000006</v>
      </c>
      <c r="J31" s="16">
        <v>92.477099999999993</v>
      </c>
      <c r="K31" s="16">
        <v>92.767200000000003</v>
      </c>
      <c r="L31" s="16">
        <v>93.706000000000003</v>
      </c>
      <c r="M31" s="16">
        <v>94.047399999999996</v>
      </c>
      <c r="N31" s="16">
        <v>94.508200000000002</v>
      </c>
      <c r="O31" s="16">
        <v>94.525300000000001</v>
      </c>
      <c r="P31" s="16">
        <v>95.378699999999995</v>
      </c>
      <c r="Q31" s="16">
        <v>96.744200000000006</v>
      </c>
      <c r="R31" s="16">
        <v>97.085599999999999</v>
      </c>
      <c r="S31" s="16">
        <v>97.665899999999993</v>
      </c>
      <c r="T31" s="16">
        <v>98.280299999999997</v>
      </c>
      <c r="U31" s="16">
        <v>99.5946</v>
      </c>
      <c r="V31" s="16">
        <v>100.806</v>
      </c>
      <c r="W31" s="16">
        <v>101.319</v>
      </c>
      <c r="X31" s="16">
        <v>101.86499999999999</v>
      </c>
      <c r="Y31" s="16">
        <v>103.589</v>
      </c>
      <c r="Z31" s="16">
        <v>104.169</v>
      </c>
      <c r="AA31" s="16">
        <v>103.28100000000001</v>
      </c>
      <c r="AB31" s="16">
        <v>104.334</v>
      </c>
      <c r="AC31" s="16">
        <v>106.334</v>
      </c>
      <c r="AD31" s="16">
        <v>106.628</v>
      </c>
      <c r="AE31" s="16">
        <v>107.386</v>
      </c>
      <c r="AF31" s="16">
        <v>108.607</v>
      </c>
      <c r="AG31" s="16">
        <v>110.991</v>
      </c>
      <c r="AH31" s="16">
        <v>112.282</v>
      </c>
      <c r="AI31" s="16">
        <v>109.10599999999999</v>
      </c>
      <c r="AJ31" s="16">
        <v>108.563</v>
      </c>
      <c r="AK31" s="16">
        <v>109.714</v>
      </c>
      <c r="AL31" s="16">
        <v>110.459</v>
      </c>
      <c r="AM31" s="16">
        <v>110.682</v>
      </c>
      <c r="AN31" s="16">
        <v>111.126</v>
      </c>
      <c r="AO31" s="16">
        <v>111.654</v>
      </c>
      <c r="AP31" s="16">
        <v>111.758</v>
      </c>
      <c r="AQ31" s="16">
        <v>112.08799999999999</v>
      </c>
    </row>
    <row r="32" spans="2:43">
      <c r="B32" s="2" t="s">
        <v>94</v>
      </c>
      <c r="C32" s="13">
        <f t="shared" si="0"/>
        <v>9.925471706187336E-2</v>
      </c>
      <c r="D32" s="16">
        <v>105.66</v>
      </c>
      <c r="E32" s="16">
        <v>105.88200000000001</v>
      </c>
      <c r="F32" s="16">
        <v>105.54900000000001</v>
      </c>
      <c r="G32" s="16">
        <v>104.44</v>
      </c>
      <c r="H32" s="16">
        <v>102.886</v>
      </c>
      <c r="I32" s="16">
        <v>102.44199999999999</v>
      </c>
      <c r="J32" s="16">
        <v>101.887</v>
      </c>
      <c r="K32" s="16">
        <v>101.33199999999999</v>
      </c>
      <c r="L32" s="16">
        <v>100.88800000000001</v>
      </c>
      <c r="M32" s="16">
        <v>100</v>
      </c>
      <c r="N32" s="16">
        <v>98.113200000000006</v>
      </c>
      <c r="O32" s="16">
        <v>99.001099999999994</v>
      </c>
      <c r="P32" s="16">
        <v>99.112099999999998</v>
      </c>
      <c r="Q32" s="16">
        <v>99.112099999999998</v>
      </c>
      <c r="R32" s="16">
        <v>98.890100000000004</v>
      </c>
      <c r="S32" s="16">
        <v>99.445099999999996</v>
      </c>
      <c r="T32" s="16">
        <v>99.445099999999996</v>
      </c>
      <c r="U32" s="16">
        <v>99.778000000000006</v>
      </c>
      <c r="V32" s="16">
        <v>100.111</v>
      </c>
      <c r="W32" s="16">
        <v>100.777</v>
      </c>
      <c r="X32" s="16">
        <v>100.999</v>
      </c>
      <c r="Y32" s="16">
        <v>101.887</v>
      </c>
      <c r="Z32" s="16">
        <v>102.44199999999999</v>
      </c>
      <c r="AA32" s="16">
        <v>102.886</v>
      </c>
      <c r="AB32" s="16">
        <v>102.664</v>
      </c>
      <c r="AC32" s="16">
        <v>103.21899999999999</v>
      </c>
      <c r="AD32" s="16">
        <v>104.107</v>
      </c>
      <c r="AE32" s="16">
        <v>106.437</v>
      </c>
      <c r="AF32" s="16">
        <v>107.43600000000001</v>
      </c>
      <c r="AG32" s="16">
        <v>109.101</v>
      </c>
      <c r="AH32" s="16">
        <v>108.879</v>
      </c>
      <c r="AI32" s="16">
        <v>108.879</v>
      </c>
      <c r="AJ32" s="16">
        <v>109.212</v>
      </c>
      <c r="AK32" s="16">
        <v>108.99</v>
      </c>
      <c r="AL32" s="16">
        <v>107.88</v>
      </c>
      <c r="AM32" s="16">
        <v>110.655</v>
      </c>
      <c r="AN32" s="16">
        <v>111.54300000000001</v>
      </c>
      <c r="AO32" s="16">
        <v>112.098</v>
      </c>
      <c r="AP32" s="16">
        <v>109.65600000000001</v>
      </c>
      <c r="AQ32" s="16">
        <v>113.651</v>
      </c>
    </row>
    <row r="33" spans="2:43">
      <c r="B33" s="2" t="s">
        <v>124</v>
      </c>
      <c r="C33" s="13">
        <f t="shared" si="0"/>
        <v>7.986669084748646E-2</v>
      </c>
      <c r="D33" s="16">
        <v>92.918800000000005</v>
      </c>
      <c r="E33" s="16">
        <v>92.979900000000001</v>
      </c>
      <c r="F33" s="16">
        <v>92.918800000000005</v>
      </c>
      <c r="G33" s="16">
        <v>93.377600000000001</v>
      </c>
      <c r="H33" s="16">
        <v>94.264499999999998</v>
      </c>
      <c r="I33" s="16">
        <v>94.784499999999994</v>
      </c>
      <c r="J33" s="16">
        <v>94.845699999999994</v>
      </c>
      <c r="K33" s="16">
        <v>95.029200000000003</v>
      </c>
      <c r="L33" s="16">
        <v>95.488</v>
      </c>
      <c r="M33" s="16">
        <v>95.640900000000002</v>
      </c>
      <c r="N33" s="16">
        <v>95.793800000000005</v>
      </c>
      <c r="O33" s="16">
        <v>95.763199999999998</v>
      </c>
      <c r="P33" s="16">
        <v>96.374899999999997</v>
      </c>
      <c r="Q33" s="16">
        <v>96.742000000000004</v>
      </c>
      <c r="R33" s="16">
        <v>97.200699999999998</v>
      </c>
      <c r="S33" s="16">
        <v>98.179500000000004</v>
      </c>
      <c r="T33" s="16">
        <v>98.691299999999998</v>
      </c>
      <c r="U33" s="16">
        <v>99.524900000000002</v>
      </c>
      <c r="V33" s="16">
        <v>100.458</v>
      </c>
      <c r="W33" s="16">
        <v>101.325</v>
      </c>
      <c r="X33" s="16">
        <v>102.392</v>
      </c>
      <c r="Y33" s="16">
        <v>103.626</v>
      </c>
      <c r="Z33" s="16">
        <v>104.026</v>
      </c>
      <c r="AA33" s="16">
        <v>104.393</v>
      </c>
      <c r="AB33" s="16">
        <v>105.093</v>
      </c>
      <c r="AC33" s="16">
        <v>105.16</v>
      </c>
      <c r="AD33" s="16">
        <v>105.893</v>
      </c>
      <c r="AE33" s="16">
        <v>106.693</v>
      </c>
      <c r="AF33" s="16">
        <v>107.794</v>
      </c>
      <c r="AG33" s="16">
        <v>110.261</v>
      </c>
      <c r="AH33" s="16">
        <v>114.795</v>
      </c>
      <c r="AI33" s="16">
        <v>112.995</v>
      </c>
      <c r="AJ33" s="16">
        <v>111.795</v>
      </c>
      <c r="AK33" s="16">
        <v>111.69499999999999</v>
      </c>
      <c r="AL33" s="16">
        <v>112.161</v>
      </c>
      <c r="AM33" s="16">
        <v>112.795</v>
      </c>
      <c r="AN33" s="16">
        <v>113.325</v>
      </c>
      <c r="AO33" s="16">
        <v>113.515</v>
      </c>
      <c r="AP33" s="16">
        <v>114.276</v>
      </c>
      <c r="AQ33" s="16">
        <v>114.998</v>
      </c>
    </row>
    <row r="34" spans="2:43">
      <c r="B34" s="2" t="s">
        <v>14</v>
      </c>
      <c r="C34" s="13">
        <f t="shared" si="0"/>
        <v>7.0818595092852682E-2</v>
      </c>
      <c r="D34" s="17">
        <v>89.015600000000006</v>
      </c>
      <c r="E34" s="17">
        <v>89.753500000000003</v>
      </c>
      <c r="F34" s="17">
        <v>90.021799999999999</v>
      </c>
      <c r="G34" s="17">
        <v>90.826800000000006</v>
      </c>
      <c r="H34" s="17">
        <v>91.631699999999995</v>
      </c>
      <c r="I34" s="17">
        <v>92.302499999999995</v>
      </c>
      <c r="J34" s="17">
        <v>92.906300000000002</v>
      </c>
      <c r="K34" s="17">
        <v>93.577100000000002</v>
      </c>
      <c r="L34" s="17">
        <v>94.784499999999994</v>
      </c>
      <c r="M34" s="17">
        <v>94.784499999999994</v>
      </c>
      <c r="N34" s="17">
        <v>95.321100000000001</v>
      </c>
      <c r="O34" s="17">
        <v>95.790700000000001</v>
      </c>
      <c r="P34" s="17">
        <v>96.662800000000004</v>
      </c>
      <c r="Q34" s="17">
        <v>97.132300000000001</v>
      </c>
      <c r="R34" s="17">
        <v>97.534800000000004</v>
      </c>
      <c r="S34" s="17">
        <v>98.2727</v>
      </c>
      <c r="T34" s="17">
        <v>98.9435</v>
      </c>
      <c r="U34" s="17">
        <v>99.547200000000004</v>
      </c>
      <c r="V34" s="17">
        <v>100.486</v>
      </c>
      <c r="W34" s="17">
        <v>101.023</v>
      </c>
      <c r="X34" s="17">
        <v>101.895</v>
      </c>
      <c r="Y34" s="17">
        <v>103.505</v>
      </c>
      <c r="Z34" s="17">
        <v>104.444</v>
      </c>
      <c r="AA34" s="17">
        <v>104.31</v>
      </c>
      <c r="AB34" s="17">
        <v>104.377</v>
      </c>
      <c r="AC34" s="17">
        <v>105.652</v>
      </c>
      <c r="AD34" s="17">
        <v>106.389</v>
      </c>
      <c r="AE34" s="17">
        <v>107.396</v>
      </c>
      <c r="AF34" s="17">
        <v>108.804</v>
      </c>
      <c r="AG34" s="17">
        <v>110.414</v>
      </c>
      <c r="AH34" s="17">
        <v>111.68899999999999</v>
      </c>
      <c r="AI34" s="17">
        <v>111.35299999999999</v>
      </c>
      <c r="AJ34" s="17">
        <v>111.488</v>
      </c>
      <c r="AK34" s="17">
        <v>112.024</v>
      </c>
      <c r="AL34" s="17">
        <v>113.09699999999999</v>
      </c>
      <c r="AM34" s="17">
        <v>113.70099999999999</v>
      </c>
      <c r="AN34" s="17">
        <v>114.70699999999999</v>
      </c>
      <c r="AO34" s="17">
        <v>115.44499999999999</v>
      </c>
      <c r="AP34" s="17">
        <v>116.25</v>
      </c>
      <c r="AQ34" s="17">
        <v>116.72</v>
      </c>
    </row>
    <row r="35" spans="2:43">
      <c r="B35" s="2" t="s">
        <v>184</v>
      </c>
      <c r="C35" s="13">
        <f t="shared" si="0"/>
        <v>6.8096614744355133E-2</v>
      </c>
      <c r="D35" s="16">
        <v>98.035899999999998</v>
      </c>
      <c r="E35" s="16">
        <v>97.940100000000001</v>
      </c>
      <c r="F35" s="16">
        <v>97.940100000000001</v>
      </c>
      <c r="G35" s="16">
        <v>97.429199999999994</v>
      </c>
      <c r="H35" s="16">
        <v>97.205600000000004</v>
      </c>
      <c r="I35" s="16">
        <v>97.525000000000006</v>
      </c>
      <c r="J35" s="16">
        <v>97.525000000000006</v>
      </c>
      <c r="K35" s="16">
        <v>97.556899999999999</v>
      </c>
      <c r="L35" s="16">
        <v>97.876199999999997</v>
      </c>
      <c r="M35" s="16">
        <v>97.7166</v>
      </c>
      <c r="N35" s="16">
        <v>98.004000000000005</v>
      </c>
      <c r="O35" s="16">
        <v>98.195599999999999</v>
      </c>
      <c r="P35" s="16">
        <v>99.1036</v>
      </c>
      <c r="Q35" s="16">
        <v>99.535200000000003</v>
      </c>
      <c r="R35" s="16">
        <v>99.867199999999997</v>
      </c>
      <c r="S35" s="16">
        <v>99.800799999999995</v>
      </c>
      <c r="T35" s="16">
        <v>99.335999999999999</v>
      </c>
      <c r="U35" s="16">
        <v>99.581699999999998</v>
      </c>
      <c r="V35" s="16">
        <v>100.33199999999999</v>
      </c>
      <c r="W35" s="16">
        <v>100.93</v>
      </c>
      <c r="X35" s="16">
        <v>100.697</v>
      </c>
      <c r="Y35" s="16">
        <v>100.797</v>
      </c>
      <c r="Z35" s="16">
        <v>101.096</v>
      </c>
      <c r="AA35" s="16">
        <v>101.494</v>
      </c>
      <c r="AB35" s="16">
        <v>101.22799999999999</v>
      </c>
      <c r="AC35" s="16">
        <v>101.76</v>
      </c>
      <c r="AD35" s="16">
        <v>103.884</v>
      </c>
      <c r="AE35" s="16">
        <v>105.67700000000001</v>
      </c>
      <c r="AF35" s="16">
        <v>107.968</v>
      </c>
      <c r="AG35" s="16">
        <v>109.363</v>
      </c>
      <c r="AH35" s="16">
        <v>110.657</v>
      </c>
      <c r="AI35" s="16">
        <v>111.355</v>
      </c>
      <c r="AJ35" s="16">
        <v>110.745</v>
      </c>
      <c r="AK35" s="16">
        <v>109.64</v>
      </c>
      <c r="AL35" s="16">
        <v>110.634</v>
      </c>
      <c r="AM35" s="16">
        <v>110.96599999999999</v>
      </c>
      <c r="AN35" s="16">
        <v>111.739</v>
      </c>
      <c r="AO35" s="16">
        <v>113.066</v>
      </c>
      <c r="AP35" s="16">
        <v>114.315</v>
      </c>
      <c r="AQ35" s="16">
        <v>115.387</v>
      </c>
    </row>
    <row r="36" spans="2:43">
      <c r="B36" s="2" t="s">
        <v>97</v>
      </c>
      <c r="C36" s="13">
        <f t="shared" si="0"/>
        <v>5.5527963672818197E-2</v>
      </c>
      <c r="D36" s="34">
        <v>68.292699999999996</v>
      </c>
      <c r="E36" s="34">
        <v>70.119500000000002</v>
      </c>
      <c r="F36" s="34">
        <v>72.722499999999997</v>
      </c>
      <c r="G36" s="34">
        <v>74.714799999999997</v>
      </c>
      <c r="H36" s="34">
        <v>78.222999999999999</v>
      </c>
      <c r="I36" s="34">
        <v>78.924099999999996</v>
      </c>
      <c r="J36" s="34">
        <v>80.266199999999998</v>
      </c>
      <c r="K36" s="34">
        <v>82.391599999999997</v>
      </c>
      <c r="L36" s="34">
        <v>84.281400000000005</v>
      </c>
      <c r="M36" s="34">
        <v>84.451899999999995</v>
      </c>
      <c r="N36" s="34">
        <v>85.170900000000003</v>
      </c>
      <c r="O36" s="34">
        <v>86.962199999999996</v>
      </c>
      <c r="P36" s="34">
        <v>88.395899999999997</v>
      </c>
      <c r="Q36" s="34">
        <v>90.1387</v>
      </c>
      <c r="R36" s="34">
        <v>91.100700000000003</v>
      </c>
      <c r="S36" s="34">
        <v>92.513099999999994</v>
      </c>
      <c r="T36" s="34">
        <v>95.231200000000001</v>
      </c>
      <c r="U36" s="34">
        <v>97.03</v>
      </c>
      <c r="V36" s="34">
        <v>98.764799999999994</v>
      </c>
      <c r="W36" s="34">
        <v>108.974</v>
      </c>
      <c r="X36" s="34">
        <v>111.34099999999999</v>
      </c>
      <c r="Y36" s="34">
        <v>112.07899999999999</v>
      </c>
      <c r="Z36" s="34">
        <v>113.447</v>
      </c>
      <c r="AA36" s="34">
        <v>115.57</v>
      </c>
      <c r="AB36" s="34">
        <v>118.67100000000001</v>
      </c>
      <c r="AC36" s="34">
        <v>119.124</v>
      </c>
      <c r="AD36" s="34">
        <v>120.753</v>
      </c>
      <c r="AE36" s="34">
        <v>122.879</v>
      </c>
      <c r="AF36" s="34">
        <v>126.41</v>
      </c>
      <c r="AG36" s="34">
        <v>129.87200000000001</v>
      </c>
      <c r="AH36" s="34">
        <v>135.19999999999999</v>
      </c>
      <c r="AI36" s="34">
        <v>137.01300000000001</v>
      </c>
      <c r="AJ36" s="34">
        <v>137.23400000000001</v>
      </c>
      <c r="AK36" s="34">
        <v>137.202</v>
      </c>
      <c r="AL36" s="34">
        <v>138.93899999999999</v>
      </c>
      <c r="AM36" s="34">
        <v>140.56</v>
      </c>
      <c r="AN36" s="34">
        <v>142.245</v>
      </c>
      <c r="AO36" s="34">
        <v>143.19900000000001</v>
      </c>
      <c r="AP36" s="34">
        <v>147.48400000000001</v>
      </c>
      <c r="AQ36" s="34">
        <v>149.43799999999999</v>
      </c>
    </row>
    <row r="37" spans="2:43">
      <c r="B37" s="2" t="s">
        <v>186</v>
      </c>
      <c r="C37" s="13">
        <f t="shared" si="0"/>
        <v>4.4181986810968549E-2</v>
      </c>
      <c r="D37" s="16">
        <v>80.451800000000006</v>
      </c>
      <c r="E37" s="16">
        <v>79.669200000000004</v>
      </c>
      <c r="F37" s="16">
        <v>79.624399999999994</v>
      </c>
      <c r="G37" s="16">
        <v>80.116399999999999</v>
      </c>
      <c r="H37" s="16">
        <v>82.504199999999997</v>
      </c>
      <c r="I37" s="16">
        <v>82.876499999999993</v>
      </c>
      <c r="J37" s="16">
        <v>83.045699999999997</v>
      </c>
      <c r="K37" s="16">
        <v>83.688699999999997</v>
      </c>
      <c r="L37" s="16">
        <v>85.719099999999997</v>
      </c>
      <c r="M37" s="16">
        <v>85.854500000000002</v>
      </c>
      <c r="N37" s="16">
        <v>85.380700000000004</v>
      </c>
      <c r="O37" s="16">
        <v>85.854500000000002</v>
      </c>
      <c r="P37" s="16">
        <v>89.407799999999995</v>
      </c>
      <c r="Q37" s="16">
        <v>91.979699999999994</v>
      </c>
      <c r="R37" s="16">
        <v>93.671700000000001</v>
      </c>
      <c r="S37" s="16">
        <v>94.348600000000005</v>
      </c>
      <c r="T37" s="16">
        <v>97.495800000000003</v>
      </c>
      <c r="U37" s="16">
        <v>99.390900000000002</v>
      </c>
      <c r="V37" s="16">
        <v>100.745</v>
      </c>
      <c r="W37" s="16">
        <v>102.369</v>
      </c>
      <c r="X37" s="16">
        <v>105.584</v>
      </c>
      <c r="Y37" s="16">
        <v>106.73399999999999</v>
      </c>
      <c r="Z37" s="16">
        <v>107.986</v>
      </c>
      <c r="AA37" s="16">
        <v>109.239</v>
      </c>
      <c r="AB37" s="16">
        <v>112.48699999999999</v>
      </c>
      <c r="AC37" s="16">
        <v>114.58499999999999</v>
      </c>
      <c r="AD37" s="16">
        <v>117.259</v>
      </c>
      <c r="AE37" s="16">
        <v>120.88</v>
      </c>
      <c r="AF37" s="16">
        <v>130.93100000000001</v>
      </c>
      <c r="AG37" s="16">
        <v>142.673</v>
      </c>
      <c r="AH37" s="16">
        <v>149.78</v>
      </c>
      <c r="AI37" s="16">
        <v>149.374</v>
      </c>
      <c r="AJ37" s="16">
        <v>151.26499999999999</v>
      </c>
      <c r="AK37" s="16">
        <v>152.24299999999999</v>
      </c>
      <c r="AL37" s="16">
        <v>153.40799999999999</v>
      </c>
      <c r="AM37" s="16">
        <v>156.24</v>
      </c>
      <c r="AN37" s="16">
        <v>162.61000000000001</v>
      </c>
      <c r="AO37" s="16">
        <v>165.11699999999999</v>
      </c>
      <c r="AP37" s="16">
        <v>166.584</v>
      </c>
      <c r="AQ37" s="16">
        <v>173.18100000000001</v>
      </c>
    </row>
    <row r="38" spans="2:43">
      <c r="B38" s="2" t="s">
        <v>163</v>
      </c>
      <c r="C38" s="13">
        <f t="shared" si="0"/>
        <v>3.6931150133077684E-2</v>
      </c>
      <c r="D38" s="16">
        <v>81.073400000000007</v>
      </c>
      <c r="E38" s="16">
        <v>81.689800000000005</v>
      </c>
      <c r="F38" s="16">
        <v>82.871099999999998</v>
      </c>
      <c r="G38" s="16">
        <v>83.358999999999995</v>
      </c>
      <c r="H38" s="16">
        <v>83.898300000000006</v>
      </c>
      <c r="I38" s="16">
        <v>84.386200000000002</v>
      </c>
      <c r="J38" s="16">
        <v>85.156700000000001</v>
      </c>
      <c r="K38" s="16">
        <v>85.439099999999996</v>
      </c>
      <c r="L38" s="16">
        <v>86.646100000000004</v>
      </c>
      <c r="M38" s="16">
        <v>87.390900000000002</v>
      </c>
      <c r="N38" s="16">
        <v>88.238299999999995</v>
      </c>
      <c r="O38" s="16">
        <v>88.674899999999994</v>
      </c>
      <c r="P38" s="16">
        <v>89.9589</v>
      </c>
      <c r="Q38" s="16">
        <v>91.499700000000004</v>
      </c>
      <c r="R38" s="16">
        <v>94.273200000000003</v>
      </c>
      <c r="S38" s="16">
        <v>95.891099999999994</v>
      </c>
      <c r="T38" s="16">
        <v>97.560299999999998</v>
      </c>
      <c r="U38" s="16">
        <v>98.972800000000007</v>
      </c>
      <c r="V38" s="16">
        <v>100.976</v>
      </c>
      <c r="W38" s="16">
        <v>102.542</v>
      </c>
      <c r="X38" s="16">
        <v>104.7</v>
      </c>
      <c r="Y38" s="16">
        <v>105.804</v>
      </c>
      <c r="Z38" s="16">
        <v>107.16500000000001</v>
      </c>
      <c r="AA38" s="16">
        <v>107.473</v>
      </c>
      <c r="AB38" s="16">
        <v>107.70399999999999</v>
      </c>
      <c r="AC38" s="16">
        <v>108.32</v>
      </c>
      <c r="AD38" s="16">
        <v>109.861</v>
      </c>
      <c r="AE38" s="16">
        <v>111.017</v>
      </c>
      <c r="AF38" s="16">
        <v>113.71299999999999</v>
      </c>
      <c r="AG38" s="16">
        <v>118.875</v>
      </c>
      <c r="AH38" s="16">
        <v>123.267</v>
      </c>
      <c r="AI38" s="16">
        <v>121.726</v>
      </c>
      <c r="AJ38" s="16">
        <v>121.572</v>
      </c>
      <c r="AK38" s="16">
        <v>122.57299999999999</v>
      </c>
      <c r="AL38" s="16">
        <v>123.575</v>
      </c>
      <c r="AM38" s="16">
        <v>125.27</v>
      </c>
      <c r="AN38" s="16">
        <v>126.733</v>
      </c>
      <c r="AO38" s="16">
        <v>127.812</v>
      </c>
      <c r="AP38" s="16">
        <v>128.351</v>
      </c>
      <c r="AQ38" s="16">
        <v>128.96799999999999</v>
      </c>
    </row>
    <row r="39" spans="2:43">
      <c r="B39" s="2" t="s">
        <v>183</v>
      </c>
      <c r="C39" s="13">
        <f t="shared" si="0"/>
        <v>3.3208181535983039E-2</v>
      </c>
      <c r="D39" s="34">
        <v>82.897999999999996</v>
      </c>
      <c r="E39" s="34">
        <v>84.328400000000002</v>
      </c>
      <c r="F39" s="34">
        <v>86.691500000000005</v>
      </c>
      <c r="G39" s="34">
        <v>87.313400000000001</v>
      </c>
      <c r="H39" s="34">
        <v>87.126900000000006</v>
      </c>
      <c r="I39" s="34">
        <v>88.121899999999997</v>
      </c>
      <c r="J39" s="34">
        <v>90.174099999999996</v>
      </c>
      <c r="K39" s="34">
        <v>90.796000000000006</v>
      </c>
      <c r="L39" s="34">
        <v>90.422899999999998</v>
      </c>
      <c r="M39" s="34">
        <v>92.288600000000002</v>
      </c>
      <c r="N39" s="34">
        <v>93.221400000000003</v>
      </c>
      <c r="O39" s="34">
        <v>93.843299999999999</v>
      </c>
      <c r="P39" s="34">
        <v>94.029899999999998</v>
      </c>
      <c r="Q39" s="34">
        <v>94.7761</v>
      </c>
      <c r="R39" s="34">
        <v>97.139300000000006</v>
      </c>
      <c r="S39" s="34">
        <v>97.761200000000002</v>
      </c>
      <c r="T39" s="34">
        <v>98.01</v>
      </c>
      <c r="U39" s="34">
        <v>98.569699999999997</v>
      </c>
      <c r="V39" s="34">
        <v>100.746</v>
      </c>
      <c r="W39" s="34">
        <v>102.67400000000001</v>
      </c>
      <c r="X39" s="34">
        <v>102.76</v>
      </c>
      <c r="Y39" s="34">
        <v>104.77500000000001</v>
      </c>
      <c r="Z39" s="34">
        <v>107.363</v>
      </c>
      <c r="AA39" s="34">
        <v>109.669</v>
      </c>
      <c r="AB39" s="34">
        <v>109.95399999999999</v>
      </c>
      <c r="AC39" s="34">
        <v>111.396</v>
      </c>
      <c r="AD39" s="34">
        <v>114.565</v>
      </c>
      <c r="AE39" s="34">
        <v>115.71299999999999</v>
      </c>
      <c r="AF39" s="34">
        <v>116.86199999999999</v>
      </c>
      <c r="AG39" s="34">
        <v>120.03100000000001</v>
      </c>
      <c r="AH39" s="34">
        <v>124.92700000000001</v>
      </c>
      <c r="AI39" s="34">
        <v>127.518</v>
      </c>
      <c r="AJ39" s="34">
        <v>127.803</v>
      </c>
      <c r="AK39" s="34">
        <v>130.679</v>
      </c>
      <c r="AL39" s="34">
        <v>139.607</v>
      </c>
      <c r="AM39" s="34">
        <v>144.495</v>
      </c>
      <c r="AN39" s="34">
        <v>147.37899999999999</v>
      </c>
      <c r="AO39" s="34">
        <v>148.52799999999999</v>
      </c>
      <c r="AP39" s="34">
        <v>153.994</v>
      </c>
      <c r="AQ39" s="34">
        <v>157.74199999999999</v>
      </c>
    </row>
    <row r="40" spans="2:43">
      <c r="B40" s="2" t="s">
        <v>196</v>
      </c>
      <c r="C40" s="13">
        <f t="shared" si="0"/>
        <v>3.1935367697780652E-2</v>
      </c>
      <c r="D40" s="16">
        <v>96.383700000000005</v>
      </c>
      <c r="E40" s="16">
        <v>97.121200000000002</v>
      </c>
      <c r="F40" s="16">
        <v>96.9529</v>
      </c>
      <c r="G40" s="16">
        <v>96.782799999999995</v>
      </c>
      <c r="H40" s="16">
        <v>96.9251</v>
      </c>
      <c r="I40" s="16">
        <v>97.790700000000001</v>
      </c>
      <c r="J40" s="16">
        <v>97.248900000000006</v>
      </c>
      <c r="K40" s="16">
        <v>97.764700000000005</v>
      </c>
      <c r="L40" s="16">
        <v>97.938100000000006</v>
      </c>
      <c r="M40" s="16">
        <v>98.323400000000007</v>
      </c>
      <c r="N40" s="16">
        <v>97.6828</v>
      </c>
      <c r="O40" s="16">
        <v>98.272999999999996</v>
      </c>
      <c r="P40" s="16">
        <v>97.992099999999994</v>
      </c>
      <c r="Q40" s="16">
        <v>99.174700000000001</v>
      </c>
      <c r="R40" s="16">
        <v>98.569900000000004</v>
      </c>
      <c r="S40" s="16">
        <v>99.629800000000003</v>
      </c>
      <c r="T40" s="16">
        <v>99.317099999999996</v>
      </c>
      <c r="U40" s="16">
        <v>100.22499999999999</v>
      </c>
      <c r="V40" s="16">
        <v>99.735100000000003</v>
      </c>
      <c r="W40" s="16">
        <v>100.723</v>
      </c>
      <c r="X40" s="16">
        <v>100.54300000000001</v>
      </c>
      <c r="Y40" s="16">
        <v>101.554</v>
      </c>
      <c r="Z40" s="16">
        <v>100.95399999999999</v>
      </c>
      <c r="AA40" s="16">
        <v>101.185</v>
      </c>
      <c r="AB40" s="16">
        <v>100.63200000000001</v>
      </c>
      <c r="AC40" s="16">
        <v>102.087</v>
      </c>
      <c r="AD40" s="16">
        <v>101.59399999999999</v>
      </c>
      <c r="AE40" s="16">
        <v>102.884</v>
      </c>
      <c r="AF40" s="16">
        <v>103.119</v>
      </c>
      <c r="AG40" s="16">
        <v>104.828</v>
      </c>
      <c r="AH40" s="16">
        <v>104.617</v>
      </c>
      <c r="AI40" s="16">
        <v>104.51300000000001</v>
      </c>
      <c r="AJ40" s="16">
        <v>103.102</v>
      </c>
      <c r="AK40" s="16">
        <v>104.044</v>
      </c>
      <c r="AL40" s="16">
        <v>103.602</v>
      </c>
      <c r="AM40" s="16">
        <v>104.32599999999999</v>
      </c>
      <c r="AN40" s="16">
        <v>104.28400000000001</v>
      </c>
      <c r="AO40" s="16">
        <v>105.087</v>
      </c>
      <c r="AP40" s="16">
        <v>103.934</v>
      </c>
      <c r="AQ40" s="16">
        <v>104.66800000000001</v>
      </c>
    </row>
    <row r="41" spans="2:43">
      <c r="B41" s="2" t="s">
        <v>213</v>
      </c>
      <c r="C41" s="13">
        <f t="shared" si="0"/>
        <v>2.7652148749832659E-2</v>
      </c>
      <c r="D41" s="16">
        <v>93.141099999999994</v>
      </c>
      <c r="E41" s="16">
        <v>94.541200000000003</v>
      </c>
      <c r="F41" s="16">
        <v>94.507900000000006</v>
      </c>
      <c r="G41" s="16">
        <v>94.641199999999998</v>
      </c>
      <c r="H41" s="16">
        <v>94.607900000000001</v>
      </c>
      <c r="I41" s="16">
        <v>95.441299999999998</v>
      </c>
      <c r="J41" s="16">
        <v>95.474599999999995</v>
      </c>
      <c r="K41" s="16">
        <v>96.041300000000007</v>
      </c>
      <c r="L41" s="16">
        <v>96.007999999999996</v>
      </c>
      <c r="M41" s="16">
        <v>96.641400000000004</v>
      </c>
      <c r="N41" s="16">
        <v>96.808099999999996</v>
      </c>
      <c r="O41" s="16">
        <v>97.308099999999996</v>
      </c>
      <c r="P41" s="16">
        <v>97.208100000000002</v>
      </c>
      <c r="Q41" s="16">
        <v>98.008200000000002</v>
      </c>
      <c r="R41" s="16">
        <v>98.041499999999999</v>
      </c>
      <c r="S41" s="16">
        <v>98.708200000000005</v>
      </c>
      <c r="T41" s="16">
        <v>98.908199999999994</v>
      </c>
      <c r="U41" s="16">
        <v>99.908299999999997</v>
      </c>
      <c r="V41" s="16">
        <v>100.375</v>
      </c>
      <c r="W41" s="16">
        <v>100.80800000000001</v>
      </c>
      <c r="X41" s="16">
        <v>100.842</v>
      </c>
      <c r="Y41" s="16">
        <v>102.142</v>
      </c>
      <c r="Z41" s="16">
        <v>102.809</v>
      </c>
      <c r="AA41" s="16">
        <v>103.542</v>
      </c>
      <c r="AB41" s="16">
        <v>103.709</v>
      </c>
      <c r="AC41" s="16">
        <v>104.77500000000001</v>
      </c>
      <c r="AD41" s="16">
        <v>104.642</v>
      </c>
      <c r="AE41" s="16">
        <v>105.709</v>
      </c>
      <c r="AF41" s="16">
        <v>106.176</v>
      </c>
      <c r="AG41" s="16">
        <v>108.309</v>
      </c>
      <c r="AH41" s="16">
        <v>109.676</v>
      </c>
      <c r="AI41" s="16">
        <v>109.809</v>
      </c>
      <c r="AJ41" s="16">
        <v>109.376</v>
      </c>
      <c r="AK41" s="16">
        <v>110.60899999999999</v>
      </c>
      <c r="AL41" s="16">
        <v>111.276</v>
      </c>
      <c r="AM41" s="16">
        <v>112.10899999999999</v>
      </c>
      <c r="AN41" s="16">
        <v>112.943</v>
      </c>
      <c r="AO41" s="16">
        <v>114.41</v>
      </c>
      <c r="AP41" s="16">
        <v>114.71</v>
      </c>
      <c r="AQ41" s="16">
        <v>115.876</v>
      </c>
    </row>
    <row r="42" spans="2:43">
      <c r="B42" s="2" t="s">
        <v>141</v>
      </c>
      <c r="C42" s="13">
        <f t="shared" si="0"/>
        <v>2.7541566071296139E-2</v>
      </c>
      <c r="D42" s="16">
        <v>90.754300000000001</v>
      </c>
      <c r="E42" s="16">
        <v>92.102800000000002</v>
      </c>
      <c r="F42" s="16">
        <v>92.473699999999994</v>
      </c>
      <c r="G42" s="16">
        <v>93.080500000000001</v>
      </c>
      <c r="H42" s="16">
        <v>94.192999999999998</v>
      </c>
      <c r="I42" s="16">
        <v>95.170699999999997</v>
      </c>
      <c r="J42" s="16">
        <v>95.474100000000007</v>
      </c>
      <c r="K42" s="16">
        <v>95.676400000000001</v>
      </c>
      <c r="L42" s="16">
        <v>96.485500000000002</v>
      </c>
      <c r="M42" s="16">
        <v>97.126000000000005</v>
      </c>
      <c r="N42" s="16">
        <v>97.463099999999997</v>
      </c>
      <c r="O42" s="16">
        <v>97.496799999999993</v>
      </c>
      <c r="P42" s="16">
        <v>97.597999999999999</v>
      </c>
      <c r="Q42" s="16">
        <v>98.508200000000002</v>
      </c>
      <c r="R42" s="16">
        <v>98.508200000000002</v>
      </c>
      <c r="S42" s="16">
        <v>98.710499999999996</v>
      </c>
      <c r="T42" s="16">
        <v>99.249899999999997</v>
      </c>
      <c r="U42" s="16">
        <v>99.991600000000005</v>
      </c>
      <c r="V42" s="16">
        <v>100.22799999999999</v>
      </c>
      <c r="W42" s="16">
        <v>100.53100000000001</v>
      </c>
      <c r="X42" s="16">
        <v>100.32899999999999</v>
      </c>
      <c r="Y42" s="16">
        <v>101.374</v>
      </c>
      <c r="Z42" s="16">
        <v>101.441</v>
      </c>
      <c r="AA42" s="16">
        <v>101.408</v>
      </c>
      <c r="AB42" s="16">
        <v>101.879</v>
      </c>
      <c r="AC42" s="16">
        <v>103.194</v>
      </c>
      <c r="AD42" s="16">
        <v>102.79</v>
      </c>
      <c r="AE42" s="16">
        <v>103.22799999999999</v>
      </c>
      <c r="AF42" s="16">
        <v>104.071</v>
      </c>
      <c r="AG42" s="16">
        <v>105.58799999999999</v>
      </c>
      <c r="AH42" s="16">
        <v>105.992</v>
      </c>
      <c r="AI42" s="16">
        <v>105.655</v>
      </c>
      <c r="AJ42" s="16">
        <v>106.127</v>
      </c>
      <c r="AK42" s="16">
        <v>107.273</v>
      </c>
      <c r="AL42" s="16">
        <v>106.29600000000001</v>
      </c>
      <c r="AM42" s="16">
        <v>106.633</v>
      </c>
      <c r="AN42" s="16">
        <v>107.038</v>
      </c>
      <c r="AO42" s="16">
        <v>108.319</v>
      </c>
      <c r="AP42" s="16">
        <v>107.98099999999999</v>
      </c>
      <c r="AQ42" s="16">
        <v>108.42</v>
      </c>
    </row>
    <row r="43" spans="2:43">
      <c r="B43" s="2" t="s">
        <v>110</v>
      </c>
      <c r="C43" s="13">
        <f t="shared" si="0"/>
        <v>2.7284839623233414E-2</v>
      </c>
      <c r="D43" s="16">
        <v>87.326899999999995</v>
      </c>
      <c r="E43" s="16">
        <v>88.345299999999995</v>
      </c>
      <c r="F43" s="16">
        <v>88.854500000000002</v>
      </c>
      <c r="G43" s="16">
        <v>88.684700000000007</v>
      </c>
      <c r="H43" s="16">
        <v>89.5334</v>
      </c>
      <c r="I43" s="16">
        <v>90.721500000000006</v>
      </c>
      <c r="J43" s="16">
        <v>91.145899999999997</v>
      </c>
      <c r="K43" s="16">
        <v>91.5702</v>
      </c>
      <c r="L43" s="16">
        <v>93.182599999999994</v>
      </c>
      <c r="M43" s="16">
        <v>93.776700000000005</v>
      </c>
      <c r="N43" s="16">
        <v>94.031300000000002</v>
      </c>
      <c r="O43" s="16">
        <v>94.795100000000005</v>
      </c>
      <c r="P43" s="16">
        <v>96.24</v>
      </c>
      <c r="Q43" s="16">
        <v>96.95</v>
      </c>
      <c r="R43" s="16">
        <v>98.08</v>
      </c>
      <c r="S43" s="16">
        <v>98.02</v>
      </c>
      <c r="T43" s="16">
        <v>99.4</v>
      </c>
      <c r="U43" s="16">
        <v>99.8</v>
      </c>
      <c r="V43" s="16">
        <v>100.4</v>
      </c>
      <c r="W43" s="16">
        <v>100.4</v>
      </c>
      <c r="X43" s="16">
        <v>101.4</v>
      </c>
      <c r="Y43" s="16">
        <v>102.1</v>
      </c>
      <c r="Z43" s="16">
        <v>102.9</v>
      </c>
      <c r="AA43" s="16">
        <v>102.6</v>
      </c>
      <c r="AB43" s="16">
        <v>103.5</v>
      </c>
      <c r="AC43" s="16">
        <v>104.6</v>
      </c>
      <c r="AD43" s="16">
        <v>105.3</v>
      </c>
      <c r="AE43" s="16">
        <v>106</v>
      </c>
      <c r="AF43" s="16">
        <v>107.4</v>
      </c>
      <c r="AG43" s="16">
        <v>109.6</v>
      </c>
      <c r="AH43" s="16">
        <v>111.1</v>
      </c>
      <c r="AI43" s="16">
        <v>110.8</v>
      </c>
      <c r="AJ43" s="16">
        <v>111.6</v>
      </c>
      <c r="AK43" s="16">
        <v>112.7</v>
      </c>
      <c r="AL43" s="16">
        <v>113.3</v>
      </c>
      <c r="AM43" s="16">
        <v>113.5</v>
      </c>
      <c r="AN43" s="16">
        <v>114.962</v>
      </c>
      <c r="AO43" s="16">
        <v>115.694</v>
      </c>
      <c r="AP43" s="16">
        <v>116.58799999999999</v>
      </c>
      <c r="AQ43" s="16">
        <v>117.16800000000001</v>
      </c>
    </row>
    <row r="44" spans="2:43">
      <c r="B44" s="2" t="s">
        <v>80</v>
      </c>
      <c r="C44" s="13">
        <f t="shared" si="0"/>
        <v>2.4958468351960864E-2</v>
      </c>
      <c r="D44" s="17">
        <v>93.8</v>
      </c>
      <c r="E44" s="17">
        <v>94.666700000000006</v>
      </c>
      <c r="F44" s="17">
        <v>94.866699999999994</v>
      </c>
      <c r="G44" s="17">
        <v>94.7667</v>
      </c>
      <c r="H44" s="17">
        <v>95.666700000000006</v>
      </c>
      <c r="I44" s="17">
        <v>95.866699999999994</v>
      </c>
      <c r="J44" s="17">
        <v>95.966700000000003</v>
      </c>
      <c r="K44" s="17">
        <v>95.9</v>
      </c>
      <c r="L44" s="17">
        <v>96.7667</v>
      </c>
      <c r="M44" s="17">
        <v>96.666700000000006</v>
      </c>
      <c r="N44" s="17">
        <v>96.966700000000003</v>
      </c>
      <c r="O44" s="17">
        <v>97</v>
      </c>
      <c r="P44" s="17">
        <v>97.7333</v>
      </c>
      <c r="Q44" s="17">
        <v>98.433300000000003</v>
      </c>
      <c r="R44" s="17">
        <v>98.7333</v>
      </c>
      <c r="S44" s="17">
        <v>98.966700000000003</v>
      </c>
      <c r="T44" s="17">
        <v>99.333299999999994</v>
      </c>
      <c r="U44" s="17">
        <v>99.666700000000006</v>
      </c>
      <c r="V44" s="17">
        <v>100.4</v>
      </c>
      <c r="W44" s="17">
        <v>100.6</v>
      </c>
      <c r="X44" s="17">
        <v>100.967</v>
      </c>
      <c r="Y44" s="17">
        <v>101.56699999999999</v>
      </c>
      <c r="Z44" s="17">
        <v>101.833</v>
      </c>
      <c r="AA44" s="17">
        <v>101.93300000000001</v>
      </c>
      <c r="AB44" s="17">
        <v>102.8</v>
      </c>
      <c r="AC44" s="17">
        <v>103.6</v>
      </c>
      <c r="AD44" s="17">
        <v>104.167</v>
      </c>
      <c r="AE44" s="17">
        <v>105.033</v>
      </c>
      <c r="AF44" s="17">
        <v>105.8</v>
      </c>
      <c r="AG44" s="17">
        <v>106.6</v>
      </c>
      <c r="AH44" s="17">
        <v>107.367</v>
      </c>
      <c r="AI44" s="17">
        <v>106.767</v>
      </c>
      <c r="AJ44" s="17">
        <v>106.667</v>
      </c>
      <c r="AK44" s="17">
        <v>106.867</v>
      </c>
      <c r="AL44" s="17">
        <v>107.1</v>
      </c>
      <c r="AM44" s="17">
        <v>107.233</v>
      </c>
      <c r="AN44" s="17">
        <v>107.533</v>
      </c>
      <c r="AO44" s="17">
        <v>108</v>
      </c>
      <c r="AP44" s="17">
        <v>108.367</v>
      </c>
      <c r="AQ44" s="17">
        <v>108.833</v>
      </c>
    </row>
    <row r="45" spans="2:43">
      <c r="B45" s="2" t="s">
        <v>37</v>
      </c>
      <c r="C45" s="13">
        <f t="shared" si="0"/>
        <v>2.4418957697234567E-2</v>
      </c>
      <c r="D45" s="34">
        <v>85.804000000000002</v>
      </c>
      <c r="E45" s="34">
        <v>86.114500000000007</v>
      </c>
      <c r="F45" s="34">
        <v>87.089100000000002</v>
      </c>
      <c r="G45" s="34">
        <v>87.408199999999994</v>
      </c>
      <c r="H45" s="34">
        <v>88.722099999999998</v>
      </c>
      <c r="I45" s="34">
        <v>88.9636</v>
      </c>
      <c r="J45" s="34">
        <v>89.808800000000005</v>
      </c>
      <c r="K45" s="34">
        <v>90.093500000000006</v>
      </c>
      <c r="L45" s="34">
        <v>90.387600000000006</v>
      </c>
      <c r="M45" s="34">
        <v>90.460499999999996</v>
      </c>
      <c r="N45" s="34">
        <v>90.567999999999998</v>
      </c>
      <c r="O45" s="34">
        <v>90.498699999999999</v>
      </c>
      <c r="P45" s="34">
        <v>90.883600000000001</v>
      </c>
      <c r="Q45" s="34">
        <v>92.578699999999998</v>
      </c>
      <c r="R45" s="34">
        <v>97.203400000000002</v>
      </c>
      <c r="S45" s="34">
        <v>95.453500000000005</v>
      </c>
      <c r="T45" s="34">
        <v>95.596699999999998</v>
      </c>
      <c r="U45" s="34">
        <v>98.886200000000002</v>
      </c>
      <c r="V45" s="34">
        <v>102.167</v>
      </c>
      <c r="W45" s="34">
        <v>103.35</v>
      </c>
      <c r="X45" s="34">
        <v>103.352</v>
      </c>
      <c r="Y45" s="34">
        <v>104.657</v>
      </c>
      <c r="Z45" s="34">
        <v>108.343</v>
      </c>
      <c r="AA45" s="34">
        <v>108.221</v>
      </c>
      <c r="AB45" s="34">
        <v>108.193</v>
      </c>
      <c r="AC45" s="34">
        <v>110.66500000000001</v>
      </c>
      <c r="AD45" s="34">
        <v>116.711</v>
      </c>
      <c r="AE45" s="34">
        <v>121.563</v>
      </c>
      <c r="AF45" s="34">
        <v>130.477</v>
      </c>
      <c r="AG45" s="34">
        <v>147.55199999999999</v>
      </c>
      <c r="AH45" s="34">
        <v>150.22399999999999</v>
      </c>
      <c r="AI45" s="34">
        <v>143.14699999999999</v>
      </c>
      <c r="AJ45" s="34">
        <v>136.15199999999999</v>
      </c>
      <c r="AK45" s="34">
        <v>140.40600000000001</v>
      </c>
      <c r="AL45" s="34">
        <v>145.63999999999999</v>
      </c>
      <c r="AM45" s="34">
        <v>145.42400000000001</v>
      </c>
      <c r="AN45" s="34">
        <v>145.625</v>
      </c>
      <c r="AO45" s="34">
        <v>146.17400000000001</v>
      </c>
      <c r="AP45" s="34">
        <v>148.209</v>
      </c>
      <c r="AQ45" s="34">
        <v>150.297</v>
      </c>
    </row>
    <row r="46" spans="2:43">
      <c r="B46" s="2" t="s">
        <v>113</v>
      </c>
      <c r="C46" s="13">
        <f t="shared" si="0"/>
        <v>2.1492667081472461E-2</v>
      </c>
      <c r="D46" s="34">
        <v>63.634999999999998</v>
      </c>
      <c r="E46" s="34">
        <v>65.4739</v>
      </c>
      <c r="F46" s="34">
        <v>67.539400000000001</v>
      </c>
      <c r="G46" s="34">
        <v>67.8185</v>
      </c>
      <c r="H46" s="34">
        <v>68.209000000000003</v>
      </c>
      <c r="I46" s="34">
        <v>70.532899999999998</v>
      </c>
      <c r="J46" s="34">
        <v>76.203000000000003</v>
      </c>
      <c r="K46" s="34">
        <v>77.638400000000004</v>
      </c>
      <c r="L46" s="34">
        <v>79.322800000000001</v>
      </c>
      <c r="M46" s="34">
        <v>82.927499999999995</v>
      </c>
      <c r="N46" s="34">
        <v>87.4602</v>
      </c>
      <c r="O46" s="34">
        <v>88.191999999999993</v>
      </c>
      <c r="P46" s="34">
        <v>89.212500000000006</v>
      </c>
      <c r="Q46" s="34">
        <v>93.141599999999997</v>
      </c>
      <c r="R46" s="34">
        <v>95.795500000000004</v>
      </c>
      <c r="S46" s="34">
        <v>95.105199999999996</v>
      </c>
      <c r="T46" s="34">
        <v>95.622</v>
      </c>
      <c r="U46" s="34">
        <v>98.670199999999994</v>
      </c>
      <c r="V46" s="34">
        <v>102.048</v>
      </c>
      <c r="W46" s="34">
        <v>103.65900000000001</v>
      </c>
      <c r="X46" s="34">
        <v>103.544</v>
      </c>
      <c r="Y46" s="34">
        <v>106.693</v>
      </c>
      <c r="Z46" s="34">
        <v>108.89</v>
      </c>
      <c r="AA46" s="34">
        <v>108.089</v>
      </c>
      <c r="AB46" s="34">
        <v>108.739</v>
      </c>
      <c r="AC46" s="34">
        <v>110.417</v>
      </c>
      <c r="AD46" s="34">
        <v>113.01300000000001</v>
      </c>
      <c r="AE46" s="34">
        <v>114.36</v>
      </c>
      <c r="AF46" s="34">
        <v>116.07599999999999</v>
      </c>
      <c r="AG46" s="34">
        <v>121.16800000000001</v>
      </c>
      <c r="AH46" s="34">
        <v>123.557</v>
      </c>
      <c r="AI46" s="34">
        <v>119.794</v>
      </c>
      <c r="AJ46" s="34">
        <v>117.902</v>
      </c>
      <c r="AK46" s="34">
        <v>119.69799999999999</v>
      </c>
      <c r="AL46" s="34">
        <v>121.27800000000001</v>
      </c>
      <c r="AM46" s="34">
        <v>121.887</v>
      </c>
      <c r="AN46" s="34">
        <v>123.324</v>
      </c>
      <c r="AO46" s="34">
        <v>125.504</v>
      </c>
      <c r="AP46" s="34">
        <v>130.55099999999999</v>
      </c>
      <c r="AQ46" s="34">
        <v>130.14699999999999</v>
      </c>
    </row>
    <row r="47" spans="2:43">
      <c r="B47" s="2" t="s">
        <v>179</v>
      </c>
      <c r="C47" s="13">
        <f t="shared" si="0"/>
        <v>1.7702368228231818E-2</v>
      </c>
      <c r="D47" s="34">
        <v>98.502200000000002</v>
      </c>
      <c r="E47" s="34">
        <v>98.301400000000001</v>
      </c>
      <c r="F47" s="34">
        <v>97.899799999999999</v>
      </c>
      <c r="G47" s="34">
        <v>98.000200000000007</v>
      </c>
      <c r="H47" s="34">
        <v>98.301400000000001</v>
      </c>
      <c r="I47" s="34">
        <v>98.1006</v>
      </c>
      <c r="J47" s="34">
        <v>98.502200000000002</v>
      </c>
      <c r="K47" s="34">
        <v>98.703000000000003</v>
      </c>
      <c r="L47" s="34">
        <v>98.703000000000003</v>
      </c>
      <c r="M47" s="34">
        <v>98.703000000000003</v>
      </c>
      <c r="N47" s="34">
        <v>99.305499999999995</v>
      </c>
      <c r="O47" s="34">
        <v>99.205100000000002</v>
      </c>
      <c r="P47" s="34">
        <v>99.707099999999997</v>
      </c>
      <c r="Q47" s="34">
        <v>99.104699999999994</v>
      </c>
      <c r="R47" s="34">
        <v>99.5398</v>
      </c>
      <c r="S47" s="34">
        <v>99.740600000000001</v>
      </c>
      <c r="T47" s="34">
        <v>99.640199999999993</v>
      </c>
      <c r="U47" s="34">
        <v>99.472800000000007</v>
      </c>
      <c r="V47" s="34">
        <v>100.042</v>
      </c>
      <c r="W47" s="34">
        <v>100.845</v>
      </c>
      <c r="X47" s="34">
        <v>101.381</v>
      </c>
      <c r="Y47" s="34">
        <v>101.715</v>
      </c>
      <c r="Z47" s="34">
        <v>102.117</v>
      </c>
      <c r="AA47" s="34">
        <v>103.623</v>
      </c>
      <c r="AB47" s="34">
        <v>104.56</v>
      </c>
      <c r="AC47" s="34">
        <v>104.72799999999999</v>
      </c>
      <c r="AD47" s="34">
        <v>106.806</v>
      </c>
      <c r="AE47" s="34">
        <v>109.77800000000001</v>
      </c>
      <c r="AF47" s="34">
        <v>113.363</v>
      </c>
      <c r="AG47" s="34">
        <v>115.702</v>
      </c>
      <c r="AH47" s="34">
        <v>118.313</v>
      </c>
      <c r="AI47" s="34">
        <v>120.52200000000001</v>
      </c>
      <c r="AJ47" s="34">
        <v>121.19499999999999</v>
      </c>
      <c r="AK47" s="34">
        <v>121.827</v>
      </c>
      <c r="AL47" s="34">
        <v>123.303</v>
      </c>
      <c r="AM47" s="34">
        <v>125.211</v>
      </c>
      <c r="AN47" s="34">
        <v>126.617</v>
      </c>
      <c r="AO47" s="34">
        <v>128.22399999999999</v>
      </c>
      <c r="AP47" s="34">
        <v>130.73400000000001</v>
      </c>
      <c r="AQ47" s="34">
        <v>132.31</v>
      </c>
    </row>
    <row r="48" spans="2:43">
      <c r="B48" s="2" t="s">
        <v>34</v>
      </c>
      <c r="C48" s="13">
        <f t="shared" si="0"/>
        <v>1.614414643072663E-2</v>
      </c>
      <c r="D48" s="34">
        <v>33.7408</v>
      </c>
      <c r="E48" s="34">
        <v>37.709000000000003</v>
      </c>
      <c r="F48" s="34">
        <v>43.421700000000001</v>
      </c>
      <c r="G48" s="34">
        <v>48.202599999999997</v>
      </c>
      <c r="H48" s="34">
        <v>51.7789</v>
      </c>
      <c r="I48" s="34">
        <v>59.015000000000001</v>
      </c>
      <c r="J48" s="34">
        <v>68.540599999999998</v>
      </c>
      <c r="K48" s="34">
        <v>76.813500000000005</v>
      </c>
      <c r="L48" s="34">
        <v>81.975999999999999</v>
      </c>
      <c r="M48" s="34">
        <v>87.263400000000004</v>
      </c>
      <c r="N48" s="34">
        <v>89.461299999999994</v>
      </c>
      <c r="O48" s="34">
        <v>91.171000000000006</v>
      </c>
      <c r="P48" s="34">
        <v>89.853200000000001</v>
      </c>
      <c r="Q48" s="34">
        <v>89.314800000000005</v>
      </c>
      <c r="R48" s="34">
        <v>92.069500000000005</v>
      </c>
      <c r="S48" s="34">
        <v>94.498099999999994</v>
      </c>
      <c r="T48" s="34">
        <v>95.343299999999999</v>
      </c>
      <c r="U48" s="34">
        <v>97.264600000000002</v>
      </c>
      <c r="V48" s="34">
        <v>100.258</v>
      </c>
      <c r="W48" s="34">
        <v>107.134</v>
      </c>
      <c r="X48" s="34">
        <v>106.443</v>
      </c>
      <c r="Y48" s="34">
        <v>113.154</v>
      </c>
      <c r="Z48" s="34">
        <v>124.744</v>
      </c>
      <c r="AA48" s="34">
        <v>135.64500000000001</v>
      </c>
      <c r="AB48" s="34">
        <v>145.79</v>
      </c>
      <c r="AC48" s="34">
        <v>157.108</v>
      </c>
      <c r="AD48" s="34">
        <v>168.405</v>
      </c>
      <c r="AE48" s="34">
        <v>176.79599999999999</v>
      </c>
      <c r="AF48" s="34">
        <v>196.07300000000001</v>
      </c>
      <c r="AG48" s="34">
        <v>202.51</v>
      </c>
      <c r="AH48" s="34">
        <v>211.917</v>
      </c>
      <c r="AI48" s="34">
        <v>211.28700000000001</v>
      </c>
      <c r="AJ48" s="34">
        <v>202.803</v>
      </c>
      <c r="AK48" s="34">
        <v>205.524</v>
      </c>
      <c r="AL48" s="34">
        <v>211.614</v>
      </c>
      <c r="AM48" s="34">
        <v>213.946</v>
      </c>
      <c r="AN48" s="34">
        <v>216.03700000000001</v>
      </c>
      <c r="AO48" s="34">
        <v>223.416</v>
      </c>
      <c r="AP48" s="34">
        <v>227.07400000000001</v>
      </c>
      <c r="AQ48" s="34">
        <v>231.72200000000001</v>
      </c>
    </row>
    <row r="50" spans="2:43">
      <c r="B50" t="s">
        <v>3</v>
      </c>
      <c r="D50" s="16">
        <v>89.385300000000001</v>
      </c>
      <c r="E50" s="16">
        <v>91.519900000000007</v>
      </c>
      <c r="F50" s="16">
        <v>91.992000000000004</v>
      </c>
      <c r="G50" s="16">
        <v>88.692800000000005</v>
      </c>
      <c r="H50" s="16">
        <v>90.230400000000003</v>
      </c>
      <c r="I50" s="16">
        <v>91.904799999999994</v>
      </c>
      <c r="J50" s="16">
        <v>92.052300000000002</v>
      </c>
      <c r="K50" s="16">
        <v>90.2791</v>
      </c>
      <c r="L50" s="16">
        <v>91.6691</v>
      </c>
      <c r="M50" s="16">
        <v>92.655500000000004</v>
      </c>
      <c r="N50" s="16">
        <v>93.620900000000006</v>
      </c>
      <c r="O50" s="16">
        <v>91.373900000000006</v>
      </c>
      <c r="P50" s="16">
        <v>92.450800000000001</v>
      </c>
      <c r="Q50" s="16">
        <v>95.693399999999997</v>
      </c>
      <c r="R50" s="16">
        <v>97.064300000000003</v>
      </c>
      <c r="S50" s="16">
        <v>95.598500000000001</v>
      </c>
      <c r="T50" s="16">
        <v>96.703500000000005</v>
      </c>
      <c r="U50" s="16">
        <v>98.588399999999993</v>
      </c>
      <c r="V50" s="16">
        <v>102.02200000000001</v>
      </c>
      <c r="W50" s="16">
        <v>100.46</v>
      </c>
      <c r="X50" s="16">
        <v>103.503</v>
      </c>
      <c r="Y50" s="16">
        <v>105.36</v>
      </c>
      <c r="Z50" s="16">
        <v>106.426</v>
      </c>
      <c r="AA50" s="16">
        <v>103.53700000000001</v>
      </c>
      <c r="AB50" s="16">
        <v>106.43</v>
      </c>
      <c r="AC50" s="16">
        <v>108.51300000000001</v>
      </c>
      <c r="AD50" s="16">
        <v>109.232</v>
      </c>
      <c r="AE50" s="16">
        <v>108.958</v>
      </c>
      <c r="AF50" s="16">
        <v>109.03400000000001</v>
      </c>
      <c r="AG50" s="16">
        <v>115.012</v>
      </c>
      <c r="AH50" s="16">
        <v>115.93300000000001</v>
      </c>
      <c r="AI50" s="16">
        <v>110.395</v>
      </c>
      <c r="AJ50" s="16">
        <v>112.997</v>
      </c>
      <c r="AK50" s="16">
        <v>116.625</v>
      </c>
      <c r="AL50" s="16">
        <v>116.227</v>
      </c>
      <c r="AM50" s="16">
        <v>113.28700000000001</v>
      </c>
      <c r="AN50" s="16">
        <v>117.404</v>
      </c>
      <c r="AO50" s="16">
        <v>120.151</v>
      </c>
      <c r="AP50" s="16">
        <v>120.883</v>
      </c>
      <c r="AQ50" s="16">
        <v>117.497</v>
      </c>
    </row>
    <row r="53" spans="2:43">
      <c r="B53" t="s">
        <v>293</v>
      </c>
      <c r="D53">
        <f>D30^($C$30)*D31^($C$31)*D32^($C$32)*D33^($C$33)*D34^($C$34)*D35^($C$35)*D36^($C$36)*D37^($C$37)*D38^($C$38)*D39^($C$39)*D40^($C$40)*D41^($C$41)*D42^($C$42)*D43^($C$43)*D44^($C$44)*D45^($C$45)*D46^($C$46)*D47^($C$47)*D48^($C$48)/D50</f>
        <v>1.0694494797462086</v>
      </c>
      <c r="E53">
        <f t="shared" ref="E53:AQ53" si="1">E30^($C$30)*E31^($C$31)*E32^($C$32)*E33^($C$33)*E34^($C$34)*E35^($C$35)*E36^($C$36)*E37^($C$37)*E38^($C$38)*E39^($C$39)*E40^($C$40)*E41^($C$41)*E42^($C$42)*E43^($C$43)*E44^($C$44)*E45^($C$45)*E46^($C$46)*E47^($C$47)*E48^($C$48)/E50</f>
        <v>1.0530678223020147</v>
      </c>
      <c r="F53">
        <f t="shared" si="1"/>
        <v>1.0544886347440443</v>
      </c>
      <c r="G53">
        <f t="shared" si="1"/>
        <v>1.0968072225698857</v>
      </c>
      <c r="H53">
        <f t="shared" si="1"/>
        <v>1.0843708034249717</v>
      </c>
      <c r="I53">
        <f t="shared" si="1"/>
        <v>1.0736325687638548</v>
      </c>
      <c r="J53">
        <f t="shared" si="1"/>
        <v>1.0793888418983555</v>
      </c>
      <c r="K53">
        <f t="shared" si="1"/>
        <v>1.1066220497335435</v>
      </c>
      <c r="L53">
        <f t="shared" si="1"/>
        <v>1.0978016952961396</v>
      </c>
      <c r="M53">
        <f t="shared" si="1"/>
        <v>1.0906391250105452</v>
      </c>
      <c r="N53">
        <f t="shared" si="1"/>
        <v>1.0815681019556076</v>
      </c>
      <c r="O53">
        <f t="shared" si="1"/>
        <v>1.1125477876591194</v>
      </c>
      <c r="P53">
        <f t="shared" si="1"/>
        <v>1.1072184202813828</v>
      </c>
      <c r="Q53">
        <f t="shared" si="1"/>
        <v>1.0795546040440416</v>
      </c>
      <c r="R53">
        <f t="shared" si="1"/>
        <v>1.0719424237329875</v>
      </c>
      <c r="S53">
        <f t="shared" si="1"/>
        <v>1.0948350640406384</v>
      </c>
      <c r="T53">
        <f t="shared" si="1"/>
        <v>1.0878636028085602</v>
      </c>
      <c r="U53">
        <f t="shared" si="1"/>
        <v>1.0769356139559034</v>
      </c>
      <c r="V53">
        <f t="shared" si="1"/>
        <v>1.0505054465404118</v>
      </c>
      <c r="W53">
        <f t="shared" si="1"/>
        <v>1.0804378491053883</v>
      </c>
      <c r="X53">
        <f t="shared" si="1"/>
        <v>1.0547251194149432</v>
      </c>
      <c r="Y53">
        <f t="shared" si="1"/>
        <v>1.0480178593629428</v>
      </c>
      <c r="Z53">
        <f t="shared" si="1"/>
        <v>1.0465198959111053</v>
      </c>
      <c r="AA53">
        <f t="shared" si="1"/>
        <v>1.0791160163293845</v>
      </c>
      <c r="AB53">
        <f t="shared" si="1"/>
        <v>1.0558278738497764</v>
      </c>
      <c r="AC53">
        <f t="shared" si="1"/>
        <v>1.0467922202241684</v>
      </c>
      <c r="AD53">
        <f t="shared" si="1"/>
        <v>1.0509273756557065</v>
      </c>
      <c r="AE53">
        <f t="shared" si="1"/>
        <v>1.0674229469268772</v>
      </c>
      <c r="AF53">
        <f t="shared" si="1"/>
        <v>1.0852601359776692</v>
      </c>
      <c r="AG53">
        <f t="shared" si="1"/>
        <v>1.0546136501581709</v>
      </c>
      <c r="AH53">
        <f t="shared" si="1"/>
        <v>1.0651058302356693</v>
      </c>
      <c r="AI53">
        <f t="shared" si="1"/>
        <v>1.1101073503107233</v>
      </c>
      <c r="AJ53">
        <f t="shared" si="1"/>
        <v>1.0788906923744259</v>
      </c>
      <c r="AK53">
        <f t="shared" si="1"/>
        <v>1.0504668387834863</v>
      </c>
      <c r="AL53">
        <f t="shared" si="1"/>
        <v>1.0609907456074479</v>
      </c>
      <c r="AM53">
        <f t="shared" si="1"/>
        <v>1.0965073089566744</v>
      </c>
      <c r="AN53">
        <f t="shared" si="1"/>
        <v>1.0661726374917884</v>
      </c>
      <c r="AO53">
        <f t="shared" si="1"/>
        <v>1.0489866226197642</v>
      </c>
      <c r="AP53">
        <f t="shared" si="1"/>
        <v>1.0467696807868778</v>
      </c>
      <c r="AQ53">
        <f t="shared" si="1"/>
        <v>1.0886635424532696</v>
      </c>
    </row>
    <row r="54" spans="2:43">
      <c r="B54" t="s">
        <v>346</v>
      </c>
      <c r="D54">
        <f>D53/$D53*100</f>
        <v>100</v>
      </c>
      <c r="E54">
        <f t="shared" ref="E54:AQ54" si="2">E53/$D53*100</f>
        <v>98.468215866720371</v>
      </c>
      <c r="F54">
        <f t="shared" si="2"/>
        <v>98.601070430581288</v>
      </c>
      <c r="G54">
        <f t="shared" si="2"/>
        <v>102.55811455723645</v>
      </c>
      <c r="H54">
        <f t="shared" si="2"/>
        <v>101.39523408644831</v>
      </c>
      <c r="I54">
        <f t="shared" si="2"/>
        <v>100.3911441444283</v>
      </c>
      <c r="J54">
        <f t="shared" si="2"/>
        <v>100.92939052665729</v>
      </c>
      <c r="K54">
        <f t="shared" si="2"/>
        <v>103.47586030862873</v>
      </c>
      <c r="L54">
        <f t="shared" si="2"/>
        <v>102.65110377693196</v>
      </c>
      <c r="M54">
        <f t="shared" si="2"/>
        <v>101.98136009840924</v>
      </c>
      <c r="N54">
        <f t="shared" si="2"/>
        <v>101.13316453361358</v>
      </c>
      <c r="O54">
        <f t="shared" si="2"/>
        <v>104.02995267463578</v>
      </c>
      <c r="P54">
        <f t="shared" si="2"/>
        <v>103.53162456483098</v>
      </c>
      <c r="Q54">
        <f t="shared" si="2"/>
        <v>100.94489029067843</v>
      </c>
      <c r="R54">
        <f t="shared" si="2"/>
        <v>100.23310535317391</v>
      </c>
      <c r="S54">
        <f t="shared" si="2"/>
        <v>102.37370579678564</v>
      </c>
      <c r="T54">
        <f t="shared" si="2"/>
        <v>101.72183197159734</v>
      </c>
      <c r="U54">
        <f t="shared" si="2"/>
        <v>100.69999886403905</v>
      </c>
      <c r="V54">
        <f t="shared" si="2"/>
        <v>98.228618222312619</v>
      </c>
      <c r="W54">
        <f t="shared" si="2"/>
        <v>101.02747905041642</v>
      </c>
      <c r="X54">
        <f t="shared" si="2"/>
        <v>98.623183178810876</v>
      </c>
      <c r="Y54">
        <f t="shared" si="2"/>
        <v>97.996013763235297</v>
      </c>
      <c r="Z54">
        <f t="shared" si="2"/>
        <v>97.85594511294309</v>
      </c>
      <c r="AA54">
        <f t="shared" si="2"/>
        <v>100.90387968447745</v>
      </c>
      <c r="AB54">
        <f t="shared" si="2"/>
        <v>98.726297393714674</v>
      </c>
      <c r="AC54">
        <f t="shared" si="2"/>
        <v>97.8814090846613</v>
      </c>
      <c r="AD54">
        <f t="shared" si="2"/>
        <v>98.268071148634561</v>
      </c>
      <c r="AE54">
        <f t="shared" si="2"/>
        <v>99.810506914285256</v>
      </c>
      <c r="AF54">
        <f t="shared" si="2"/>
        <v>101.47839206347669</v>
      </c>
      <c r="AG54">
        <f t="shared" si="2"/>
        <v>98.612760128551528</v>
      </c>
      <c r="AH54">
        <f t="shared" si="2"/>
        <v>99.593842477573588</v>
      </c>
      <c r="AI54">
        <f t="shared" si="2"/>
        <v>103.80175700998642</v>
      </c>
      <c r="AJ54">
        <f t="shared" si="2"/>
        <v>100.88281053074688</v>
      </c>
      <c r="AK54">
        <f t="shared" si="2"/>
        <v>98.225008163337733</v>
      </c>
      <c r="AL54">
        <f t="shared" si="2"/>
        <v>99.209057155203993</v>
      </c>
      <c r="AM54">
        <f t="shared" si="2"/>
        <v>102.53007081894947</v>
      </c>
      <c r="AN54">
        <f t="shared" si="2"/>
        <v>99.693595413670408</v>
      </c>
      <c r="AO54">
        <f t="shared" si="2"/>
        <v>98.086598991913064</v>
      </c>
      <c r="AP54">
        <f t="shared" si="2"/>
        <v>97.879301510837806</v>
      </c>
      <c r="AQ54">
        <f t="shared" si="2"/>
        <v>101.79663117061131</v>
      </c>
    </row>
    <row r="55" spans="2:43">
      <c r="B55" t="s">
        <v>340</v>
      </c>
      <c r="D55">
        <f>D54*'Q4'!D53</f>
        <v>267.42162418678288</v>
      </c>
      <c r="E55">
        <f>E54*'Q4'!E53</f>
        <v>270.50680856579783</v>
      </c>
      <c r="F55">
        <f>F54*'Q4'!F53</f>
        <v>270.87917760649299</v>
      </c>
      <c r="G55">
        <f>G54*'Q4'!G53</f>
        <v>275.69329813424486</v>
      </c>
      <c r="H55">
        <f>H54*'Q4'!H53</f>
        <v>266.22126419165755</v>
      </c>
      <c r="I55">
        <f>I54*'Q4'!I53</f>
        <v>263.18989582521493</v>
      </c>
      <c r="J55">
        <f>J54*'Q4'!J53</f>
        <v>264.39229150257358</v>
      </c>
      <c r="K55">
        <f>K54*'Q4'!K53</f>
        <v>278.51554134387732</v>
      </c>
      <c r="L55">
        <f>L54*'Q4'!L53</f>
        <v>276.76526681955653</v>
      </c>
      <c r="M55">
        <f>M54*'Q4'!M53</f>
        <v>274.38079724809722</v>
      </c>
      <c r="N55">
        <f>N54*'Q4'!N53</f>
        <v>266.64023083719331</v>
      </c>
      <c r="O55">
        <f>O54*'Q4'!O53</f>
        <v>269.79150106659193</v>
      </c>
      <c r="P55">
        <f>P54*'Q4'!P53</f>
        <v>267.94294708803648</v>
      </c>
      <c r="Q55">
        <f>Q54*'Q4'!Q53</f>
        <v>264.76500177872742</v>
      </c>
      <c r="R55">
        <f>R54*'Q4'!R53</f>
        <v>269.22394371047386</v>
      </c>
      <c r="S55">
        <f>S54*'Q4'!S53</f>
        <v>273.16693154444874</v>
      </c>
      <c r="T55">
        <f>T54*'Q4'!T53</f>
        <v>262.06058627409141</v>
      </c>
      <c r="U55">
        <f>U54*'Q4'!U53</f>
        <v>266.65635079711137</v>
      </c>
      <c r="V55">
        <f>V54*'Q4'!V53</f>
        <v>265.42801810338113</v>
      </c>
      <c r="W55">
        <f>W54*'Q4'!W53</f>
        <v>268.32377814766807</v>
      </c>
      <c r="X55">
        <f>X54*'Q4'!X53</f>
        <v>253.99329111660887</v>
      </c>
      <c r="Y55">
        <f>Y54*'Q4'!Y53</f>
        <v>247.50708718783656</v>
      </c>
      <c r="Z55">
        <f>Z54*'Q4'!Z53</f>
        <v>244.45455587457425</v>
      </c>
      <c r="AA55">
        <f>AA54*'Q4'!AA53</f>
        <v>246.20937063158192</v>
      </c>
      <c r="AB55">
        <f>AB54*'Q4'!AB53</f>
        <v>236.08917940005117</v>
      </c>
      <c r="AC55">
        <f>AC54*'Q4'!AC53</f>
        <v>230.74289895150031</v>
      </c>
      <c r="AD55">
        <f>AD54*'Q4'!AD53</f>
        <v>229.08141448804324</v>
      </c>
      <c r="AE55">
        <f>AE54*'Q4'!AE53</f>
        <v>237.14712042044343</v>
      </c>
      <c r="AF55">
        <f>AF54*'Q4'!AF53</f>
        <v>236.04243579552946</v>
      </c>
      <c r="AG55">
        <f>AG54*'Q4'!AG53</f>
        <v>230.36962422428769</v>
      </c>
      <c r="AH55">
        <f>AH54*'Q4'!AH53</f>
        <v>239.86523011407294</v>
      </c>
      <c r="AI55">
        <f>AI54*'Q4'!AI53</f>
        <v>246.60792116367287</v>
      </c>
      <c r="AJ55">
        <f>AJ54*'Q4'!AJ53</f>
        <v>241.36036683034519</v>
      </c>
      <c r="AK55">
        <f>AK54*'Q4'!AK53</f>
        <v>235.32084730261386</v>
      </c>
      <c r="AL55">
        <f>AL54*'Q4'!AL53</f>
        <v>237.38484251252709</v>
      </c>
      <c r="AM55">
        <f>AM54*'Q4'!AM53</f>
        <v>246.06512064336746</v>
      </c>
      <c r="AN55">
        <f>AN54*'Q4'!AN53</f>
        <v>234.78505800143435</v>
      </c>
      <c r="AO55">
        <f>AO54*'Q4'!AO53</f>
        <v>225.85712805553007</v>
      </c>
      <c r="AP55">
        <f>AP54*'Q4'!AP53</f>
        <v>224.29258845771901</v>
      </c>
      <c r="AQ55">
        <f>AQ54*'Q4'!AQ53</f>
        <v>226.78624743004656</v>
      </c>
    </row>
    <row r="56" spans="2:43">
      <c r="B56" t="s">
        <v>347</v>
      </c>
      <c r="D56">
        <f>D55/$D55*100</f>
        <v>100</v>
      </c>
      <c r="E56">
        <f t="shared" ref="E56:AQ56" si="3">E55/$D55*100</f>
        <v>101.15367797514388</v>
      </c>
      <c r="F56">
        <f t="shared" si="3"/>
        <v>101.29292215250894</v>
      </c>
      <c r="G56">
        <f t="shared" si="3"/>
        <v>103.09312082469613</v>
      </c>
      <c r="H56">
        <f t="shared" si="3"/>
        <v>99.551135777155054</v>
      </c>
      <c r="I56">
        <f t="shared" si="3"/>
        <v>98.417581833766647</v>
      </c>
      <c r="J56">
        <f t="shared" si="3"/>
        <v>98.86720728234998</v>
      </c>
      <c r="K56">
        <f t="shared" si="3"/>
        <v>104.14847422710507</v>
      </c>
      <c r="L56">
        <f t="shared" si="3"/>
        <v>103.49397422934186</v>
      </c>
      <c r="M56">
        <f t="shared" si="3"/>
        <v>102.60232248700041</v>
      </c>
      <c r="N56">
        <f t="shared" si="3"/>
        <v>99.707804725229039</v>
      </c>
      <c r="O56">
        <f t="shared" si="3"/>
        <v>100.88619493169848</v>
      </c>
      <c r="P56">
        <f t="shared" si="3"/>
        <v>100.19494418330564</v>
      </c>
      <c r="Q56">
        <f t="shared" si="3"/>
        <v>99.006579061759084</v>
      </c>
      <c r="R56">
        <f t="shared" si="3"/>
        <v>100.67396177447196</v>
      </c>
      <c r="S56">
        <f t="shared" si="3"/>
        <v>102.14840792143758</v>
      </c>
      <c r="T56">
        <f t="shared" si="3"/>
        <v>97.995286309028245</v>
      </c>
      <c r="U56">
        <f t="shared" si="3"/>
        <v>99.713832644611784</v>
      </c>
      <c r="V56">
        <f t="shared" si="3"/>
        <v>99.254508273418722</v>
      </c>
      <c r="W56">
        <f t="shared" si="3"/>
        <v>100.33735265935529</v>
      </c>
      <c r="X56">
        <f t="shared" si="3"/>
        <v>94.978591162547545</v>
      </c>
      <c r="Y56">
        <f t="shared" si="3"/>
        <v>92.553131385875943</v>
      </c>
      <c r="Z56">
        <f t="shared" si="3"/>
        <v>91.411663741834474</v>
      </c>
      <c r="AA56">
        <f t="shared" si="3"/>
        <v>92.06786152028414</v>
      </c>
      <c r="AB56">
        <f t="shared" si="3"/>
        <v>88.283503668780611</v>
      </c>
      <c r="AC56">
        <f t="shared" si="3"/>
        <v>86.284308403697381</v>
      </c>
      <c r="AD56">
        <f t="shared" si="3"/>
        <v>85.663010680108428</v>
      </c>
      <c r="AE56">
        <f t="shared" si="3"/>
        <v>88.679111549635209</v>
      </c>
      <c r="AF56">
        <f t="shared" si="3"/>
        <v>88.266024302755568</v>
      </c>
      <c r="AG56">
        <f t="shared" si="3"/>
        <v>86.144725552704031</v>
      </c>
      <c r="AH56">
        <f t="shared" si="3"/>
        <v>89.695525125723222</v>
      </c>
      <c r="AI56">
        <f t="shared" si="3"/>
        <v>92.216896039576625</v>
      </c>
      <c r="AJ56">
        <f t="shared" si="3"/>
        <v>90.2546185501308</v>
      </c>
      <c r="AK56">
        <f t="shared" si="3"/>
        <v>87.996192536117434</v>
      </c>
      <c r="AL56">
        <f t="shared" si="3"/>
        <v>88.768005666857988</v>
      </c>
      <c r="AM56">
        <f t="shared" si="3"/>
        <v>92.013920486662371</v>
      </c>
      <c r="AN56">
        <f t="shared" si="3"/>
        <v>87.79583876786522</v>
      </c>
      <c r="AO56">
        <f t="shared" si="3"/>
        <v>84.457316696939316</v>
      </c>
      <c r="AP56">
        <f t="shared" si="3"/>
        <v>83.872270666137297</v>
      </c>
      <c r="AQ56">
        <f t="shared" si="3"/>
        <v>84.804752839151774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AO4"/>
  <sheetViews>
    <sheetView workbookViewId="0">
      <selection activeCell="A7" sqref="A7"/>
    </sheetView>
  </sheetViews>
  <sheetFormatPr defaultRowHeight="14.25"/>
  <sheetData>
    <row r="2" spans="1:41">
      <c r="B2" s="25" t="s">
        <v>294</v>
      </c>
      <c r="C2" s="25" t="s">
        <v>295</v>
      </c>
      <c r="D2" s="25" t="s">
        <v>296</v>
      </c>
      <c r="E2" s="25" t="s">
        <v>297</v>
      </c>
      <c r="F2" s="25" t="s">
        <v>298</v>
      </c>
      <c r="G2" s="25" t="s">
        <v>299</v>
      </c>
      <c r="H2" s="25" t="s">
        <v>300</v>
      </c>
      <c r="I2" s="25" t="s">
        <v>301</v>
      </c>
      <c r="J2" s="25" t="s">
        <v>302</v>
      </c>
      <c r="K2" s="25" t="s">
        <v>303</v>
      </c>
      <c r="L2" s="25" t="s">
        <v>304</v>
      </c>
      <c r="M2" s="25" t="s">
        <v>305</v>
      </c>
      <c r="N2" s="25" t="s">
        <v>306</v>
      </c>
      <c r="O2" s="25" t="s">
        <v>307</v>
      </c>
      <c r="P2" s="25" t="s">
        <v>308</v>
      </c>
      <c r="Q2" s="25" t="s">
        <v>309</v>
      </c>
      <c r="R2" s="25" t="s">
        <v>310</v>
      </c>
      <c r="S2" s="25" t="s">
        <v>311</v>
      </c>
      <c r="T2" s="25" t="s">
        <v>312</v>
      </c>
      <c r="U2" s="25" t="s">
        <v>313</v>
      </c>
      <c r="V2" s="25" t="s">
        <v>314</v>
      </c>
      <c r="W2" s="25" t="s">
        <v>315</v>
      </c>
      <c r="X2" s="25" t="s">
        <v>316</v>
      </c>
      <c r="Y2" s="25" t="s">
        <v>317</v>
      </c>
      <c r="Z2" s="25" t="s">
        <v>318</v>
      </c>
      <c r="AA2" s="25" t="s">
        <v>319</v>
      </c>
      <c r="AB2" s="25" t="s">
        <v>320</v>
      </c>
      <c r="AC2" s="25" t="s">
        <v>321</v>
      </c>
      <c r="AD2" s="25" t="s">
        <v>322</v>
      </c>
      <c r="AE2" s="25" t="s">
        <v>323</v>
      </c>
      <c r="AF2" s="25" t="s">
        <v>324</v>
      </c>
      <c r="AG2" s="25" t="s">
        <v>325</v>
      </c>
      <c r="AH2" s="25" t="s">
        <v>326</v>
      </c>
      <c r="AI2" s="25" t="s">
        <v>327</v>
      </c>
      <c r="AJ2" s="25" t="s">
        <v>328</v>
      </c>
      <c r="AK2" s="25" t="s">
        <v>329</v>
      </c>
      <c r="AL2" s="25" t="s">
        <v>330</v>
      </c>
      <c r="AM2" s="25" t="s">
        <v>331</v>
      </c>
      <c r="AN2" s="25" t="s">
        <v>332</v>
      </c>
      <c r="AO2" s="25" t="s">
        <v>333</v>
      </c>
    </row>
    <row r="3" spans="1:41">
      <c r="A3" t="s">
        <v>350</v>
      </c>
      <c r="B3">
        <v>100</v>
      </c>
      <c r="C3">
        <v>102.51578964116254</v>
      </c>
      <c r="D3">
        <v>103.2268752467393</v>
      </c>
      <c r="E3">
        <v>101.85159037795049</v>
      </c>
      <c r="F3">
        <v>99.900049211829213</v>
      </c>
      <c r="G3">
        <v>99.810946950243547</v>
      </c>
      <c r="H3">
        <v>100.46694702529055</v>
      </c>
      <c r="I3">
        <v>103.19129785818311</v>
      </c>
      <c r="J3">
        <v>103.43983326395578</v>
      </c>
      <c r="K3">
        <v>103.17516160156521</v>
      </c>
      <c r="L3">
        <v>101.11537717471992</v>
      </c>
      <c r="M3">
        <v>99.550043352116333</v>
      </c>
      <c r="N3">
        <v>99.088056927503871</v>
      </c>
      <c r="O3">
        <v>100.13590509785746</v>
      </c>
      <c r="P3">
        <v>102.47744772720375</v>
      </c>
      <c r="Q3">
        <v>102.25654027255493</v>
      </c>
      <c r="R3">
        <v>98.576490104374656</v>
      </c>
      <c r="S3">
        <v>100.2342893870122</v>
      </c>
      <c r="T3">
        <v>100.53168662741024</v>
      </c>
      <c r="U3">
        <v>99.582912866719838</v>
      </c>
      <c r="V3">
        <v>96.748696575872827</v>
      </c>
      <c r="W3">
        <v>93.720488028967765</v>
      </c>
      <c r="X3">
        <v>93.216342514922346</v>
      </c>
      <c r="Y3">
        <v>91.214001381912297</v>
      </c>
      <c r="Z3">
        <v>90.27481829041713</v>
      </c>
      <c r="AA3">
        <v>88.337552349068176</v>
      </c>
      <c r="AB3">
        <v>88.194395496558514</v>
      </c>
      <c r="AC3">
        <v>89.814679065389527</v>
      </c>
      <c r="AD3">
        <v>87.985270324418494</v>
      </c>
      <c r="AE3">
        <v>86.95543988431227</v>
      </c>
      <c r="AF3">
        <v>91.349646832035688</v>
      </c>
      <c r="AG3">
        <v>92.622322657736703</v>
      </c>
      <c r="AH3">
        <v>93.509323609799395</v>
      </c>
      <c r="AI3">
        <v>92.656168369210619</v>
      </c>
      <c r="AJ3">
        <v>92.705556975164043</v>
      </c>
      <c r="AK3">
        <v>93.044501145909081</v>
      </c>
      <c r="AL3">
        <v>91.083573339815587</v>
      </c>
      <c r="AM3">
        <v>88.73976014070567</v>
      </c>
      <c r="AN3">
        <v>88.19598604132922</v>
      </c>
      <c r="AO3">
        <v>86.463374935301431</v>
      </c>
    </row>
    <row r="4" spans="1:41">
      <c r="A4" t="s">
        <v>349</v>
      </c>
      <c r="B4">
        <v>100</v>
      </c>
      <c r="C4">
        <v>101.15367797514388</v>
      </c>
      <c r="D4">
        <v>101.29292215250894</v>
      </c>
      <c r="E4">
        <v>103.09312082469613</v>
      </c>
      <c r="F4">
        <v>99.551135777155054</v>
      </c>
      <c r="G4">
        <v>98.417581833766647</v>
      </c>
      <c r="H4">
        <v>98.86720728234998</v>
      </c>
      <c r="I4">
        <v>104.14847422710507</v>
      </c>
      <c r="J4">
        <v>103.49397422934186</v>
      </c>
      <c r="K4">
        <v>102.60232248700041</v>
      </c>
      <c r="L4">
        <v>99.707804725229039</v>
      </c>
      <c r="M4">
        <v>100.88619493169848</v>
      </c>
      <c r="N4">
        <v>100.19494418330564</v>
      </c>
      <c r="O4">
        <v>99.006579061759084</v>
      </c>
      <c r="P4">
        <v>100.67396177447196</v>
      </c>
      <c r="Q4">
        <v>102.14840792143758</v>
      </c>
      <c r="R4">
        <v>97.995286309028245</v>
      </c>
      <c r="S4">
        <v>99.713832644611784</v>
      </c>
      <c r="T4">
        <v>99.254508273418722</v>
      </c>
      <c r="U4">
        <v>100.33735265935529</v>
      </c>
      <c r="V4">
        <v>94.978591162547545</v>
      </c>
      <c r="W4">
        <v>92.553131385875943</v>
      </c>
      <c r="X4">
        <v>91.411663741834474</v>
      </c>
      <c r="Y4">
        <v>92.06786152028414</v>
      </c>
      <c r="Z4">
        <v>88.283503668780611</v>
      </c>
      <c r="AA4">
        <v>86.284308403697381</v>
      </c>
      <c r="AB4">
        <v>85.663010680108428</v>
      </c>
      <c r="AC4">
        <v>88.679111549635209</v>
      </c>
      <c r="AD4">
        <v>88.266024302755568</v>
      </c>
      <c r="AE4">
        <v>86.144725552704031</v>
      </c>
      <c r="AF4">
        <v>89.695525125723222</v>
      </c>
      <c r="AG4">
        <v>92.216896039576625</v>
      </c>
      <c r="AH4">
        <v>90.2546185501308</v>
      </c>
      <c r="AI4">
        <v>87.996192536117434</v>
      </c>
      <c r="AJ4">
        <v>88.768005666857988</v>
      </c>
      <c r="AK4">
        <v>92.013920486662371</v>
      </c>
      <c r="AL4">
        <v>87.79583876786522</v>
      </c>
      <c r="AM4">
        <v>84.457316696939316</v>
      </c>
      <c r="AN4">
        <v>83.872270666137297</v>
      </c>
      <c r="AO4">
        <v>84.804752839151774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2:AQ51"/>
  <sheetViews>
    <sheetView topLeftCell="A15" workbookViewId="0">
      <selection activeCell="C30" sqref="C30:AQ51"/>
    </sheetView>
  </sheetViews>
  <sheetFormatPr defaultRowHeight="15" customHeight="1"/>
  <cols>
    <col min="2" max="2" width="20.625" bestFit="1" customWidth="1"/>
  </cols>
  <sheetData>
    <row r="2" spans="2:43" ht="15" customHeight="1">
      <c r="D2" t="s">
        <v>336</v>
      </c>
    </row>
    <row r="3" spans="2:43" ht="15" customHeight="1">
      <c r="D3" s="25" t="s">
        <v>294</v>
      </c>
      <c r="E3" s="25" t="s">
        <v>295</v>
      </c>
      <c r="F3" s="25" t="s">
        <v>296</v>
      </c>
      <c r="G3" s="25" t="s">
        <v>297</v>
      </c>
      <c r="H3" s="25" t="s">
        <v>298</v>
      </c>
      <c r="I3" s="25" t="s">
        <v>299</v>
      </c>
      <c r="J3" s="25" t="s">
        <v>300</v>
      </c>
      <c r="K3" s="25" t="s">
        <v>301</v>
      </c>
      <c r="L3" s="25" t="s">
        <v>302</v>
      </c>
      <c r="M3" s="25" t="s">
        <v>303</v>
      </c>
      <c r="N3" s="25" t="s">
        <v>304</v>
      </c>
      <c r="O3" s="25" t="s">
        <v>305</v>
      </c>
      <c r="P3" s="25" t="s">
        <v>306</v>
      </c>
      <c r="Q3" s="25" t="s">
        <v>307</v>
      </c>
      <c r="R3" s="25" t="s">
        <v>308</v>
      </c>
      <c r="S3" s="25" t="s">
        <v>309</v>
      </c>
      <c r="T3" s="25" t="s">
        <v>310</v>
      </c>
      <c r="U3" s="25" t="s">
        <v>311</v>
      </c>
      <c r="V3" s="25" t="s">
        <v>312</v>
      </c>
      <c r="W3" s="25" t="s">
        <v>313</v>
      </c>
      <c r="X3" s="25" t="s">
        <v>314</v>
      </c>
      <c r="Y3" s="25" t="s">
        <v>315</v>
      </c>
      <c r="Z3" s="25" t="s">
        <v>316</v>
      </c>
      <c r="AA3" s="25" t="s">
        <v>317</v>
      </c>
      <c r="AB3" s="25" t="s">
        <v>318</v>
      </c>
      <c r="AC3" s="25" t="s">
        <v>319</v>
      </c>
      <c r="AD3" s="25" t="s">
        <v>320</v>
      </c>
      <c r="AE3" s="25" t="s">
        <v>321</v>
      </c>
      <c r="AF3" s="25" t="s">
        <v>322</v>
      </c>
      <c r="AG3" s="25" t="s">
        <v>323</v>
      </c>
      <c r="AH3" s="25" t="s">
        <v>324</v>
      </c>
      <c r="AI3" s="25" t="s">
        <v>325</v>
      </c>
      <c r="AJ3" s="25" t="s">
        <v>326</v>
      </c>
      <c r="AK3" s="25" t="s">
        <v>327</v>
      </c>
      <c r="AL3" s="25" t="s">
        <v>328</v>
      </c>
      <c r="AM3" s="25" t="s">
        <v>329</v>
      </c>
      <c r="AN3" s="25" t="s">
        <v>330</v>
      </c>
      <c r="AO3" s="25" t="s">
        <v>331</v>
      </c>
      <c r="AP3" s="25" t="s">
        <v>332</v>
      </c>
      <c r="AQ3" s="25" t="s">
        <v>333</v>
      </c>
    </row>
    <row r="4" spans="2:43" s="21" customFormat="1" ht="15" customHeight="1">
      <c r="B4" s="36" t="s">
        <v>46</v>
      </c>
      <c r="C4" s="22">
        <v>10.994331166361571</v>
      </c>
      <c r="D4" s="23" t="s">
        <v>243</v>
      </c>
      <c r="E4" s="23" t="s">
        <v>243</v>
      </c>
      <c r="F4" s="23" t="s">
        <v>243</v>
      </c>
      <c r="G4" s="23" t="s">
        <v>243</v>
      </c>
      <c r="H4" s="23" t="s">
        <v>243</v>
      </c>
      <c r="I4" s="23" t="s">
        <v>243</v>
      </c>
      <c r="J4" s="23" t="s">
        <v>243</v>
      </c>
      <c r="K4" s="23" t="s">
        <v>243</v>
      </c>
      <c r="L4" s="23" t="s">
        <v>243</v>
      </c>
      <c r="M4" s="23" t="s">
        <v>243</v>
      </c>
      <c r="N4" s="23" t="s">
        <v>243</v>
      </c>
      <c r="O4" s="23" t="s">
        <v>243</v>
      </c>
      <c r="P4" s="23" t="s">
        <v>243</v>
      </c>
      <c r="Q4" s="23" t="s">
        <v>243</v>
      </c>
      <c r="R4" s="23" t="s">
        <v>243</v>
      </c>
      <c r="S4" s="23" t="s">
        <v>243</v>
      </c>
      <c r="T4" s="23" t="s">
        <v>243</v>
      </c>
      <c r="U4" s="23" t="s">
        <v>243</v>
      </c>
      <c r="V4" s="23" t="s">
        <v>243</v>
      </c>
      <c r="W4" s="23" t="s">
        <v>243</v>
      </c>
      <c r="X4" s="23" t="s">
        <v>243</v>
      </c>
      <c r="Y4" s="23" t="s">
        <v>243</v>
      </c>
      <c r="Z4" s="23" t="s">
        <v>243</v>
      </c>
      <c r="AA4" s="23" t="s">
        <v>243</v>
      </c>
      <c r="AB4" s="23" t="s">
        <v>243</v>
      </c>
      <c r="AC4" s="23" t="s">
        <v>243</v>
      </c>
      <c r="AD4" s="23" t="s">
        <v>243</v>
      </c>
      <c r="AE4" s="23" t="s">
        <v>243</v>
      </c>
      <c r="AF4" s="23" t="s">
        <v>243</v>
      </c>
      <c r="AG4" s="23" t="s">
        <v>243</v>
      </c>
      <c r="AH4" s="23" t="s">
        <v>243</v>
      </c>
      <c r="AI4" s="23" t="s">
        <v>243</v>
      </c>
      <c r="AJ4" s="23" t="s">
        <v>243</v>
      </c>
      <c r="AK4" s="23" t="s">
        <v>243</v>
      </c>
      <c r="AL4" s="23" t="s">
        <v>243</v>
      </c>
      <c r="AM4" s="23" t="s">
        <v>243</v>
      </c>
      <c r="AN4" s="23" t="s">
        <v>243</v>
      </c>
      <c r="AO4" s="23" t="s">
        <v>243</v>
      </c>
      <c r="AP4" s="23" t="s">
        <v>243</v>
      </c>
      <c r="AQ4" s="23" t="s">
        <v>243</v>
      </c>
    </row>
    <row r="5" spans="2:43" ht="15" customHeight="1">
      <c r="B5" s="2" t="s">
        <v>105</v>
      </c>
      <c r="C5" s="13">
        <v>10.452896710465714</v>
      </c>
      <c r="D5" s="26">
        <v>106.521</v>
      </c>
      <c r="E5" s="26">
        <v>105.79300000000001</v>
      </c>
      <c r="F5" s="26">
        <v>105.40300000000001</v>
      </c>
      <c r="G5" s="26">
        <v>105.04900000000001</v>
      </c>
      <c r="H5" s="26">
        <v>105.185</v>
      </c>
      <c r="I5" s="26">
        <v>104.104</v>
      </c>
      <c r="J5" s="26">
        <v>103.66500000000001</v>
      </c>
      <c r="K5" s="26">
        <v>103.33</v>
      </c>
      <c r="L5" s="26">
        <v>102.629</v>
      </c>
      <c r="M5" s="26">
        <v>102.834</v>
      </c>
      <c r="N5" s="26">
        <v>102.42100000000001</v>
      </c>
      <c r="O5" s="26">
        <v>101.604</v>
      </c>
      <c r="P5" s="26">
        <v>101.39</v>
      </c>
      <c r="Q5" s="26">
        <v>101.30200000000001</v>
      </c>
      <c r="R5" s="26">
        <v>101.09699999999999</v>
      </c>
      <c r="S5" s="26">
        <v>101.264</v>
      </c>
      <c r="T5" s="26">
        <v>100.64700000000001</v>
      </c>
      <c r="U5" s="26">
        <v>100.264</v>
      </c>
      <c r="V5" s="26">
        <v>99.672899999999998</v>
      </c>
      <c r="W5" s="26">
        <v>99.565399999999997</v>
      </c>
      <c r="X5" s="26">
        <v>99.505499999999998</v>
      </c>
      <c r="Y5" s="26">
        <v>99.140900000000002</v>
      </c>
      <c r="Z5" s="26">
        <v>98.799099999999996</v>
      </c>
      <c r="AA5" s="26">
        <v>99.112499999999997</v>
      </c>
      <c r="AB5" s="26">
        <v>98.808499999999995</v>
      </c>
      <c r="AC5" s="26">
        <v>98.673599999999993</v>
      </c>
      <c r="AD5" s="26">
        <v>98.138599999999997</v>
      </c>
      <c r="AE5" s="26">
        <v>98.0214</v>
      </c>
      <c r="AF5" s="26">
        <v>97.677999999999997</v>
      </c>
      <c r="AG5" s="26">
        <v>97.231800000000007</v>
      </c>
      <c r="AH5" s="26">
        <v>96.473600000000005</v>
      </c>
      <c r="AI5" s="26">
        <v>98.385599999999997</v>
      </c>
      <c r="AJ5" s="26">
        <v>98.467799999999997</v>
      </c>
      <c r="AK5" s="26">
        <v>97.219499999999996</v>
      </c>
      <c r="AL5" s="26">
        <v>96.685299999999998</v>
      </c>
      <c r="AM5" s="26">
        <v>95.968000000000004</v>
      </c>
      <c r="AN5" s="26">
        <v>95.899699999999996</v>
      </c>
      <c r="AO5" s="26">
        <v>95.048199999999994</v>
      </c>
      <c r="AP5" s="26">
        <v>94.485900000000001</v>
      </c>
      <c r="AQ5" s="26">
        <v>94.290599999999998</v>
      </c>
    </row>
    <row r="6" spans="2:43" ht="15" customHeight="1">
      <c r="B6" s="2" t="s">
        <v>215</v>
      </c>
      <c r="C6" s="13">
        <v>10.35806862006058</v>
      </c>
      <c r="D6" s="26">
        <v>90.053899999999999</v>
      </c>
      <c r="E6" s="26">
        <v>90.666899999999998</v>
      </c>
      <c r="F6" s="26">
        <v>90.951800000000006</v>
      </c>
      <c r="G6" s="26">
        <v>91.232200000000006</v>
      </c>
      <c r="H6" s="26">
        <v>91.555000000000007</v>
      </c>
      <c r="I6" s="26">
        <v>91.965699999999998</v>
      </c>
      <c r="J6" s="26">
        <v>92.362700000000004</v>
      </c>
      <c r="K6" s="26">
        <v>92.8934</v>
      </c>
      <c r="L6" s="26">
        <v>93.543199999999999</v>
      </c>
      <c r="M6" s="26">
        <v>93.8155</v>
      </c>
      <c r="N6" s="26">
        <v>94.337299999999999</v>
      </c>
      <c r="O6" s="26">
        <v>94.818299999999994</v>
      </c>
      <c r="P6" s="26">
        <v>95.642799999999994</v>
      </c>
      <c r="Q6" s="26">
        <v>96.449600000000004</v>
      </c>
      <c r="R6" s="26">
        <v>97.148099999999999</v>
      </c>
      <c r="S6" s="26">
        <v>97.874399999999994</v>
      </c>
      <c r="T6" s="26">
        <v>98.775899999999993</v>
      </c>
      <c r="U6" s="26">
        <v>99.437600000000003</v>
      </c>
      <c r="V6" s="26">
        <v>100.459</v>
      </c>
      <c r="W6" s="26">
        <v>101.30200000000001</v>
      </c>
      <c r="X6" s="26">
        <v>102.05500000000001</v>
      </c>
      <c r="Y6" s="26">
        <v>102.94799999999999</v>
      </c>
      <c r="Z6" s="26">
        <v>103.72499999999999</v>
      </c>
      <c r="AA6" s="26">
        <v>104.18600000000001</v>
      </c>
      <c r="AB6" s="26">
        <v>105.38</v>
      </c>
      <c r="AC6" s="26">
        <v>106.09699999999999</v>
      </c>
      <c r="AD6" s="26">
        <v>106.45399999999999</v>
      </c>
      <c r="AE6" s="26">
        <v>106.958</v>
      </c>
      <c r="AF6" s="26">
        <v>107.59099999999999</v>
      </c>
      <c r="AG6" s="26">
        <v>108.30200000000001</v>
      </c>
      <c r="AH6" s="26">
        <v>109.16200000000001</v>
      </c>
      <c r="AI6" s="26">
        <v>109.3</v>
      </c>
      <c r="AJ6" s="26">
        <v>109.717</v>
      </c>
      <c r="AK6" s="26">
        <v>109.59399999999999</v>
      </c>
      <c r="AL6" s="26">
        <v>109.658</v>
      </c>
      <c r="AM6" s="26">
        <v>109.94199999999999</v>
      </c>
      <c r="AN6" s="26">
        <v>110.35899999999999</v>
      </c>
      <c r="AO6" s="26">
        <v>110.792</v>
      </c>
      <c r="AP6" s="26">
        <v>111.15600000000001</v>
      </c>
      <c r="AQ6" s="26">
        <v>111.64400000000001</v>
      </c>
    </row>
    <row r="7" spans="2:43" ht="15" customHeight="1">
      <c r="B7" s="2" t="s">
        <v>94</v>
      </c>
      <c r="C7" s="13">
        <v>6.7235139201148018</v>
      </c>
      <c r="D7" s="26">
        <v>115.104</v>
      </c>
      <c r="E7" s="26">
        <v>114.914</v>
      </c>
      <c r="F7" s="26">
        <v>114.014</v>
      </c>
      <c r="G7" s="26">
        <v>114.012</v>
      </c>
      <c r="H7" s="26">
        <v>111.977</v>
      </c>
      <c r="I7" s="26">
        <v>111.84399999999999</v>
      </c>
      <c r="J7" s="26">
        <v>110.095</v>
      </c>
      <c r="K7" s="26">
        <v>108.497</v>
      </c>
      <c r="L7" s="26">
        <v>106.294</v>
      </c>
      <c r="M7" s="26">
        <v>104.36499999999999</v>
      </c>
      <c r="N7" s="26">
        <v>102.474</v>
      </c>
      <c r="O7" s="26">
        <v>102.15600000000001</v>
      </c>
      <c r="P7" s="26">
        <v>101.538</v>
      </c>
      <c r="Q7" s="26">
        <v>100.639</v>
      </c>
      <c r="R7" s="26">
        <v>99.125699999999995</v>
      </c>
      <c r="S7" s="26">
        <v>99.146500000000003</v>
      </c>
      <c r="T7" s="26">
        <v>99.74</v>
      </c>
      <c r="U7" s="26">
        <v>100.264</v>
      </c>
      <c r="V7" s="26">
        <v>99.785399999999996</v>
      </c>
      <c r="W7" s="26">
        <v>100.196</v>
      </c>
      <c r="X7" s="26">
        <v>99.399900000000002</v>
      </c>
      <c r="Y7" s="26">
        <v>99.913200000000003</v>
      </c>
      <c r="Z7" s="26">
        <v>98.755799999999994</v>
      </c>
      <c r="AA7" s="26">
        <v>100.718</v>
      </c>
      <c r="AB7" s="26">
        <v>100.73</v>
      </c>
      <c r="AC7" s="26">
        <v>101.578</v>
      </c>
      <c r="AD7" s="26">
        <v>102.37</v>
      </c>
      <c r="AE7" s="26">
        <v>105.455</v>
      </c>
      <c r="AF7" s="26">
        <v>103.366</v>
      </c>
      <c r="AG7" s="26">
        <v>103.747</v>
      </c>
      <c r="AH7" s="26">
        <v>104.473</v>
      </c>
      <c r="AI7" s="26">
        <v>104.884</v>
      </c>
      <c r="AJ7" s="26">
        <v>104.009</v>
      </c>
      <c r="AK7" s="26">
        <v>103.342</v>
      </c>
      <c r="AL7" s="26">
        <v>102.431</v>
      </c>
      <c r="AM7" s="26">
        <v>104.16200000000001</v>
      </c>
      <c r="AN7" s="26">
        <v>104.73</v>
      </c>
      <c r="AO7" s="26">
        <v>101.039</v>
      </c>
      <c r="AP7" s="26">
        <v>104.32</v>
      </c>
      <c r="AQ7" s="26">
        <v>104.849</v>
      </c>
    </row>
    <row r="8" spans="2:43" ht="15" customHeight="1">
      <c r="B8" s="2" t="s">
        <v>124</v>
      </c>
      <c r="C8" s="13">
        <v>5.4101691442214817</v>
      </c>
      <c r="D8" s="26">
        <v>84.850999999999999</v>
      </c>
      <c r="E8" s="26">
        <v>85.152600000000007</v>
      </c>
      <c r="F8" s="26">
        <v>84.666499999999999</v>
      </c>
      <c r="G8" s="26">
        <v>83.880200000000002</v>
      </c>
      <c r="H8" s="26">
        <v>84.888800000000003</v>
      </c>
      <c r="I8" s="26">
        <v>86.937799999999996</v>
      </c>
      <c r="J8" s="26">
        <v>88.412000000000006</v>
      </c>
      <c r="K8" s="26">
        <v>88.623000000000005</v>
      </c>
      <c r="L8" s="26">
        <v>90.639099999999999</v>
      </c>
      <c r="M8" s="26">
        <v>89.358900000000006</v>
      </c>
      <c r="N8" s="26">
        <v>89.654899999999998</v>
      </c>
      <c r="O8" s="26">
        <v>90.9636</v>
      </c>
      <c r="P8" s="26">
        <v>93.161600000000007</v>
      </c>
      <c r="Q8" s="26">
        <v>94.470600000000005</v>
      </c>
      <c r="R8" s="26">
        <v>96.892499999999998</v>
      </c>
      <c r="S8" s="26">
        <v>97.577799999999996</v>
      </c>
      <c r="T8" s="26">
        <v>97.2577</v>
      </c>
      <c r="U8" s="26">
        <v>98.421899999999994</v>
      </c>
      <c r="V8" s="26">
        <v>101.988</v>
      </c>
      <c r="W8" s="26">
        <v>102.077</v>
      </c>
      <c r="X8" s="26">
        <v>102.452</v>
      </c>
      <c r="Y8" s="26">
        <v>103.49299999999999</v>
      </c>
      <c r="Z8" s="26">
        <v>105.479</v>
      </c>
      <c r="AA8" s="26">
        <v>103.97799999999999</v>
      </c>
      <c r="AB8" s="26">
        <v>103.343</v>
      </c>
      <c r="AC8" s="26">
        <v>106.783</v>
      </c>
      <c r="AD8" s="26">
        <v>109.786</v>
      </c>
      <c r="AE8" s="26">
        <v>115.646</v>
      </c>
      <c r="AF8" s="26">
        <v>116.95099999999999</v>
      </c>
      <c r="AG8" s="26">
        <v>122.63500000000001</v>
      </c>
      <c r="AH8" s="26">
        <v>125.164</v>
      </c>
      <c r="AI8" s="26">
        <v>116.22799999999999</v>
      </c>
      <c r="AJ8" s="26">
        <v>110.887</v>
      </c>
      <c r="AK8" s="26">
        <v>109.43600000000001</v>
      </c>
      <c r="AL8" s="26">
        <v>111.34</v>
      </c>
      <c r="AM8" s="26">
        <v>116.027</v>
      </c>
      <c r="AN8" s="26">
        <v>117.374</v>
      </c>
      <c r="AO8" s="26">
        <v>115.30200000000001</v>
      </c>
      <c r="AP8" s="26">
        <v>117.011</v>
      </c>
      <c r="AQ8" s="26">
        <v>121.024</v>
      </c>
    </row>
    <row r="9" spans="2:43" ht="15" customHeight="1">
      <c r="B9" s="2" t="s">
        <v>14</v>
      </c>
      <c r="C9" s="13">
        <v>4.7972511937437368</v>
      </c>
      <c r="D9" s="27">
        <v>86.679699999999997</v>
      </c>
      <c r="E9" s="27">
        <v>87.017700000000005</v>
      </c>
      <c r="F9" s="27">
        <v>87.957099999999997</v>
      </c>
      <c r="G9" s="27">
        <v>88.135900000000007</v>
      </c>
      <c r="H9" s="27">
        <v>89.058400000000006</v>
      </c>
      <c r="I9" s="27">
        <v>89.459100000000007</v>
      </c>
      <c r="J9" s="27">
        <v>89.829700000000003</v>
      </c>
      <c r="K9" s="27">
        <v>90.895300000000006</v>
      </c>
      <c r="L9" s="27">
        <v>91.767799999999994</v>
      </c>
      <c r="M9" s="27">
        <v>91.595699999999994</v>
      </c>
      <c r="N9" s="27">
        <v>92.4298</v>
      </c>
      <c r="O9" s="27">
        <v>93.613500000000002</v>
      </c>
      <c r="P9" s="27">
        <v>94.548400000000001</v>
      </c>
      <c r="Q9" s="27">
        <v>95.28</v>
      </c>
      <c r="R9" s="27">
        <v>95.990300000000005</v>
      </c>
      <c r="S9" s="27">
        <v>96.874499999999998</v>
      </c>
      <c r="T9" s="27">
        <v>98.0518</v>
      </c>
      <c r="U9" s="27">
        <v>99.425299999999993</v>
      </c>
      <c r="V9" s="27">
        <v>100.56</v>
      </c>
      <c r="W9" s="27">
        <v>101.905</v>
      </c>
      <c r="X9" s="27">
        <v>102.958</v>
      </c>
      <c r="Y9" s="27">
        <v>104.133</v>
      </c>
      <c r="Z9" s="27">
        <v>105.98</v>
      </c>
      <c r="AA9" s="27">
        <v>107.002</v>
      </c>
      <c r="AB9" s="27">
        <v>107.955</v>
      </c>
      <c r="AC9" s="27">
        <v>109.068</v>
      </c>
      <c r="AD9" s="27">
        <v>110.14</v>
      </c>
      <c r="AE9" s="27">
        <v>111.511</v>
      </c>
      <c r="AF9" s="27">
        <v>112.825</v>
      </c>
      <c r="AG9" s="27">
        <v>115.50700000000001</v>
      </c>
      <c r="AH9" s="27">
        <v>119.03</v>
      </c>
      <c r="AI9" s="27">
        <v>120.268</v>
      </c>
      <c r="AJ9" s="27">
        <v>117.967</v>
      </c>
      <c r="AK9" s="27">
        <v>116.098</v>
      </c>
      <c r="AL9" s="27">
        <v>116.63</v>
      </c>
      <c r="AM9" s="27">
        <v>118.227</v>
      </c>
      <c r="AN9" s="27">
        <v>119.738</v>
      </c>
      <c r="AO9" s="27">
        <v>123.288</v>
      </c>
      <c r="AP9" s="27">
        <v>124.94799999999999</v>
      </c>
      <c r="AQ9" s="27">
        <v>125.407</v>
      </c>
    </row>
    <row r="10" spans="2:43" s="21" customFormat="1" ht="15" customHeight="1">
      <c r="B10" s="36" t="s">
        <v>184</v>
      </c>
      <c r="C10" s="22">
        <v>4.6128642617655462</v>
      </c>
      <c r="D10" s="23" t="s">
        <v>243</v>
      </c>
      <c r="E10" s="23" t="s">
        <v>243</v>
      </c>
      <c r="F10" s="23" t="s">
        <v>243</v>
      </c>
      <c r="G10" s="23" t="s">
        <v>243</v>
      </c>
      <c r="H10" s="23" t="s">
        <v>243</v>
      </c>
      <c r="I10" s="23" t="s">
        <v>243</v>
      </c>
      <c r="J10" s="23" t="s">
        <v>243</v>
      </c>
      <c r="K10" s="23" t="s">
        <v>243</v>
      </c>
      <c r="L10" s="23" t="s">
        <v>243</v>
      </c>
      <c r="M10" s="23" t="s">
        <v>243</v>
      </c>
      <c r="N10" s="23" t="s">
        <v>243</v>
      </c>
      <c r="O10" s="23" t="s">
        <v>243</v>
      </c>
      <c r="P10" s="23" t="s">
        <v>243</v>
      </c>
      <c r="Q10" s="23" t="s">
        <v>243</v>
      </c>
      <c r="R10" s="23" t="s">
        <v>243</v>
      </c>
      <c r="S10" s="23" t="s">
        <v>243</v>
      </c>
      <c r="T10" s="23" t="s">
        <v>243</v>
      </c>
      <c r="U10" s="23" t="s">
        <v>243</v>
      </c>
      <c r="V10" s="23" t="s">
        <v>243</v>
      </c>
      <c r="W10" s="23" t="s">
        <v>243</v>
      </c>
      <c r="X10" s="23" t="s">
        <v>243</v>
      </c>
      <c r="Y10" s="23" t="s">
        <v>243</v>
      </c>
      <c r="Z10" s="23" t="s">
        <v>243</v>
      </c>
      <c r="AA10" s="23" t="s">
        <v>243</v>
      </c>
      <c r="AB10" s="23" t="s">
        <v>243</v>
      </c>
      <c r="AC10" s="23" t="s">
        <v>243</v>
      </c>
      <c r="AD10" s="23" t="s">
        <v>243</v>
      </c>
      <c r="AE10" s="23" t="s">
        <v>243</v>
      </c>
      <c r="AF10" s="23" t="s">
        <v>243</v>
      </c>
      <c r="AG10" s="23" t="s">
        <v>243</v>
      </c>
      <c r="AH10" s="23" t="s">
        <v>243</v>
      </c>
      <c r="AI10" s="23" t="s">
        <v>243</v>
      </c>
      <c r="AJ10" s="23" t="s">
        <v>243</v>
      </c>
      <c r="AK10" s="23" t="s">
        <v>243</v>
      </c>
      <c r="AL10" s="23" t="s">
        <v>243</v>
      </c>
      <c r="AM10" s="23" t="s">
        <v>243</v>
      </c>
      <c r="AN10" s="23" t="s">
        <v>243</v>
      </c>
      <c r="AO10" s="23" t="s">
        <v>243</v>
      </c>
      <c r="AP10" s="23" t="s">
        <v>243</v>
      </c>
      <c r="AQ10" s="23" t="s">
        <v>243</v>
      </c>
    </row>
    <row r="11" spans="2:43" ht="15" customHeight="1">
      <c r="B11" s="2" t="s">
        <v>97</v>
      </c>
      <c r="C11" s="13">
        <v>3.7614639158871186</v>
      </c>
      <c r="D11" s="26">
        <v>68.519800000000004</v>
      </c>
      <c r="E11" s="26">
        <v>72.830100000000002</v>
      </c>
      <c r="F11" s="26">
        <v>73.293400000000005</v>
      </c>
      <c r="G11" s="26">
        <v>73.832599999999999</v>
      </c>
      <c r="H11" s="26">
        <v>74.805199999999999</v>
      </c>
      <c r="I11" s="26">
        <v>75.692800000000005</v>
      </c>
      <c r="J11" s="26">
        <v>76.809600000000003</v>
      </c>
      <c r="K11" s="26">
        <v>78.196399999999997</v>
      </c>
      <c r="L11" s="26">
        <v>80.977599999999995</v>
      </c>
      <c r="M11" s="26">
        <v>79.645300000000006</v>
      </c>
      <c r="N11" s="26">
        <v>80.301000000000002</v>
      </c>
      <c r="O11" s="26">
        <v>81.400999999999996</v>
      </c>
      <c r="P11" s="26">
        <v>84.115099999999998</v>
      </c>
      <c r="Q11" s="26">
        <v>86.469800000000006</v>
      </c>
      <c r="R11" s="26">
        <v>88.639300000000006</v>
      </c>
      <c r="S11" s="26">
        <v>90.479500000000002</v>
      </c>
      <c r="T11" s="26">
        <v>93.540700000000001</v>
      </c>
      <c r="U11" s="26">
        <v>97.021000000000001</v>
      </c>
      <c r="V11" s="26">
        <v>100.30500000000001</v>
      </c>
      <c r="W11" s="26">
        <v>108.91500000000001</v>
      </c>
      <c r="X11" s="26">
        <v>110.145</v>
      </c>
      <c r="Y11" s="26">
        <v>112.078</v>
      </c>
      <c r="Z11" s="26">
        <v>115.655</v>
      </c>
      <c r="AA11" s="26">
        <v>118.256</v>
      </c>
      <c r="AB11" s="26">
        <v>122.09399999999999</v>
      </c>
      <c r="AC11" s="26">
        <v>124.54</v>
      </c>
      <c r="AD11" s="26">
        <v>128.40100000000001</v>
      </c>
      <c r="AE11" s="26">
        <v>132.45500000000001</v>
      </c>
      <c r="AF11" s="26">
        <v>138.65799999999999</v>
      </c>
      <c r="AG11" s="26">
        <v>148.363</v>
      </c>
      <c r="AH11" s="26">
        <v>155.535</v>
      </c>
      <c r="AI11" s="26">
        <v>156.80699999999999</v>
      </c>
      <c r="AJ11" s="26">
        <v>157.19</v>
      </c>
      <c r="AK11" s="26">
        <v>161.24</v>
      </c>
      <c r="AL11" s="26">
        <v>163.85300000000001</v>
      </c>
      <c r="AM11" s="26">
        <v>166.99</v>
      </c>
      <c r="AN11" s="26">
        <v>169.6</v>
      </c>
      <c r="AO11" s="26">
        <v>174.261</v>
      </c>
      <c r="AP11" s="26">
        <v>177.22</v>
      </c>
      <c r="AQ11" s="26">
        <v>180.785</v>
      </c>
    </row>
    <row r="12" spans="2:43" s="21" customFormat="1" ht="15" customHeight="1">
      <c r="B12" s="36" t="s">
        <v>186</v>
      </c>
      <c r="C12" s="22">
        <v>2.99288751341355</v>
      </c>
      <c r="D12" s="23" t="s">
        <v>243</v>
      </c>
      <c r="E12" s="23" t="s">
        <v>243</v>
      </c>
      <c r="F12" s="23" t="s">
        <v>243</v>
      </c>
      <c r="G12" s="23" t="s">
        <v>243</v>
      </c>
      <c r="H12" s="23" t="s">
        <v>243</v>
      </c>
      <c r="I12" s="23" t="s">
        <v>243</v>
      </c>
      <c r="J12" s="23" t="s">
        <v>243</v>
      </c>
      <c r="K12" s="23" t="s">
        <v>243</v>
      </c>
      <c r="L12" s="23" t="s">
        <v>243</v>
      </c>
      <c r="M12" s="23" t="s">
        <v>243</v>
      </c>
      <c r="N12" s="23" t="s">
        <v>243</v>
      </c>
      <c r="O12" s="23" t="s">
        <v>243</v>
      </c>
      <c r="P12" s="23" t="s">
        <v>243</v>
      </c>
      <c r="Q12" s="23" t="s">
        <v>243</v>
      </c>
      <c r="R12" s="23" t="s">
        <v>243</v>
      </c>
      <c r="S12" s="23" t="s">
        <v>243</v>
      </c>
      <c r="T12" s="23" t="s">
        <v>243</v>
      </c>
      <c r="U12" s="23" t="s">
        <v>243</v>
      </c>
      <c r="V12" s="23" t="s">
        <v>243</v>
      </c>
      <c r="W12" s="23" t="s">
        <v>243</v>
      </c>
      <c r="X12" s="23" t="s">
        <v>243</v>
      </c>
      <c r="Y12" s="23" t="s">
        <v>243</v>
      </c>
      <c r="Z12" s="23" t="s">
        <v>243</v>
      </c>
      <c r="AA12" s="23" t="s">
        <v>243</v>
      </c>
      <c r="AB12" s="23" t="s">
        <v>243</v>
      </c>
      <c r="AC12" s="23" t="s">
        <v>243</v>
      </c>
      <c r="AD12" s="23" t="s">
        <v>243</v>
      </c>
      <c r="AE12" s="23" t="s">
        <v>243</v>
      </c>
      <c r="AF12" s="23" t="s">
        <v>243</v>
      </c>
      <c r="AG12" s="23" t="s">
        <v>243</v>
      </c>
      <c r="AH12" s="23" t="s">
        <v>243</v>
      </c>
      <c r="AI12" s="23" t="s">
        <v>243</v>
      </c>
      <c r="AJ12" s="23" t="s">
        <v>243</v>
      </c>
      <c r="AK12" s="23" t="s">
        <v>243</v>
      </c>
      <c r="AL12" s="23" t="s">
        <v>243</v>
      </c>
      <c r="AM12" s="23" t="s">
        <v>243</v>
      </c>
      <c r="AN12" s="23" t="s">
        <v>243</v>
      </c>
      <c r="AO12" s="23" t="s">
        <v>243</v>
      </c>
      <c r="AP12" s="23" t="s">
        <v>243</v>
      </c>
      <c r="AQ12" s="23" t="s">
        <v>243</v>
      </c>
    </row>
    <row r="13" spans="2:43" ht="15" customHeight="1">
      <c r="B13" s="2" t="s">
        <v>163</v>
      </c>
      <c r="C13" s="13">
        <v>2.5017158816825589</v>
      </c>
      <c r="D13" s="26">
        <v>75.146900000000002</v>
      </c>
      <c r="E13" s="26">
        <v>75.235600000000005</v>
      </c>
      <c r="F13" s="26">
        <v>77.310299999999998</v>
      </c>
      <c r="G13" s="26">
        <v>78.0107</v>
      </c>
      <c r="H13" s="26">
        <v>78.546800000000005</v>
      </c>
      <c r="I13" s="26">
        <v>79.715400000000002</v>
      </c>
      <c r="J13" s="26">
        <v>79.151700000000005</v>
      </c>
      <c r="K13" s="26">
        <v>82.771299999999997</v>
      </c>
      <c r="L13" s="26">
        <v>76.704099999999997</v>
      </c>
      <c r="M13" s="26">
        <v>75.872699999999995</v>
      </c>
      <c r="N13" s="26">
        <v>77.469700000000003</v>
      </c>
      <c r="O13" s="26">
        <v>79.852900000000005</v>
      </c>
      <c r="P13" s="26">
        <v>79.233099999999993</v>
      </c>
      <c r="Q13" s="26">
        <v>79.865700000000004</v>
      </c>
      <c r="R13" s="26">
        <v>82.869299999999996</v>
      </c>
      <c r="S13" s="26">
        <v>85.077799999999996</v>
      </c>
      <c r="T13" s="26">
        <v>84.005600000000001</v>
      </c>
      <c r="U13" s="26">
        <v>85.298299999999998</v>
      </c>
      <c r="V13" s="26">
        <v>88.24</v>
      </c>
      <c r="W13" s="26">
        <v>89.281999999999996</v>
      </c>
      <c r="X13" s="26">
        <v>89.450900000000004</v>
      </c>
      <c r="Y13" s="26">
        <v>89.2941</v>
      </c>
      <c r="Z13" s="26">
        <v>93.148600000000002</v>
      </c>
      <c r="AA13" s="26">
        <v>92.851500000000001</v>
      </c>
      <c r="AB13" s="26">
        <v>92.362700000000004</v>
      </c>
      <c r="AC13" s="26">
        <v>90.999099999999999</v>
      </c>
      <c r="AD13" s="26">
        <v>93.452500000000001</v>
      </c>
      <c r="AE13" s="26">
        <v>96.940600000000003</v>
      </c>
      <c r="AF13" s="26">
        <v>111.08199999999999</v>
      </c>
      <c r="AG13" s="26">
        <v>115.18</v>
      </c>
      <c r="AH13" s="26">
        <v>118.7</v>
      </c>
      <c r="AI13" s="26">
        <v>119.852</v>
      </c>
      <c r="AJ13" s="26">
        <v>116.08799999999999</v>
      </c>
      <c r="AK13" s="26">
        <v>116.45099999999999</v>
      </c>
      <c r="AL13" s="26">
        <v>119.79300000000001</v>
      </c>
      <c r="AM13" s="26">
        <v>125.27</v>
      </c>
      <c r="AN13" s="26">
        <v>121.40900000000001</v>
      </c>
      <c r="AO13" s="26">
        <v>121.959</v>
      </c>
      <c r="AP13" s="26">
        <v>124.52</v>
      </c>
      <c r="AQ13" s="26">
        <v>130.078</v>
      </c>
    </row>
    <row r="14" spans="2:43" ht="15" customHeight="1">
      <c r="B14" s="2" t="s">
        <v>183</v>
      </c>
      <c r="C14" s="13">
        <v>2.2495220119331538</v>
      </c>
      <c r="D14" s="34">
        <v>81.555800000000005</v>
      </c>
      <c r="E14" s="34">
        <v>82.088399999999993</v>
      </c>
      <c r="F14" s="34">
        <v>82.551400000000001</v>
      </c>
      <c r="G14" s="34">
        <v>82.003799999999998</v>
      </c>
      <c r="H14" s="34">
        <v>83.622500000000002</v>
      </c>
      <c r="I14" s="34">
        <v>85.333399999999997</v>
      </c>
      <c r="J14" s="34">
        <v>84.882499999999993</v>
      </c>
      <c r="K14" s="34">
        <v>84.638900000000007</v>
      </c>
      <c r="L14" s="34">
        <v>87.324799999999996</v>
      </c>
      <c r="M14" s="34">
        <v>87.747</v>
      </c>
      <c r="N14" s="34">
        <v>88.275599999999997</v>
      </c>
      <c r="O14" s="34">
        <v>89.001499999999993</v>
      </c>
      <c r="P14" s="34">
        <v>89.878200000000007</v>
      </c>
      <c r="Q14" s="34">
        <v>92.392799999999994</v>
      </c>
      <c r="R14" s="34">
        <v>92.37</v>
      </c>
      <c r="S14" s="34">
        <v>92.686499999999995</v>
      </c>
      <c r="T14" s="34">
        <v>95.377099999999999</v>
      </c>
      <c r="U14" s="34">
        <v>96.990200000000002</v>
      </c>
      <c r="V14" s="34">
        <v>97.866799999999998</v>
      </c>
      <c r="W14" s="34">
        <v>96.435699999999997</v>
      </c>
      <c r="X14" s="34">
        <v>99.518299999999996</v>
      </c>
      <c r="Y14" s="34">
        <v>101.32</v>
      </c>
      <c r="Z14" s="34">
        <v>102.893</v>
      </c>
      <c r="AA14" s="34">
        <v>102.095</v>
      </c>
      <c r="AB14" s="34">
        <v>110.355</v>
      </c>
      <c r="AC14" s="34">
        <v>110.748</v>
      </c>
      <c r="AD14" s="34">
        <v>112.08199999999999</v>
      </c>
      <c r="AE14" s="34">
        <v>114.068</v>
      </c>
      <c r="AF14" s="34">
        <v>120.919</v>
      </c>
      <c r="AG14" s="34">
        <v>123.776</v>
      </c>
      <c r="AH14" s="34">
        <v>122.95</v>
      </c>
      <c r="AI14" s="34">
        <v>119.559</v>
      </c>
      <c r="AJ14" s="34">
        <v>124.175</v>
      </c>
      <c r="AK14" s="34">
        <v>127.248</v>
      </c>
      <c r="AL14" s="34">
        <v>132.47900000000001</v>
      </c>
      <c r="AM14" s="34">
        <v>134.72999999999999</v>
      </c>
      <c r="AN14" s="34">
        <v>136.34700000000001</v>
      </c>
      <c r="AO14" s="34">
        <v>137.72</v>
      </c>
      <c r="AP14" s="34">
        <v>143.01400000000001</v>
      </c>
      <c r="AQ14" s="34">
        <v>146.55600000000001</v>
      </c>
    </row>
    <row r="15" spans="2:43" ht="15" customHeight="1">
      <c r="B15" s="2" t="s">
        <v>196</v>
      </c>
      <c r="C15" s="13">
        <v>2.1633016104026779</v>
      </c>
      <c r="D15" s="26">
        <v>97.684100000000001</v>
      </c>
      <c r="E15" s="26">
        <v>97.893500000000003</v>
      </c>
      <c r="F15" s="26">
        <v>97.933000000000007</v>
      </c>
      <c r="G15" s="26">
        <v>98.018199999999993</v>
      </c>
      <c r="H15" s="26">
        <v>97.894400000000005</v>
      </c>
      <c r="I15" s="26">
        <v>98.306799999999996</v>
      </c>
      <c r="J15" s="26">
        <v>98.522599999999997</v>
      </c>
      <c r="K15" s="26">
        <v>98.646299999999997</v>
      </c>
      <c r="L15" s="26">
        <v>98.989699999999999</v>
      </c>
      <c r="M15" s="26">
        <v>99.269000000000005</v>
      </c>
      <c r="N15" s="26">
        <v>99.475800000000007</v>
      </c>
      <c r="O15" s="26">
        <v>99.561000000000007</v>
      </c>
      <c r="P15" s="26">
        <v>99.712400000000002</v>
      </c>
      <c r="Q15" s="26">
        <v>99.8566</v>
      </c>
      <c r="R15" s="26">
        <v>99.799099999999996</v>
      </c>
      <c r="S15" s="26">
        <v>100.19799999999999</v>
      </c>
      <c r="T15" s="26">
        <v>99.817700000000002</v>
      </c>
      <c r="U15" s="26">
        <v>99.706999999999994</v>
      </c>
      <c r="V15" s="26">
        <v>100.06100000000001</v>
      </c>
      <c r="W15" s="26">
        <v>100.402</v>
      </c>
      <c r="X15" s="26">
        <v>101.069</v>
      </c>
      <c r="Y15" s="26">
        <v>101.81</v>
      </c>
      <c r="Z15" s="26">
        <v>102.504</v>
      </c>
      <c r="AA15" s="26">
        <v>102.84</v>
      </c>
      <c r="AB15" s="26">
        <v>103.57599999999999</v>
      </c>
      <c r="AC15" s="26">
        <v>104.261</v>
      </c>
      <c r="AD15" s="26">
        <v>104.898</v>
      </c>
      <c r="AE15" s="26">
        <v>105.65900000000001</v>
      </c>
      <c r="AF15" s="26">
        <v>106.295</v>
      </c>
      <c r="AG15" s="26">
        <v>106.98</v>
      </c>
      <c r="AH15" s="26">
        <v>107.58</v>
      </c>
      <c r="AI15" s="26">
        <v>107.80800000000001</v>
      </c>
      <c r="AJ15" s="26">
        <v>107.35899999999999</v>
      </c>
      <c r="AK15" s="26">
        <v>107.21899999999999</v>
      </c>
      <c r="AL15" s="26">
        <v>107.393</v>
      </c>
      <c r="AM15" s="26">
        <v>107.37</v>
      </c>
      <c r="AN15" s="26">
        <v>107.502</v>
      </c>
      <c r="AO15" s="26">
        <v>107.39400000000001</v>
      </c>
      <c r="AP15" s="26">
        <v>107.265</v>
      </c>
      <c r="AQ15" s="26">
        <v>107.482</v>
      </c>
    </row>
    <row r="16" spans="2:43" ht="15" customHeight="1">
      <c r="B16" s="2" t="s">
        <v>213</v>
      </c>
      <c r="C16" s="13">
        <v>1.8731563853502955</v>
      </c>
      <c r="D16" s="26">
        <v>90.512799999999999</v>
      </c>
      <c r="E16" s="26">
        <v>90.9559</v>
      </c>
      <c r="F16" s="26">
        <v>90.793700000000001</v>
      </c>
      <c r="G16" s="26">
        <v>91.645799999999994</v>
      </c>
      <c r="H16" s="26">
        <v>92.506200000000007</v>
      </c>
      <c r="I16" s="26">
        <v>93.112399999999994</v>
      </c>
      <c r="J16" s="26">
        <v>93.624099999999999</v>
      </c>
      <c r="K16" s="26">
        <v>93.884299999999996</v>
      </c>
      <c r="L16" s="26">
        <v>94.888300000000001</v>
      </c>
      <c r="M16" s="26">
        <v>95.525499999999994</v>
      </c>
      <c r="N16" s="26">
        <v>95.526600000000002</v>
      </c>
      <c r="O16" s="26">
        <v>95.956800000000001</v>
      </c>
      <c r="P16" s="26">
        <v>96.331999999999994</v>
      </c>
      <c r="Q16" s="26">
        <v>97.516499999999994</v>
      </c>
      <c r="R16" s="26">
        <v>98.2346</v>
      </c>
      <c r="S16" s="26">
        <v>99.341399999999993</v>
      </c>
      <c r="T16" s="26">
        <v>99.257199999999997</v>
      </c>
      <c r="U16" s="26">
        <v>99.940600000000003</v>
      </c>
      <c r="V16" s="26">
        <v>99.890299999999996</v>
      </c>
      <c r="W16" s="26">
        <v>100.892</v>
      </c>
      <c r="X16" s="26">
        <v>101.646</v>
      </c>
      <c r="Y16" s="26">
        <v>102.931</v>
      </c>
      <c r="Z16" s="26">
        <v>103.711</v>
      </c>
      <c r="AA16" s="26">
        <v>104.623</v>
      </c>
      <c r="AB16" s="26">
        <v>104.44499999999999</v>
      </c>
      <c r="AC16" s="26">
        <v>105.69499999999999</v>
      </c>
      <c r="AD16" s="26">
        <v>105.759</v>
      </c>
      <c r="AE16" s="26">
        <v>106.35899999999999</v>
      </c>
      <c r="AF16" s="26">
        <v>107.47</v>
      </c>
      <c r="AG16" s="26">
        <v>108.375</v>
      </c>
      <c r="AH16" s="26">
        <v>109.11</v>
      </c>
      <c r="AI16" s="26">
        <v>110.66500000000001</v>
      </c>
      <c r="AJ16" s="26">
        <v>109.992</v>
      </c>
      <c r="AK16" s="26">
        <v>110.09699999999999</v>
      </c>
      <c r="AL16" s="26">
        <v>111.21899999999999</v>
      </c>
      <c r="AM16" s="26">
        <v>111.416</v>
      </c>
      <c r="AN16" s="26">
        <v>113.19199999999999</v>
      </c>
      <c r="AO16" s="26">
        <v>113.377</v>
      </c>
      <c r="AP16" s="26">
        <v>113.949</v>
      </c>
      <c r="AQ16" s="26">
        <v>114.872</v>
      </c>
    </row>
    <row r="17" spans="2:43" ht="15" customHeight="1">
      <c r="B17" s="2" t="s">
        <v>141</v>
      </c>
      <c r="C17" s="13">
        <v>1.8656655153899249</v>
      </c>
      <c r="D17" s="26">
        <v>90.380899999999997</v>
      </c>
      <c r="E17" s="26">
        <v>90.849199999999996</v>
      </c>
      <c r="F17" s="26">
        <v>91.743200000000002</v>
      </c>
      <c r="G17" s="26">
        <v>92.408299999999997</v>
      </c>
      <c r="H17" s="26">
        <v>93.766400000000004</v>
      </c>
      <c r="I17" s="26">
        <v>94.166200000000003</v>
      </c>
      <c r="J17" s="26">
        <v>95.597499999999997</v>
      </c>
      <c r="K17" s="26">
        <v>95.81</v>
      </c>
      <c r="L17" s="26">
        <v>96.3339</v>
      </c>
      <c r="M17" s="26">
        <v>96.860799999999998</v>
      </c>
      <c r="N17" s="26">
        <v>97.064800000000005</v>
      </c>
      <c r="O17" s="26">
        <v>97.370099999999994</v>
      </c>
      <c r="P17" s="26">
        <v>96.909000000000006</v>
      </c>
      <c r="Q17" s="26">
        <v>97.425200000000004</v>
      </c>
      <c r="R17" s="26">
        <v>97.771100000000004</v>
      </c>
      <c r="S17" s="26">
        <v>98.358400000000003</v>
      </c>
      <c r="T17" s="26">
        <v>99.153599999999997</v>
      </c>
      <c r="U17" s="26">
        <v>99.774600000000007</v>
      </c>
      <c r="V17" s="26">
        <v>100.236</v>
      </c>
      <c r="W17" s="26">
        <v>100.81399999999999</v>
      </c>
      <c r="X17" s="26">
        <v>101.256</v>
      </c>
      <c r="Y17" s="26">
        <v>101.363</v>
      </c>
      <c r="Z17" s="26">
        <v>101.747</v>
      </c>
      <c r="AA17" s="26">
        <v>102.678</v>
      </c>
      <c r="AB17" s="26">
        <v>102.94</v>
      </c>
      <c r="AC17" s="26">
        <v>103.878</v>
      </c>
      <c r="AD17" s="26">
        <v>103.846</v>
      </c>
      <c r="AE17" s="26">
        <v>103.908</v>
      </c>
      <c r="AF17" s="26">
        <v>104.75700000000001</v>
      </c>
      <c r="AG17" s="26">
        <v>105.521</v>
      </c>
      <c r="AH17" s="26">
        <v>106.021</v>
      </c>
      <c r="AI17" s="26">
        <v>107.062</v>
      </c>
      <c r="AJ17" s="26">
        <v>105.714</v>
      </c>
      <c r="AK17" s="26">
        <v>105.56399999999999</v>
      </c>
      <c r="AL17" s="26">
        <v>105.13800000000001</v>
      </c>
      <c r="AM17" s="26">
        <v>105.23</v>
      </c>
      <c r="AN17" s="26">
        <v>105.608</v>
      </c>
      <c r="AO17" s="26">
        <v>106.81100000000001</v>
      </c>
      <c r="AP17" s="26">
        <v>107.236</v>
      </c>
      <c r="AQ17" s="26">
        <v>107.48399999999999</v>
      </c>
    </row>
    <row r="18" spans="2:43" ht="15" customHeight="1">
      <c r="B18" s="2" t="s">
        <v>110</v>
      </c>
      <c r="C18" s="13">
        <v>1.8482748673854039</v>
      </c>
      <c r="D18" s="26">
        <v>84.876800000000003</v>
      </c>
      <c r="E18" s="26">
        <v>84.924599999999998</v>
      </c>
      <c r="F18" s="26">
        <v>86.124899999999997</v>
      </c>
      <c r="G18" s="26">
        <v>88.415599999999998</v>
      </c>
      <c r="H18" s="26">
        <v>86.778000000000006</v>
      </c>
      <c r="I18" s="26">
        <v>87.271699999999996</v>
      </c>
      <c r="J18" s="26">
        <v>88.007599999999996</v>
      </c>
      <c r="K18" s="26">
        <v>91.314499999999995</v>
      </c>
      <c r="L18" s="26">
        <v>89.468000000000004</v>
      </c>
      <c r="M18" s="26">
        <v>89.809399999999997</v>
      </c>
      <c r="N18" s="26">
        <v>91.022199999999998</v>
      </c>
      <c r="O18" s="26">
        <v>93.732699999999994</v>
      </c>
      <c r="P18" s="26">
        <v>91.526799999999994</v>
      </c>
      <c r="Q18" s="26">
        <v>91.949700000000007</v>
      </c>
      <c r="R18" s="26">
        <v>94.395300000000006</v>
      </c>
      <c r="S18" s="26">
        <v>96.406499999999994</v>
      </c>
      <c r="T18" s="26">
        <v>92.184299999999993</v>
      </c>
      <c r="U18" s="26">
        <v>91.800299999999993</v>
      </c>
      <c r="V18" s="26">
        <v>94.052499999999995</v>
      </c>
      <c r="W18" s="26">
        <v>96.360799999999998</v>
      </c>
      <c r="X18" s="26">
        <v>99.570800000000006</v>
      </c>
      <c r="Y18" s="26">
        <v>98.6768</v>
      </c>
      <c r="Z18" s="26">
        <v>101.092</v>
      </c>
      <c r="AA18" s="26">
        <v>100.05200000000001</v>
      </c>
      <c r="AB18" s="26">
        <v>101.015</v>
      </c>
      <c r="AC18" s="26">
        <v>100.64400000000001</v>
      </c>
      <c r="AD18" s="26">
        <v>103.166</v>
      </c>
      <c r="AE18" s="26">
        <v>102.786</v>
      </c>
      <c r="AF18" s="26">
        <v>102.913</v>
      </c>
      <c r="AG18" s="26">
        <v>104.654</v>
      </c>
      <c r="AH18" s="26">
        <v>106.33799999999999</v>
      </c>
      <c r="AI18" s="26">
        <v>105.59699999999999</v>
      </c>
      <c r="AJ18" s="26">
        <v>106.364</v>
      </c>
      <c r="AK18" s="26">
        <v>108.211</v>
      </c>
      <c r="AL18" s="26">
        <v>110.38800000000001</v>
      </c>
      <c r="AM18" s="26">
        <v>108.789</v>
      </c>
      <c r="AN18" s="26">
        <v>110.04</v>
      </c>
      <c r="AO18" s="26">
        <v>111.94499999999999</v>
      </c>
      <c r="AP18" s="26">
        <v>114.377</v>
      </c>
      <c r="AQ18" s="26">
        <v>113.586</v>
      </c>
    </row>
    <row r="19" spans="2:43" ht="15" customHeight="1">
      <c r="B19" s="2" t="s">
        <v>80</v>
      </c>
      <c r="C19" s="13">
        <v>1.6906864918525248</v>
      </c>
      <c r="D19" s="27">
        <v>95.338099999999997</v>
      </c>
      <c r="E19" s="27">
        <v>95.463099999999997</v>
      </c>
      <c r="F19" s="27">
        <v>95.887600000000006</v>
      </c>
      <c r="G19" s="27">
        <v>96.842799999999997</v>
      </c>
      <c r="H19" s="27">
        <v>97.057699999999997</v>
      </c>
      <c r="I19" s="27">
        <v>96.677999999999997</v>
      </c>
      <c r="J19" s="27">
        <v>97.4041</v>
      </c>
      <c r="K19" s="27">
        <v>97.888000000000005</v>
      </c>
      <c r="L19" s="27">
        <v>97.992900000000006</v>
      </c>
      <c r="M19" s="27">
        <v>98.025300000000001</v>
      </c>
      <c r="N19" s="27">
        <v>98.646799999999999</v>
      </c>
      <c r="O19" s="27">
        <v>98.613100000000003</v>
      </c>
      <c r="P19" s="27">
        <v>99.195499999999996</v>
      </c>
      <c r="Q19" s="27">
        <v>99.344099999999997</v>
      </c>
      <c r="R19" s="27">
        <v>99.521799999999999</v>
      </c>
      <c r="S19" s="27">
        <v>99.432900000000004</v>
      </c>
      <c r="T19" s="27">
        <v>100.01</v>
      </c>
      <c r="U19" s="27">
        <v>99.878900000000002</v>
      </c>
      <c r="V19" s="27">
        <v>100.05200000000001</v>
      </c>
      <c r="W19" s="27">
        <v>100.05800000000001</v>
      </c>
      <c r="X19" s="27">
        <v>100.119</v>
      </c>
      <c r="Y19" s="27">
        <v>100.315</v>
      </c>
      <c r="Z19" s="27">
        <v>100.352</v>
      </c>
      <c r="AA19" s="27">
        <v>100.441</v>
      </c>
      <c r="AB19" s="27">
        <v>101.652</v>
      </c>
      <c r="AC19" s="27">
        <v>101.883</v>
      </c>
      <c r="AD19" s="27">
        <v>102.075</v>
      </c>
      <c r="AE19" s="27">
        <v>102.13800000000001</v>
      </c>
      <c r="AF19" s="27">
        <v>102.47</v>
      </c>
      <c r="AG19" s="27">
        <v>102.738</v>
      </c>
      <c r="AH19" s="27">
        <v>102.76600000000001</v>
      </c>
      <c r="AI19" s="27">
        <v>102.94799999999999</v>
      </c>
      <c r="AJ19" s="27">
        <v>103.337</v>
      </c>
      <c r="AK19" s="27">
        <v>103.723</v>
      </c>
      <c r="AL19" s="27">
        <v>104.27</v>
      </c>
      <c r="AM19" s="27">
        <v>104.39100000000001</v>
      </c>
      <c r="AN19" s="27">
        <v>104.468</v>
      </c>
      <c r="AO19" s="27">
        <v>104.393</v>
      </c>
      <c r="AP19" s="27">
        <v>104.624</v>
      </c>
      <c r="AQ19" s="27">
        <v>104.715</v>
      </c>
    </row>
    <row r="20" spans="2:43" ht="15" customHeight="1">
      <c r="B20" s="2" t="s">
        <v>131</v>
      </c>
      <c r="C20" s="13">
        <v>1.6541400434369673</v>
      </c>
      <c r="D20" s="16" t="s">
        <v>243</v>
      </c>
      <c r="E20" s="16" t="s">
        <v>243</v>
      </c>
      <c r="F20" s="16" t="s">
        <v>243</v>
      </c>
      <c r="G20" s="16" t="s">
        <v>243</v>
      </c>
      <c r="H20" s="16" t="s">
        <v>243</v>
      </c>
      <c r="I20" s="16" t="s">
        <v>243</v>
      </c>
      <c r="J20" s="16" t="s">
        <v>243</v>
      </c>
      <c r="K20" s="16" t="s">
        <v>243</v>
      </c>
      <c r="L20" s="16" t="s">
        <v>243</v>
      </c>
      <c r="M20" s="16" t="s">
        <v>243</v>
      </c>
      <c r="N20" s="16" t="s">
        <v>243</v>
      </c>
      <c r="O20" s="16" t="s">
        <v>243</v>
      </c>
      <c r="P20" s="16" t="s">
        <v>243</v>
      </c>
      <c r="Q20" s="16" t="s">
        <v>243</v>
      </c>
      <c r="R20" s="16" t="s">
        <v>243</v>
      </c>
      <c r="S20" s="16" t="s">
        <v>243</v>
      </c>
      <c r="T20" s="16" t="s">
        <v>243</v>
      </c>
      <c r="U20" s="16" t="s">
        <v>243</v>
      </c>
      <c r="V20" s="16" t="s">
        <v>243</v>
      </c>
      <c r="W20" s="16" t="s">
        <v>243</v>
      </c>
      <c r="X20" s="16" t="s">
        <v>243</v>
      </c>
      <c r="Y20" s="16" t="s">
        <v>243</v>
      </c>
      <c r="Z20" s="16" t="s">
        <v>243</v>
      </c>
      <c r="AA20" s="16" t="s">
        <v>243</v>
      </c>
      <c r="AB20" s="16" t="s">
        <v>243</v>
      </c>
      <c r="AC20" s="16" t="s">
        <v>243</v>
      </c>
      <c r="AD20" s="16" t="s">
        <v>243</v>
      </c>
      <c r="AE20" s="16" t="s">
        <v>243</v>
      </c>
      <c r="AF20" s="16" t="s">
        <v>243</v>
      </c>
      <c r="AG20" s="16" t="s">
        <v>243</v>
      </c>
      <c r="AH20" s="16" t="s">
        <v>243</v>
      </c>
      <c r="AI20" s="16" t="s">
        <v>243</v>
      </c>
      <c r="AJ20" s="16" t="s">
        <v>243</v>
      </c>
      <c r="AK20" s="16" t="s">
        <v>243</v>
      </c>
      <c r="AL20" s="16" t="s">
        <v>243</v>
      </c>
      <c r="AM20" s="16" t="s">
        <v>243</v>
      </c>
      <c r="AN20" s="16" t="s">
        <v>243</v>
      </c>
      <c r="AO20" s="16" t="s">
        <v>243</v>
      </c>
      <c r="AP20" s="16" t="s">
        <v>243</v>
      </c>
      <c r="AQ20" s="16" t="s">
        <v>243</v>
      </c>
    </row>
    <row r="21" spans="2:43" s="21" customFormat="1" ht="15" customHeight="1">
      <c r="B21" s="36" t="s">
        <v>203</v>
      </c>
      <c r="C21" s="22">
        <v>1.4559131352174528</v>
      </c>
      <c r="D21" s="23" t="s">
        <v>243</v>
      </c>
      <c r="E21" s="23" t="s">
        <v>243</v>
      </c>
      <c r="F21" s="23" t="s">
        <v>243</v>
      </c>
      <c r="G21" s="23" t="s">
        <v>243</v>
      </c>
      <c r="H21" s="23" t="s">
        <v>243</v>
      </c>
      <c r="I21" s="23" t="s">
        <v>243</v>
      </c>
      <c r="J21" s="23" t="s">
        <v>243</v>
      </c>
      <c r="K21" s="23" t="s">
        <v>243</v>
      </c>
      <c r="L21" s="23" t="s">
        <v>243</v>
      </c>
      <c r="M21" s="23" t="s">
        <v>243</v>
      </c>
      <c r="N21" s="23" t="s">
        <v>243</v>
      </c>
      <c r="O21" s="23" t="s">
        <v>243</v>
      </c>
      <c r="P21" s="23" t="s">
        <v>243</v>
      </c>
      <c r="Q21" s="23" t="s">
        <v>243</v>
      </c>
      <c r="R21" s="23" t="s">
        <v>243</v>
      </c>
      <c r="S21" s="23" t="s">
        <v>243</v>
      </c>
      <c r="T21" s="23" t="s">
        <v>243</v>
      </c>
      <c r="U21" s="23" t="s">
        <v>243</v>
      </c>
      <c r="V21" s="23" t="s">
        <v>243</v>
      </c>
      <c r="W21" s="23" t="s">
        <v>243</v>
      </c>
      <c r="X21" s="23" t="s">
        <v>243</v>
      </c>
      <c r="Y21" s="23" t="s">
        <v>243</v>
      </c>
      <c r="Z21" s="23" t="s">
        <v>243</v>
      </c>
      <c r="AA21" s="23" t="s">
        <v>243</v>
      </c>
      <c r="AB21" s="23" t="s">
        <v>243</v>
      </c>
      <c r="AC21" s="23" t="s">
        <v>243</v>
      </c>
      <c r="AD21" s="23" t="s">
        <v>243</v>
      </c>
      <c r="AE21" s="23" t="s">
        <v>243</v>
      </c>
      <c r="AF21" s="23" t="s">
        <v>243</v>
      </c>
      <c r="AG21" s="23" t="s">
        <v>243</v>
      </c>
      <c r="AH21" s="23" t="s">
        <v>243</v>
      </c>
      <c r="AI21" s="23" t="s">
        <v>243</v>
      </c>
      <c r="AJ21" s="23" t="s">
        <v>243</v>
      </c>
      <c r="AK21" s="23" t="s">
        <v>243</v>
      </c>
      <c r="AL21" s="23" t="s">
        <v>243</v>
      </c>
      <c r="AM21" s="23" t="s">
        <v>243</v>
      </c>
      <c r="AN21" s="23" t="s">
        <v>243</v>
      </c>
      <c r="AO21" s="23" t="s">
        <v>243</v>
      </c>
      <c r="AP21" s="23" t="s">
        <v>243</v>
      </c>
      <c r="AQ21" s="23" t="s">
        <v>243</v>
      </c>
    </row>
    <row r="22" spans="2:43" s="21" customFormat="1" ht="15" customHeight="1">
      <c r="B22" s="36" t="s">
        <v>37</v>
      </c>
      <c r="C22" s="22">
        <v>1.1991583143329971</v>
      </c>
      <c r="D22" s="23" t="s">
        <v>243</v>
      </c>
      <c r="E22" s="23" t="s">
        <v>243</v>
      </c>
      <c r="F22" s="23" t="s">
        <v>243</v>
      </c>
      <c r="G22" s="23" t="s">
        <v>243</v>
      </c>
      <c r="H22" s="23" t="s">
        <v>243</v>
      </c>
      <c r="I22" s="23" t="s">
        <v>243</v>
      </c>
      <c r="J22" s="23" t="s">
        <v>243</v>
      </c>
      <c r="K22" s="23" t="s">
        <v>243</v>
      </c>
      <c r="L22" s="23" t="s">
        <v>243</v>
      </c>
      <c r="M22" s="23" t="s">
        <v>243</v>
      </c>
      <c r="N22" s="23" t="s">
        <v>243</v>
      </c>
      <c r="O22" s="23" t="s">
        <v>243</v>
      </c>
      <c r="P22" s="23" t="s">
        <v>243</v>
      </c>
      <c r="Q22" s="23" t="s">
        <v>243</v>
      </c>
      <c r="R22" s="23" t="s">
        <v>243</v>
      </c>
      <c r="S22" s="23" t="s">
        <v>243</v>
      </c>
      <c r="T22" s="23" t="s">
        <v>243</v>
      </c>
      <c r="U22" s="23" t="s">
        <v>243</v>
      </c>
      <c r="V22" s="23" t="s">
        <v>243</v>
      </c>
      <c r="W22" s="23" t="s">
        <v>243</v>
      </c>
      <c r="X22" s="23" t="s">
        <v>243</v>
      </c>
      <c r="Y22" s="23" t="s">
        <v>243</v>
      </c>
      <c r="Z22" s="23" t="s">
        <v>243</v>
      </c>
      <c r="AA22" s="23" t="s">
        <v>243</v>
      </c>
      <c r="AB22" s="23" t="s">
        <v>243</v>
      </c>
      <c r="AC22" s="23" t="s">
        <v>243</v>
      </c>
      <c r="AD22" s="23" t="s">
        <v>243</v>
      </c>
      <c r="AE22" s="23" t="s">
        <v>243</v>
      </c>
      <c r="AF22" s="23" t="s">
        <v>243</v>
      </c>
      <c r="AG22" s="23" t="s">
        <v>243</v>
      </c>
      <c r="AH22" s="23" t="s">
        <v>243</v>
      </c>
      <c r="AI22" s="23" t="s">
        <v>243</v>
      </c>
      <c r="AJ22" s="23" t="s">
        <v>243</v>
      </c>
      <c r="AK22" s="23" t="s">
        <v>243</v>
      </c>
      <c r="AL22" s="23" t="s">
        <v>243</v>
      </c>
      <c r="AM22" s="23" t="s">
        <v>243</v>
      </c>
      <c r="AN22" s="23" t="s">
        <v>243</v>
      </c>
      <c r="AO22" s="23" t="s">
        <v>243</v>
      </c>
      <c r="AP22" s="23" t="s">
        <v>243</v>
      </c>
      <c r="AQ22" s="23" t="s">
        <v>243</v>
      </c>
    </row>
    <row r="23" spans="2:43" s="21" customFormat="1" ht="15" customHeight="1">
      <c r="B23" s="36" t="s">
        <v>113</v>
      </c>
      <c r="C23" s="22">
        <v>1.093604379403925</v>
      </c>
      <c r="D23" s="23" t="s">
        <v>243</v>
      </c>
      <c r="E23" s="23" t="s">
        <v>243</v>
      </c>
      <c r="F23" s="23" t="s">
        <v>243</v>
      </c>
      <c r="G23" s="23" t="s">
        <v>243</v>
      </c>
      <c r="H23" s="23" t="s">
        <v>243</v>
      </c>
      <c r="I23" s="23" t="s">
        <v>243</v>
      </c>
      <c r="J23" s="23" t="s">
        <v>243</v>
      </c>
      <c r="K23" s="23" t="s">
        <v>243</v>
      </c>
      <c r="L23" s="23" t="s">
        <v>243</v>
      </c>
      <c r="M23" s="23" t="s">
        <v>243</v>
      </c>
      <c r="N23" s="23" t="s">
        <v>243</v>
      </c>
      <c r="O23" s="23" t="s">
        <v>243</v>
      </c>
      <c r="P23" s="23" t="s">
        <v>243</v>
      </c>
      <c r="Q23" s="23" t="s">
        <v>243</v>
      </c>
      <c r="R23" s="23" t="s">
        <v>243</v>
      </c>
      <c r="S23" s="23" t="s">
        <v>243</v>
      </c>
      <c r="T23" s="23" t="s">
        <v>243</v>
      </c>
      <c r="U23" s="23" t="s">
        <v>243</v>
      </c>
      <c r="V23" s="23" t="s">
        <v>243</v>
      </c>
      <c r="W23" s="23" t="s">
        <v>243</v>
      </c>
      <c r="X23" s="23" t="s">
        <v>243</v>
      </c>
      <c r="Y23" s="23" t="s">
        <v>243</v>
      </c>
      <c r="Z23" s="23" t="s">
        <v>243</v>
      </c>
      <c r="AA23" s="23" t="s">
        <v>243</v>
      </c>
      <c r="AB23" s="23" t="s">
        <v>243</v>
      </c>
      <c r="AC23" s="23" t="s">
        <v>243</v>
      </c>
      <c r="AD23" s="23" t="s">
        <v>243</v>
      </c>
      <c r="AE23" s="23" t="s">
        <v>243</v>
      </c>
      <c r="AF23" s="23" t="s">
        <v>243</v>
      </c>
      <c r="AG23" s="23" t="s">
        <v>243</v>
      </c>
      <c r="AH23" s="23" t="s">
        <v>243</v>
      </c>
      <c r="AI23" s="23" t="s">
        <v>243</v>
      </c>
      <c r="AJ23" s="23" t="s">
        <v>243</v>
      </c>
      <c r="AK23" s="23" t="s">
        <v>243</v>
      </c>
      <c r="AL23" s="23" t="s">
        <v>243</v>
      </c>
      <c r="AM23" s="23" t="s">
        <v>243</v>
      </c>
      <c r="AN23" s="23" t="s">
        <v>243</v>
      </c>
      <c r="AO23" s="23" t="s">
        <v>243</v>
      </c>
      <c r="AP23" s="23" t="s">
        <v>243</v>
      </c>
      <c r="AQ23" s="23" t="s">
        <v>243</v>
      </c>
    </row>
    <row r="24" spans="2:43" s="21" customFormat="1" ht="15" customHeight="1">
      <c r="B24" s="36" t="s">
        <v>179</v>
      </c>
      <c r="C24" s="22">
        <v>1.0844347830705772</v>
      </c>
      <c r="D24" s="23" t="s">
        <v>243</v>
      </c>
      <c r="E24" s="23" t="s">
        <v>243</v>
      </c>
      <c r="F24" s="23" t="s">
        <v>243</v>
      </c>
      <c r="G24" s="23" t="s">
        <v>243</v>
      </c>
      <c r="H24" s="23" t="s">
        <v>243</v>
      </c>
      <c r="I24" s="23" t="s">
        <v>243</v>
      </c>
      <c r="J24" s="23" t="s">
        <v>243</v>
      </c>
      <c r="K24" s="23" t="s">
        <v>243</v>
      </c>
      <c r="L24" s="23" t="s">
        <v>243</v>
      </c>
      <c r="M24" s="23" t="s">
        <v>243</v>
      </c>
      <c r="N24" s="23" t="s">
        <v>243</v>
      </c>
      <c r="O24" s="23" t="s">
        <v>243</v>
      </c>
      <c r="P24" s="23" t="s">
        <v>243</v>
      </c>
      <c r="Q24" s="23" t="s">
        <v>243</v>
      </c>
      <c r="R24" s="23" t="s">
        <v>243</v>
      </c>
      <c r="S24" s="23" t="s">
        <v>243</v>
      </c>
      <c r="T24" s="23" t="s">
        <v>243</v>
      </c>
      <c r="U24" s="23" t="s">
        <v>243</v>
      </c>
      <c r="V24" s="23" t="s">
        <v>243</v>
      </c>
      <c r="W24" s="23" t="s">
        <v>243</v>
      </c>
      <c r="X24" s="23" t="s">
        <v>243</v>
      </c>
      <c r="Y24" s="23" t="s">
        <v>243</v>
      </c>
      <c r="Z24" s="23" t="s">
        <v>243</v>
      </c>
      <c r="AA24" s="23" t="s">
        <v>243</v>
      </c>
      <c r="AB24" s="23" t="s">
        <v>243</v>
      </c>
      <c r="AC24" s="23" t="s">
        <v>243</v>
      </c>
      <c r="AD24" s="23" t="s">
        <v>243</v>
      </c>
      <c r="AE24" s="23" t="s">
        <v>243</v>
      </c>
      <c r="AF24" s="23" t="s">
        <v>243</v>
      </c>
      <c r="AG24" s="23" t="s">
        <v>243</v>
      </c>
      <c r="AH24" s="23" t="s">
        <v>243</v>
      </c>
      <c r="AI24" s="23" t="s">
        <v>243</v>
      </c>
      <c r="AJ24" s="23" t="s">
        <v>243</v>
      </c>
      <c r="AK24" s="23" t="s">
        <v>243</v>
      </c>
      <c r="AL24" s="23" t="s">
        <v>243</v>
      </c>
      <c r="AM24" s="23" t="s">
        <v>243</v>
      </c>
      <c r="AN24" s="23" t="s">
        <v>243</v>
      </c>
      <c r="AO24" s="23" t="s">
        <v>243</v>
      </c>
      <c r="AP24" s="23" t="s">
        <v>243</v>
      </c>
      <c r="AQ24" s="23" t="s">
        <v>243</v>
      </c>
    </row>
    <row r="25" spans="2:43" s="21" customFormat="1" ht="15" customHeight="1">
      <c r="B25" s="36" t="s">
        <v>34</v>
      </c>
      <c r="C25" s="22">
        <v>1.0613582968802469</v>
      </c>
      <c r="D25" s="23" t="s">
        <v>243</v>
      </c>
      <c r="E25" s="23" t="s">
        <v>243</v>
      </c>
      <c r="F25" s="23" t="s">
        <v>243</v>
      </c>
      <c r="G25" s="23" t="s">
        <v>243</v>
      </c>
      <c r="H25" s="23" t="s">
        <v>243</v>
      </c>
      <c r="I25" s="23" t="s">
        <v>243</v>
      </c>
      <c r="J25" s="23" t="s">
        <v>243</v>
      </c>
      <c r="K25" s="23" t="s">
        <v>243</v>
      </c>
      <c r="L25" s="23" t="s">
        <v>243</v>
      </c>
      <c r="M25" s="23" t="s">
        <v>243</v>
      </c>
      <c r="N25" s="23" t="s">
        <v>243</v>
      </c>
      <c r="O25" s="23" t="s">
        <v>243</v>
      </c>
      <c r="P25" s="23" t="s">
        <v>243</v>
      </c>
      <c r="Q25" s="23" t="s">
        <v>243</v>
      </c>
      <c r="R25" s="23" t="s">
        <v>243</v>
      </c>
      <c r="S25" s="23" t="s">
        <v>243</v>
      </c>
      <c r="T25" s="23" t="s">
        <v>243</v>
      </c>
      <c r="U25" s="23" t="s">
        <v>243</v>
      </c>
      <c r="V25" s="23" t="s">
        <v>243</v>
      </c>
      <c r="W25" s="23" t="s">
        <v>243</v>
      </c>
      <c r="X25" s="23" t="s">
        <v>243</v>
      </c>
      <c r="Y25" s="23" t="s">
        <v>243</v>
      </c>
      <c r="Z25" s="23" t="s">
        <v>243</v>
      </c>
      <c r="AA25" s="23" t="s">
        <v>243</v>
      </c>
      <c r="AB25" s="23" t="s">
        <v>243</v>
      </c>
      <c r="AC25" s="23" t="s">
        <v>243</v>
      </c>
      <c r="AD25" s="23" t="s">
        <v>243</v>
      </c>
      <c r="AE25" s="23" t="s">
        <v>243</v>
      </c>
      <c r="AF25" s="23" t="s">
        <v>243</v>
      </c>
      <c r="AG25" s="23" t="s">
        <v>243</v>
      </c>
      <c r="AH25" s="23" t="s">
        <v>243</v>
      </c>
      <c r="AI25" s="23" t="s">
        <v>243</v>
      </c>
      <c r="AJ25" s="23" t="s">
        <v>243</v>
      </c>
      <c r="AK25" s="23" t="s">
        <v>243</v>
      </c>
      <c r="AL25" s="23" t="s">
        <v>243</v>
      </c>
      <c r="AM25" s="23" t="s">
        <v>243</v>
      </c>
      <c r="AN25" s="23" t="s">
        <v>243</v>
      </c>
      <c r="AO25" s="23" t="s">
        <v>243</v>
      </c>
      <c r="AP25" s="23" t="s">
        <v>243</v>
      </c>
      <c r="AQ25" s="23" t="s">
        <v>243</v>
      </c>
    </row>
    <row r="28" spans="2:43" ht="15" customHeight="1">
      <c r="D28" t="s">
        <v>348</v>
      </c>
    </row>
    <row r="29" spans="2:43" ht="15" customHeight="1">
      <c r="D29" s="25" t="s">
        <v>294</v>
      </c>
      <c r="E29" s="25" t="s">
        <v>295</v>
      </c>
      <c r="F29" s="25" t="s">
        <v>296</v>
      </c>
      <c r="G29" s="25" t="s">
        <v>297</v>
      </c>
      <c r="H29" s="25" t="s">
        <v>298</v>
      </c>
      <c r="I29" s="25" t="s">
        <v>299</v>
      </c>
      <c r="J29" s="25" t="s">
        <v>300</v>
      </c>
      <c r="K29" s="25" t="s">
        <v>301</v>
      </c>
      <c r="L29" s="25" t="s">
        <v>302</v>
      </c>
      <c r="M29" s="25" t="s">
        <v>303</v>
      </c>
      <c r="N29" s="25" t="s">
        <v>304</v>
      </c>
      <c r="O29" s="25" t="s">
        <v>305</v>
      </c>
      <c r="P29" s="25" t="s">
        <v>306</v>
      </c>
      <c r="Q29" s="25" t="s">
        <v>307</v>
      </c>
      <c r="R29" s="25" t="s">
        <v>308</v>
      </c>
      <c r="S29" s="25" t="s">
        <v>309</v>
      </c>
      <c r="T29" s="25" t="s">
        <v>310</v>
      </c>
      <c r="U29" s="25" t="s">
        <v>311</v>
      </c>
      <c r="V29" s="25" t="s">
        <v>312</v>
      </c>
      <c r="W29" s="25" t="s">
        <v>313</v>
      </c>
      <c r="X29" s="25" t="s">
        <v>314</v>
      </c>
      <c r="Y29" s="25" t="s">
        <v>315</v>
      </c>
      <c r="Z29" s="25" t="s">
        <v>316</v>
      </c>
      <c r="AA29" s="25" t="s">
        <v>317</v>
      </c>
      <c r="AB29" s="25" t="s">
        <v>318</v>
      </c>
      <c r="AC29" s="25" t="s">
        <v>319</v>
      </c>
      <c r="AD29" s="25" t="s">
        <v>320</v>
      </c>
      <c r="AE29" s="25" t="s">
        <v>321</v>
      </c>
      <c r="AF29" s="25" t="s">
        <v>322</v>
      </c>
      <c r="AG29" s="25" t="s">
        <v>323</v>
      </c>
      <c r="AH29" s="25" t="s">
        <v>324</v>
      </c>
      <c r="AI29" s="25" t="s">
        <v>325</v>
      </c>
      <c r="AJ29" s="25" t="s">
        <v>326</v>
      </c>
      <c r="AK29" s="25" t="s">
        <v>327</v>
      </c>
      <c r="AL29" s="25" t="s">
        <v>328</v>
      </c>
      <c r="AM29" s="25" t="s">
        <v>329</v>
      </c>
      <c r="AN29" s="25" t="s">
        <v>330</v>
      </c>
      <c r="AO29" s="25" t="s">
        <v>331</v>
      </c>
      <c r="AP29" s="25" t="s">
        <v>332</v>
      </c>
      <c r="AQ29" s="25" t="s">
        <v>333</v>
      </c>
    </row>
    <row r="30" spans="2:43" s="21" customFormat="1" ht="15" customHeight="1">
      <c r="B30" s="36" t="s">
        <v>46</v>
      </c>
      <c r="C30" s="22">
        <v>10.994331166361571</v>
      </c>
      <c r="D30" s="23" t="s">
        <v>243</v>
      </c>
      <c r="E30" s="23" t="s">
        <v>243</v>
      </c>
      <c r="F30" s="23" t="s">
        <v>243</v>
      </c>
      <c r="G30" s="23" t="s">
        <v>243</v>
      </c>
      <c r="H30" s="23" t="s">
        <v>243</v>
      </c>
      <c r="I30" s="23" t="s">
        <v>243</v>
      </c>
      <c r="J30" s="23" t="s">
        <v>243</v>
      </c>
      <c r="K30" s="23" t="s">
        <v>243</v>
      </c>
      <c r="L30" s="23" t="s">
        <v>243</v>
      </c>
      <c r="M30" s="23" t="s">
        <v>243</v>
      </c>
      <c r="N30" s="23" t="s">
        <v>243</v>
      </c>
      <c r="O30" s="23" t="s">
        <v>243</v>
      </c>
      <c r="P30" s="23" t="s">
        <v>243</v>
      </c>
      <c r="Q30" s="23" t="s">
        <v>243</v>
      </c>
      <c r="R30" s="23" t="s">
        <v>243</v>
      </c>
      <c r="S30" s="23" t="s">
        <v>243</v>
      </c>
      <c r="T30" s="23" t="s">
        <v>243</v>
      </c>
      <c r="U30" s="23" t="s">
        <v>243</v>
      </c>
      <c r="V30" s="23" t="s">
        <v>243</v>
      </c>
      <c r="W30" s="23" t="s">
        <v>243</v>
      </c>
      <c r="X30" s="23" t="s">
        <v>243</v>
      </c>
      <c r="Y30" s="23" t="s">
        <v>243</v>
      </c>
      <c r="Z30" s="23" t="s">
        <v>243</v>
      </c>
      <c r="AA30" s="23" t="s">
        <v>243</v>
      </c>
      <c r="AB30" s="23" t="s">
        <v>243</v>
      </c>
      <c r="AC30" s="23" t="s">
        <v>243</v>
      </c>
      <c r="AD30" s="23" t="s">
        <v>243</v>
      </c>
      <c r="AE30" s="23" t="s">
        <v>243</v>
      </c>
      <c r="AF30" s="23" t="s">
        <v>243</v>
      </c>
      <c r="AG30" s="23" t="s">
        <v>243</v>
      </c>
      <c r="AH30" s="23" t="s">
        <v>243</v>
      </c>
      <c r="AI30" s="23" t="s">
        <v>243</v>
      </c>
      <c r="AJ30" s="23" t="s">
        <v>243</v>
      </c>
      <c r="AK30" s="23" t="s">
        <v>243</v>
      </c>
      <c r="AL30" s="23" t="s">
        <v>243</v>
      </c>
      <c r="AM30" s="23" t="s">
        <v>243</v>
      </c>
      <c r="AN30" s="23" t="s">
        <v>243</v>
      </c>
      <c r="AO30" s="23" t="s">
        <v>243</v>
      </c>
      <c r="AP30" s="23" t="s">
        <v>243</v>
      </c>
      <c r="AQ30" s="23" t="s">
        <v>243</v>
      </c>
    </row>
    <row r="31" spans="2:43" ht="15" customHeight="1">
      <c r="B31" s="2" t="s">
        <v>105</v>
      </c>
      <c r="C31" s="13">
        <v>10.452896710465714</v>
      </c>
      <c r="D31" s="26">
        <v>106.521</v>
      </c>
      <c r="E31" s="26">
        <v>105.79300000000001</v>
      </c>
      <c r="F31" s="26">
        <v>105.40300000000001</v>
      </c>
      <c r="G31" s="26">
        <v>105.04900000000001</v>
      </c>
      <c r="H31" s="26">
        <v>105.185</v>
      </c>
      <c r="I31" s="26">
        <v>104.104</v>
      </c>
      <c r="J31" s="26">
        <v>103.66500000000001</v>
      </c>
      <c r="K31" s="26">
        <v>103.33</v>
      </c>
      <c r="L31" s="26">
        <v>102.629</v>
      </c>
      <c r="M31" s="26">
        <v>102.834</v>
      </c>
      <c r="N31" s="26">
        <v>102.42100000000001</v>
      </c>
      <c r="O31" s="26">
        <v>101.604</v>
      </c>
      <c r="P31" s="26">
        <v>101.39</v>
      </c>
      <c r="Q31" s="26">
        <v>101.30200000000001</v>
      </c>
      <c r="R31" s="26">
        <v>101.09699999999999</v>
      </c>
      <c r="S31" s="26">
        <v>101.264</v>
      </c>
      <c r="T31" s="26">
        <v>100.64700000000001</v>
      </c>
      <c r="U31" s="26">
        <v>100.264</v>
      </c>
      <c r="V31" s="26">
        <v>99.672899999999998</v>
      </c>
      <c r="W31" s="26">
        <v>99.565399999999997</v>
      </c>
      <c r="X31" s="26">
        <v>99.505499999999998</v>
      </c>
      <c r="Y31" s="26">
        <v>99.140900000000002</v>
      </c>
      <c r="Z31" s="26">
        <v>98.799099999999996</v>
      </c>
      <c r="AA31" s="26">
        <v>99.112499999999997</v>
      </c>
      <c r="AB31" s="26">
        <v>98.808499999999995</v>
      </c>
      <c r="AC31" s="26">
        <v>98.673599999999993</v>
      </c>
      <c r="AD31" s="26">
        <v>98.138599999999997</v>
      </c>
      <c r="AE31" s="26">
        <v>98.0214</v>
      </c>
      <c r="AF31" s="26">
        <v>97.677999999999997</v>
      </c>
      <c r="AG31" s="26">
        <v>97.231800000000007</v>
      </c>
      <c r="AH31" s="26">
        <v>96.473600000000005</v>
      </c>
      <c r="AI31" s="26">
        <v>98.385599999999997</v>
      </c>
      <c r="AJ31" s="26">
        <v>98.467799999999997</v>
      </c>
      <c r="AK31" s="26">
        <v>97.219499999999996</v>
      </c>
      <c r="AL31" s="26">
        <v>96.685299999999998</v>
      </c>
      <c r="AM31" s="26">
        <v>95.968000000000004</v>
      </c>
      <c r="AN31" s="26">
        <v>95.899699999999996</v>
      </c>
      <c r="AO31" s="26">
        <v>95.048199999999994</v>
      </c>
      <c r="AP31" s="26">
        <v>94.485900000000001</v>
      </c>
      <c r="AQ31" s="26">
        <v>94.290599999999998</v>
      </c>
    </row>
    <row r="32" spans="2:43" ht="15" customHeight="1">
      <c r="B32" s="2" t="s">
        <v>215</v>
      </c>
      <c r="C32" s="13">
        <v>10.35806862006058</v>
      </c>
      <c r="D32" s="26">
        <v>90.053899999999999</v>
      </c>
      <c r="E32" s="26">
        <v>90.666899999999998</v>
      </c>
      <c r="F32" s="26">
        <v>90.951800000000006</v>
      </c>
      <c r="G32" s="26">
        <v>91.232200000000006</v>
      </c>
      <c r="H32" s="26">
        <v>91.555000000000007</v>
      </c>
      <c r="I32" s="26">
        <v>91.965699999999998</v>
      </c>
      <c r="J32" s="26">
        <v>92.362700000000004</v>
      </c>
      <c r="K32" s="26">
        <v>92.8934</v>
      </c>
      <c r="L32" s="26">
        <v>93.543199999999999</v>
      </c>
      <c r="M32" s="26">
        <v>93.8155</v>
      </c>
      <c r="N32" s="26">
        <v>94.337299999999999</v>
      </c>
      <c r="O32" s="26">
        <v>94.818299999999994</v>
      </c>
      <c r="P32" s="26">
        <v>95.642799999999994</v>
      </c>
      <c r="Q32" s="26">
        <v>96.449600000000004</v>
      </c>
      <c r="R32" s="26">
        <v>97.148099999999999</v>
      </c>
      <c r="S32" s="26">
        <v>97.874399999999994</v>
      </c>
      <c r="T32" s="26">
        <v>98.775899999999993</v>
      </c>
      <c r="U32" s="26">
        <v>99.437600000000003</v>
      </c>
      <c r="V32" s="26">
        <v>100.459</v>
      </c>
      <c r="W32" s="26">
        <v>101.30200000000001</v>
      </c>
      <c r="X32" s="26">
        <v>102.05500000000001</v>
      </c>
      <c r="Y32" s="26">
        <v>102.94799999999999</v>
      </c>
      <c r="Z32" s="26">
        <v>103.72499999999999</v>
      </c>
      <c r="AA32" s="26">
        <v>104.18600000000001</v>
      </c>
      <c r="AB32" s="26">
        <v>105.38</v>
      </c>
      <c r="AC32" s="26">
        <v>106.09699999999999</v>
      </c>
      <c r="AD32" s="26">
        <v>106.45399999999999</v>
      </c>
      <c r="AE32" s="26">
        <v>106.958</v>
      </c>
      <c r="AF32" s="26">
        <v>107.59099999999999</v>
      </c>
      <c r="AG32" s="26">
        <v>108.30200000000001</v>
      </c>
      <c r="AH32" s="26">
        <v>109.16200000000001</v>
      </c>
      <c r="AI32" s="26">
        <v>109.3</v>
      </c>
      <c r="AJ32" s="26">
        <v>109.717</v>
      </c>
      <c r="AK32" s="26">
        <v>109.59399999999999</v>
      </c>
      <c r="AL32" s="26">
        <v>109.658</v>
      </c>
      <c r="AM32" s="26">
        <v>109.94199999999999</v>
      </c>
      <c r="AN32" s="26">
        <v>110.35899999999999</v>
      </c>
      <c r="AO32" s="26">
        <v>110.792</v>
      </c>
      <c r="AP32" s="26">
        <v>111.15600000000001</v>
      </c>
      <c r="AQ32" s="26">
        <v>111.64400000000001</v>
      </c>
    </row>
    <row r="33" spans="1:43" ht="15" customHeight="1">
      <c r="B33" s="2" t="s">
        <v>94</v>
      </c>
      <c r="C33" s="13">
        <v>6.7235139201148018</v>
      </c>
      <c r="D33" s="26">
        <v>115.104</v>
      </c>
      <c r="E33" s="26">
        <v>114.914</v>
      </c>
      <c r="F33" s="26">
        <v>114.014</v>
      </c>
      <c r="G33" s="26">
        <v>114.012</v>
      </c>
      <c r="H33" s="26">
        <v>111.977</v>
      </c>
      <c r="I33" s="26">
        <v>111.84399999999999</v>
      </c>
      <c r="J33" s="26">
        <v>110.095</v>
      </c>
      <c r="K33" s="26">
        <v>108.497</v>
      </c>
      <c r="L33" s="26">
        <v>106.294</v>
      </c>
      <c r="M33" s="26">
        <v>104.36499999999999</v>
      </c>
      <c r="N33" s="26">
        <v>102.474</v>
      </c>
      <c r="O33" s="26">
        <v>102.15600000000001</v>
      </c>
      <c r="P33" s="26">
        <v>101.538</v>
      </c>
      <c r="Q33" s="26">
        <v>100.639</v>
      </c>
      <c r="R33" s="26">
        <v>99.125699999999995</v>
      </c>
      <c r="S33" s="26">
        <v>99.146500000000003</v>
      </c>
      <c r="T33" s="26">
        <v>99.74</v>
      </c>
      <c r="U33" s="26">
        <v>100.264</v>
      </c>
      <c r="V33" s="26">
        <v>99.785399999999996</v>
      </c>
      <c r="W33" s="26">
        <v>100.196</v>
      </c>
      <c r="X33" s="26">
        <v>99.399900000000002</v>
      </c>
      <c r="Y33" s="26">
        <v>99.913200000000003</v>
      </c>
      <c r="Z33" s="26">
        <v>98.755799999999994</v>
      </c>
      <c r="AA33" s="26">
        <v>100.718</v>
      </c>
      <c r="AB33" s="26">
        <v>100.73</v>
      </c>
      <c r="AC33" s="26">
        <v>101.578</v>
      </c>
      <c r="AD33" s="26">
        <v>102.37</v>
      </c>
      <c r="AE33" s="26">
        <v>105.455</v>
      </c>
      <c r="AF33" s="26">
        <v>103.366</v>
      </c>
      <c r="AG33" s="26">
        <v>103.747</v>
      </c>
      <c r="AH33" s="26">
        <v>104.473</v>
      </c>
      <c r="AI33" s="26">
        <v>104.884</v>
      </c>
      <c r="AJ33" s="26">
        <v>104.009</v>
      </c>
      <c r="AK33" s="26">
        <v>103.342</v>
      </c>
      <c r="AL33" s="26">
        <v>102.431</v>
      </c>
      <c r="AM33" s="26">
        <v>104.16200000000001</v>
      </c>
      <c r="AN33" s="26">
        <v>104.73</v>
      </c>
      <c r="AO33" s="26">
        <v>101.039</v>
      </c>
      <c r="AP33" s="26">
        <v>104.32</v>
      </c>
      <c r="AQ33" s="26">
        <v>104.849</v>
      </c>
    </row>
    <row r="34" spans="1:43" ht="15" customHeight="1">
      <c r="B34" s="2" t="s">
        <v>124</v>
      </c>
      <c r="C34" s="13">
        <v>5.4101691442214817</v>
      </c>
      <c r="D34" s="26">
        <v>84.850999999999999</v>
      </c>
      <c r="E34" s="26">
        <v>85.152600000000007</v>
      </c>
      <c r="F34" s="26">
        <v>84.666499999999999</v>
      </c>
      <c r="G34" s="26">
        <v>83.880200000000002</v>
      </c>
      <c r="H34" s="26">
        <v>84.888800000000003</v>
      </c>
      <c r="I34" s="26">
        <v>86.937799999999996</v>
      </c>
      <c r="J34" s="26">
        <v>88.412000000000006</v>
      </c>
      <c r="K34" s="26">
        <v>88.623000000000005</v>
      </c>
      <c r="L34" s="26">
        <v>90.639099999999999</v>
      </c>
      <c r="M34" s="26">
        <v>89.358900000000006</v>
      </c>
      <c r="N34" s="26">
        <v>89.654899999999998</v>
      </c>
      <c r="O34" s="26">
        <v>90.9636</v>
      </c>
      <c r="P34" s="26">
        <v>93.161600000000007</v>
      </c>
      <c r="Q34" s="26">
        <v>94.470600000000005</v>
      </c>
      <c r="R34" s="26">
        <v>96.892499999999998</v>
      </c>
      <c r="S34" s="26">
        <v>97.577799999999996</v>
      </c>
      <c r="T34" s="26">
        <v>97.2577</v>
      </c>
      <c r="U34" s="26">
        <v>98.421899999999994</v>
      </c>
      <c r="V34" s="26">
        <v>101.988</v>
      </c>
      <c r="W34" s="26">
        <v>102.077</v>
      </c>
      <c r="X34" s="26">
        <v>102.452</v>
      </c>
      <c r="Y34" s="26">
        <v>103.49299999999999</v>
      </c>
      <c r="Z34" s="26">
        <v>105.479</v>
      </c>
      <c r="AA34" s="26">
        <v>103.97799999999999</v>
      </c>
      <c r="AB34" s="26">
        <v>103.343</v>
      </c>
      <c r="AC34" s="26">
        <v>106.783</v>
      </c>
      <c r="AD34" s="26">
        <v>109.786</v>
      </c>
      <c r="AE34" s="26">
        <v>115.646</v>
      </c>
      <c r="AF34" s="26">
        <v>116.95099999999999</v>
      </c>
      <c r="AG34" s="26">
        <v>122.63500000000001</v>
      </c>
      <c r="AH34" s="26">
        <v>125.164</v>
      </c>
      <c r="AI34" s="26">
        <v>116.22799999999999</v>
      </c>
      <c r="AJ34" s="26">
        <v>110.887</v>
      </c>
      <c r="AK34" s="26">
        <v>109.43600000000001</v>
      </c>
      <c r="AL34" s="26">
        <v>111.34</v>
      </c>
      <c r="AM34" s="26">
        <v>116.027</v>
      </c>
      <c r="AN34" s="26">
        <v>117.374</v>
      </c>
      <c r="AO34" s="26">
        <v>115.30200000000001</v>
      </c>
      <c r="AP34" s="26">
        <v>117.011</v>
      </c>
      <c r="AQ34" s="26">
        <v>121.024</v>
      </c>
    </row>
    <row r="35" spans="1:43" ht="15" customHeight="1">
      <c r="B35" s="2" t="s">
        <v>14</v>
      </c>
      <c r="C35" s="13">
        <v>4.7972511937437368</v>
      </c>
      <c r="D35" s="27">
        <v>86.679699999999997</v>
      </c>
      <c r="E35" s="27">
        <v>87.017700000000005</v>
      </c>
      <c r="F35" s="27">
        <v>87.957099999999997</v>
      </c>
      <c r="G35" s="27">
        <v>88.135900000000007</v>
      </c>
      <c r="H35" s="27">
        <v>89.058400000000006</v>
      </c>
      <c r="I35" s="27">
        <v>89.459100000000007</v>
      </c>
      <c r="J35" s="27">
        <v>89.829700000000003</v>
      </c>
      <c r="K35" s="27">
        <v>90.895300000000006</v>
      </c>
      <c r="L35" s="27">
        <v>91.767799999999994</v>
      </c>
      <c r="M35" s="27">
        <v>91.595699999999994</v>
      </c>
      <c r="N35" s="27">
        <v>92.4298</v>
      </c>
      <c r="O35" s="27">
        <v>93.613500000000002</v>
      </c>
      <c r="P35" s="27">
        <v>94.548400000000001</v>
      </c>
      <c r="Q35" s="27">
        <v>95.28</v>
      </c>
      <c r="R35" s="27">
        <v>95.990300000000005</v>
      </c>
      <c r="S35" s="27">
        <v>96.874499999999998</v>
      </c>
      <c r="T35" s="27">
        <v>98.0518</v>
      </c>
      <c r="U35" s="27">
        <v>99.425299999999993</v>
      </c>
      <c r="V35" s="27">
        <v>100.56</v>
      </c>
      <c r="W35" s="27">
        <v>101.905</v>
      </c>
      <c r="X35" s="27">
        <v>102.958</v>
      </c>
      <c r="Y35" s="27">
        <v>104.133</v>
      </c>
      <c r="Z35" s="27">
        <v>105.98</v>
      </c>
      <c r="AA35" s="27">
        <v>107.002</v>
      </c>
      <c r="AB35" s="27">
        <v>107.955</v>
      </c>
      <c r="AC35" s="27">
        <v>109.068</v>
      </c>
      <c r="AD35" s="27">
        <v>110.14</v>
      </c>
      <c r="AE35" s="27">
        <v>111.511</v>
      </c>
      <c r="AF35" s="27">
        <v>112.825</v>
      </c>
      <c r="AG35" s="27">
        <v>115.50700000000001</v>
      </c>
      <c r="AH35" s="27">
        <v>119.03</v>
      </c>
      <c r="AI35" s="27">
        <v>120.268</v>
      </c>
      <c r="AJ35" s="27">
        <v>117.967</v>
      </c>
      <c r="AK35" s="27">
        <v>116.098</v>
      </c>
      <c r="AL35" s="27">
        <v>116.63</v>
      </c>
      <c r="AM35" s="27">
        <v>118.227</v>
      </c>
      <c r="AN35" s="27">
        <v>119.738</v>
      </c>
      <c r="AO35" s="27">
        <v>123.288</v>
      </c>
      <c r="AP35" s="27">
        <v>124.94799999999999</v>
      </c>
      <c r="AQ35" s="27">
        <v>125.407</v>
      </c>
    </row>
    <row r="36" spans="1:43" s="21" customFormat="1" ht="15" customHeight="1">
      <c r="A36" s="21" t="s">
        <v>341</v>
      </c>
      <c r="B36" s="36" t="s">
        <v>184</v>
      </c>
      <c r="C36" s="22">
        <v>4.6128642617655462</v>
      </c>
      <c r="D36" s="23">
        <f>'Q7 PPI'!D5</f>
        <v>86.622500000000002</v>
      </c>
      <c r="E36" s="23">
        <f>'Q7 PPI'!E5</f>
        <v>88.268299999999996</v>
      </c>
      <c r="F36" s="23">
        <f>'Q7 PPI'!F5</f>
        <v>86.449299999999994</v>
      </c>
      <c r="G36" s="23">
        <f>'Q7 PPI'!G5</f>
        <v>83.966099999999997</v>
      </c>
      <c r="H36" s="23">
        <f>'Q7 PPI'!H5</f>
        <v>83.302000000000007</v>
      </c>
      <c r="I36" s="23">
        <f>'Q7 PPI'!I5</f>
        <v>85.7851</v>
      </c>
      <c r="J36" s="23">
        <f>'Q7 PPI'!J5</f>
        <v>85.149900000000002</v>
      </c>
      <c r="K36" s="23">
        <f>'Q7 PPI'!K5</f>
        <v>86.016099999999994</v>
      </c>
      <c r="L36" s="23">
        <f>'Q7 PPI'!L5</f>
        <v>88.369299999999996</v>
      </c>
      <c r="M36" s="23">
        <f>'Q7 PPI'!M5</f>
        <v>86.135499999999993</v>
      </c>
      <c r="N36" s="23">
        <f>'Q7 PPI'!N5</f>
        <v>86.135499999999993</v>
      </c>
      <c r="O36" s="23">
        <f>'Q7 PPI'!O5</f>
        <v>86.433400000000006</v>
      </c>
      <c r="P36" s="23">
        <f>'Q7 PPI'!P5</f>
        <v>87.803399999999996</v>
      </c>
      <c r="Q36" s="23">
        <f>'Q7 PPI'!Q5</f>
        <v>90.215900000000005</v>
      </c>
      <c r="R36" s="23">
        <f>'Q7 PPI'!R5</f>
        <v>93.0672</v>
      </c>
      <c r="S36" s="23">
        <f>'Q7 PPI'!S5</f>
        <v>93.697500000000005</v>
      </c>
      <c r="T36" s="23">
        <f>'Q7 PPI'!T5</f>
        <v>93.939099999999996</v>
      </c>
      <c r="U36" s="23">
        <f>'Q7 PPI'!U5</f>
        <v>99.296199999999999</v>
      </c>
      <c r="V36" s="23">
        <f>'Q7 PPI'!V5</f>
        <v>103.676</v>
      </c>
      <c r="W36" s="23">
        <f>'Q7 PPI'!W5</f>
        <v>103.22499999999999</v>
      </c>
      <c r="X36" s="23">
        <f>'Q7 PPI'!X5</f>
        <v>104.517</v>
      </c>
      <c r="Y36" s="23">
        <f>'Q7 PPI'!Y5</f>
        <v>106.93300000000001</v>
      </c>
      <c r="Z36" s="23">
        <f>'Q7 PPI'!Z5</f>
        <v>107.458</v>
      </c>
      <c r="AA36" s="23">
        <f>'Q7 PPI'!AA5</f>
        <v>101.261</v>
      </c>
      <c r="AB36" s="23">
        <f>'Q7 PPI'!AB5</f>
        <v>100.28</v>
      </c>
      <c r="AC36" s="23">
        <f>'Q7 PPI'!AC5</f>
        <v>104.482</v>
      </c>
      <c r="AD36" s="23">
        <f>'Q7 PPI'!AD5</f>
        <v>106.51300000000001</v>
      </c>
      <c r="AE36" s="23">
        <f>'Q7 PPI'!AE5</f>
        <v>109.979</v>
      </c>
      <c r="AF36" s="23">
        <f>'Q7 PPI'!AF5</f>
        <v>111.97499999999999</v>
      </c>
      <c r="AG36" s="23">
        <f>'Q7 PPI'!AG5</f>
        <v>120.16800000000001</v>
      </c>
      <c r="AH36" s="23">
        <f>'Q7 PPI'!AH5</f>
        <v>122.899</v>
      </c>
      <c r="AI36" s="23">
        <f>'Q7 PPI'!AI5</f>
        <v>98.109200000000001</v>
      </c>
      <c r="AJ36" s="23">
        <f>'Q7 PPI'!AJ5</f>
        <v>92.121799999999993</v>
      </c>
      <c r="AK36" s="23">
        <f>'Q7 PPI'!AK5</f>
        <v>96.428600000000003</v>
      </c>
      <c r="AL36" s="23">
        <f>'Q7 PPI'!AL5</f>
        <v>100.21</v>
      </c>
      <c r="AM36" s="23">
        <f>'Q7 PPI'!AM5</f>
        <v>101.261</v>
      </c>
      <c r="AN36" s="23">
        <f>'Q7 PPI'!AN5</f>
        <v>103.04600000000001</v>
      </c>
      <c r="AO36" s="23">
        <f>'Q7 PPI'!AO5</f>
        <v>103.256</v>
      </c>
      <c r="AP36" s="23">
        <f>'Q7 PPI'!AP5</f>
        <v>100.032</v>
      </c>
      <c r="AQ36" s="23">
        <f>'Q7 PPI'!AQ5</f>
        <v>102.241</v>
      </c>
    </row>
    <row r="37" spans="1:43" ht="15" customHeight="1">
      <c r="B37" s="2" t="s">
        <v>97</v>
      </c>
      <c r="C37" s="13">
        <v>3.7614639158871186</v>
      </c>
      <c r="D37" s="26">
        <v>68.519800000000004</v>
      </c>
      <c r="E37" s="26">
        <v>72.830100000000002</v>
      </c>
      <c r="F37" s="26">
        <v>73.293400000000005</v>
      </c>
      <c r="G37" s="26">
        <v>73.832599999999999</v>
      </c>
      <c r="H37" s="26">
        <v>74.805199999999999</v>
      </c>
      <c r="I37" s="26">
        <v>75.692800000000005</v>
      </c>
      <c r="J37" s="26">
        <v>76.809600000000003</v>
      </c>
      <c r="K37" s="26">
        <v>78.196399999999997</v>
      </c>
      <c r="L37" s="26">
        <v>80.977599999999995</v>
      </c>
      <c r="M37" s="26">
        <v>79.645300000000006</v>
      </c>
      <c r="N37" s="26">
        <v>80.301000000000002</v>
      </c>
      <c r="O37" s="26">
        <v>81.400999999999996</v>
      </c>
      <c r="P37" s="26">
        <v>84.115099999999998</v>
      </c>
      <c r="Q37" s="26">
        <v>86.469800000000006</v>
      </c>
      <c r="R37" s="26">
        <v>88.639300000000006</v>
      </c>
      <c r="S37" s="26">
        <v>90.479500000000002</v>
      </c>
      <c r="T37" s="26">
        <v>93.540700000000001</v>
      </c>
      <c r="U37" s="26">
        <v>97.021000000000001</v>
      </c>
      <c r="V37" s="26">
        <v>100.30500000000001</v>
      </c>
      <c r="W37" s="26">
        <v>108.91500000000001</v>
      </c>
      <c r="X37" s="26">
        <v>110.145</v>
      </c>
      <c r="Y37" s="26">
        <v>112.078</v>
      </c>
      <c r="Z37" s="26">
        <v>115.655</v>
      </c>
      <c r="AA37" s="26">
        <v>118.256</v>
      </c>
      <c r="AB37" s="26">
        <v>122.09399999999999</v>
      </c>
      <c r="AC37" s="26">
        <v>124.54</v>
      </c>
      <c r="AD37" s="26">
        <v>128.40100000000001</v>
      </c>
      <c r="AE37" s="26">
        <v>132.45500000000001</v>
      </c>
      <c r="AF37" s="26">
        <v>138.65799999999999</v>
      </c>
      <c r="AG37" s="26">
        <v>148.363</v>
      </c>
      <c r="AH37" s="26">
        <v>155.535</v>
      </c>
      <c r="AI37" s="26">
        <v>156.80699999999999</v>
      </c>
      <c r="AJ37" s="26">
        <v>157.19</v>
      </c>
      <c r="AK37" s="26">
        <v>161.24</v>
      </c>
      <c r="AL37" s="26">
        <v>163.85300000000001</v>
      </c>
      <c r="AM37" s="26">
        <v>166.99</v>
      </c>
      <c r="AN37" s="26">
        <v>169.6</v>
      </c>
      <c r="AO37" s="26">
        <v>174.261</v>
      </c>
      <c r="AP37" s="26">
        <v>177.22</v>
      </c>
      <c r="AQ37" s="26">
        <v>180.785</v>
      </c>
    </row>
    <row r="38" spans="1:43" s="21" customFormat="1" ht="15" customHeight="1">
      <c r="A38" s="21" t="s">
        <v>334</v>
      </c>
      <c r="B38" s="36" t="s">
        <v>186</v>
      </c>
      <c r="C38" s="22">
        <v>2.99288751341355</v>
      </c>
      <c r="D38" s="23">
        <f>'Q6'!D12</f>
        <v>80.451800000000006</v>
      </c>
      <c r="E38" s="23">
        <f>'Q6'!E12</f>
        <v>79.669200000000004</v>
      </c>
      <c r="F38" s="23">
        <f>'Q6'!F12</f>
        <v>79.624399999999994</v>
      </c>
      <c r="G38" s="23">
        <f>'Q6'!G12</f>
        <v>80.116399999999999</v>
      </c>
      <c r="H38" s="23">
        <f>'Q6'!H12</f>
        <v>82.504199999999997</v>
      </c>
      <c r="I38" s="23">
        <f>'Q6'!I12</f>
        <v>82.876499999999993</v>
      </c>
      <c r="J38" s="23">
        <f>'Q6'!J12</f>
        <v>83.045699999999997</v>
      </c>
      <c r="K38" s="23">
        <f>'Q6'!K12</f>
        <v>83.688699999999997</v>
      </c>
      <c r="L38" s="23">
        <f>'Q6'!L12</f>
        <v>85.719099999999997</v>
      </c>
      <c r="M38" s="23">
        <f>'Q6'!M12</f>
        <v>85.854500000000002</v>
      </c>
      <c r="N38" s="23">
        <f>'Q6'!N12</f>
        <v>85.380700000000004</v>
      </c>
      <c r="O38" s="23">
        <f>'Q6'!O12</f>
        <v>85.854500000000002</v>
      </c>
      <c r="P38" s="23">
        <f>'Q6'!P12</f>
        <v>89.407799999999995</v>
      </c>
      <c r="Q38" s="23">
        <f>'Q6'!Q12</f>
        <v>91.979699999999994</v>
      </c>
      <c r="R38" s="23">
        <f>'Q6'!R12</f>
        <v>93.671700000000001</v>
      </c>
      <c r="S38" s="23">
        <f>'Q6'!S12</f>
        <v>94.348600000000005</v>
      </c>
      <c r="T38" s="23">
        <f>'Q6'!T12</f>
        <v>97.495800000000003</v>
      </c>
      <c r="U38" s="23">
        <f>'Q6'!U12</f>
        <v>99.390900000000002</v>
      </c>
      <c r="V38" s="23">
        <f>'Q6'!V12</f>
        <v>100.745</v>
      </c>
      <c r="W38" s="23">
        <f>'Q6'!W12</f>
        <v>102.369</v>
      </c>
      <c r="X38" s="23">
        <f>'Q6'!X12</f>
        <v>105.584</v>
      </c>
      <c r="Y38" s="23">
        <f>'Q6'!Y12</f>
        <v>106.73399999999999</v>
      </c>
      <c r="Z38" s="23">
        <f>'Q6'!Z12</f>
        <v>107.986</v>
      </c>
      <c r="AA38" s="23">
        <f>'Q6'!AA12</f>
        <v>109.239</v>
      </c>
      <c r="AB38" s="23">
        <f>'Q6'!AB12</f>
        <v>112.48699999999999</v>
      </c>
      <c r="AC38" s="23">
        <f>'Q6'!AC12</f>
        <v>114.58499999999999</v>
      </c>
      <c r="AD38" s="23">
        <f>'Q6'!AD12</f>
        <v>117.259</v>
      </c>
      <c r="AE38" s="23">
        <f>'Q6'!AE12</f>
        <v>120.88</v>
      </c>
      <c r="AF38" s="23">
        <f>'Q6'!AF12</f>
        <v>130.93100000000001</v>
      </c>
      <c r="AG38" s="23">
        <f>'Q6'!AG12</f>
        <v>142.673</v>
      </c>
      <c r="AH38" s="23">
        <f>'Q6'!AH12</f>
        <v>149.78</v>
      </c>
      <c r="AI38" s="23">
        <f>'Q6'!AI12</f>
        <v>149.374</v>
      </c>
      <c r="AJ38" s="23">
        <f>'Q6'!AJ12</f>
        <v>151.26499999999999</v>
      </c>
      <c r="AK38" s="23">
        <f>'Q6'!AK12</f>
        <v>152.24299999999999</v>
      </c>
      <c r="AL38" s="23">
        <f>'Q6'!AL12</f>
        <v>153.40799999999999</v>
      </c>
      <c r="AM38" s="23">
        <f>'Q6'!AM12</f>
        <v>156.24</v>
      </c>
      <c r="AN38" s="23">
        <f>'Q6'!AN12</f>
        <v>162.61000000000001</v>
      </c>
      <c r="AO38" s="23">
        <f>'Q6'!AO12</f>
        <v>165.11699999999999</v>
      </c>
      <c r="AP38" s="23">
        <f>'Q6'!AP12</f>
        <v>166.584</v>
      </c>
      <c r="AQ38" s="23">
        <f>'Q6'!AQ12</f>
        <v>173.18100000000001</v>
      </c>
    </row>
    <row r="39" spans="1:43" ht="15" customHeight="1">
      <c r="B39" s="2" t="s">
        <v>163</v>
      </c>
      <c r="C39" s="13">
        <v>2.5017158816825589</v>
      </c>
      <c r="D39" s="26">
        <v>75.146900000000002</v>
      </c>
      <c r="E39" s="26">
        <v>75.235600000000005</v>
      </c>
      <c r="F39" s="26">
        <v>77.310299999999998</v>
      </c>
      <c r="G39" s="26">
        <v>78.0107</v>
      </c>
      <c r="H39" s="26">
        <v>78.546800000000005</v>
      </c>
      <c r="I39" s="26">
        <v>79.715400000000002</v>
      </c>
      <c r="J39" s="26">
        <v>79.151700000000005</v>
      </c>
      <c r="K39" s="26">
        <v>82.771299999999997</v>
      </c>
      <c r="L39" s="26">
        <v>76.704099999999997</v>
      </c>
      <c r="M39" s="26">
        <v>75.872699999999995</v>
      </c>
      <c r="N39" s="26">
        <v>77.469700000000003</v>
      </c>
      <c r="O39" s="26">
        <v>79.852900000000005</v>
      </c>
      <c r="P39" s="26">
        <v>79.233099999999993</v>
      </c>
      <c r="Q39" s="26">
        <v>79.865700000000004</v>
      </c>
      <c r="R39" s="26">
        <v>82.869299999999996</v>
      </c>
      <c r="S39" s="26">
        <v>85.077799999999996</v>
      </c>
      <c r="T39" s="26">
        <v>84.005600000000001</v>
      </c>
      <c r="U39" s="26">
        <v>85.298299999999998</v>
      </c>
      <c r="V39" s="26">
        <v>88.24</v>
      </c>
      <c r="W39" s="26">
        <v>89.281999999999996</v>
      </c>
      <c r="X39" s="26">
        <v>89.450900000000004</v>
      </c>
      <c r="Y39" s="26">
        <v>89.2941</v>
      </c>
      <c r="Z39" s="26">
        <v>93.148600000000002</v>
      </c>
      <c r="AA39" s="26">
        <v>92.851500000000001</v>
      </c>
      <c r="AB39" s="26">
        <v>92.362700000000004</v>
      </c>
      <c r="AC39" s="26">
        <v>90.999099999999999</v>
      </c>
      <c r="AD39" s="26">
        <v>93.452500000000001</v>
      </c>
      <c r="AE39" s="26">
        <v>96.940600000000003</v>
      </c>
      <c r="AF39" s="26">
        <v>111.08199999999999</v>
      </c>
      <c r="AG39" s="26">
        <v>115.18</v>
      </c>
      <c r="AH39" s="26">
        <v>118.7</v>
      </c>
      <c r="AI39" s="26">
        <v>119.852</v>
      </c>
      <c r="AJ39" s="26">
        <v>116.08799999999999</v>
      </c>
      <c r="AK39" s="26">
        <v>116.45099999999999</v>
      </c>
      <c r="AL39" s="26">
        <v>119.79300000000001</v>
      </c>
      <c r="AM39" s="26">
        <v>125.27</v>
      </c>
      <c r="AN39" s="26">
        <v>121.40900000000001</v>
      </c>
      <c r="AO39" s="26">
        <v>121.959</v>
      </c>
      <c r="AP39" s="26">
        <v>124.52</v>
      </c>
      <c r="AQ39" s="26">
        <v>130.078</v>
      </c>
    </row>
    <row r="40" spans="1:43" ht="15" customHeight="1">
      <c r="B40" s="2" t="s">
        <v>183</v>
      </c>
      <c r="C40" s="13">
        <v>2.2495220119331538</v>
      </c>
      <c r="D40" s="34">
        <v>81.555800000000005</v>
      </c>
      <c r="E40" s="34">
        <v>82.088399999999993</v>
      </c>
      <c r="F40" s="34">
        <v>82.551400000000001</v>
      </c>
      <c r="G40" s="34">
        <v>82.003799999999998</v>
      </c>
      <c r="H40" s="34">
        <v>83.622500000000002</v>
      </c>
      <c r="I40" s="34">
        <v>85.333399999999997</v>
      </c>
      <c r="J40" s="34">
        <v>84.882499999999993</v>
      </c>
      <c r="K40" s="34">
        <v>84.638900000000007</v>
      </c>
      <c r="L40" s="34">
        <v>87.324799999999996</v>
      </c>
      <c r="M40" s="34">
        <v>87.747</v>
      </c>
      <c r="N40" s="34">
        <v>88.275599999999997</v>
      </c>
      <c r="O40" s="34">
        <v>89.001499999999993</v>
      </c>
      <c r="P40" s="34">
        <v>89.878200000000007</v>
      </c>
      <c r="Q40" s="34">
        <v>92.392799999999994</v>
      </c>
      <c r="R40" s="34">
        <v>92.37</v>
      </c>
      <c r="S40" s="34">
        <v>92.686499999999995</v>
      </c>
      <c r="T40" s="34">
        <v>95.377099999999999</v>
      </c>
      <c r="U40" s="34">
        <v>96.990200000000002</v>
      </c>
      <c r="V40" s="34">
        <v>97.866799999999998</v>
      </c>
      <c r="W40" s="34">
        <v>96.435699999999997</v>
      </c>
      <c r="X40" s="34">
        <v>99.518299999999996</v>
      </c>
      <c r="Y40" s="34">
        <v>101.32</v>
      </c>
      <c r="Z40" s="34">
        <v>102.893</v>
      </c>
      <c r="AA40" s="34">
        <v>102.095</v>
      </c>
      <c r="AB40" s="34">
        <v>110.355</v>
      </c>
      <c r="AC40" s="34">
        <v>110.748</v>
      </c>
      <c r="AD40" s="34">
        <v>112.08199999999999</v>
      </c>
      <c r="AE40" s="34">
        <v>114.068</v>
      </c>
      <c r="AF40" s="34">
        <v>120.919</v>
      </c>
      <c r="AG40" s="34">
        <v>123.776</v>
      </c>
      <c r="AH40" s="34">
        <v>122.95</v>
      </c>
      <c r="AI40" s="34">
        <v>119.559</v>
      </c>
      <c r="AJ40" s="34">
        <v>124.175</v>
      </c>
      <c r="AK40" s="34">
        <v>127.248</v>
      </c>
      <c r="AL40" s="34">
        <v>132.47900000000001</v>
      </c>
      <c r="AM40" s="34">
        <v>134.72999999999999</v>
      </c>
      <c r="AN40" s="34">
        <v>136.34700000000001</v>
      </c>
      <c r="AO40" s="34">
        <v>137.72</v>
      </c>
      <c r="AP40" s="34">
        <v>143.01400000000001</v>
      </c>
      <c r="AQ40" s="34">
        <v>146.55600000000001</v>
      </c>
    </row>
    <row r="41" spans="1:43" ht="15" customHeight="1">
      <c r="B41" s="2" t="s">
        <v>196</v>
      </c>
      <c r="C41" s="13">
        <v>2.1633016104026779</v>
      </c>
      <c r="D41" s="26">
        <v>97.684100000000001</v>
      </c>
      <c r="E41" s="26">
        <v>97.893500000000003</v>
      </c>
      <c r="F41" s="26">
        <v>97.933000000000007</v>
      </c>
      <c r="G41" s="26">
        <v>98.018199999999993</v>
      </c>
      <c r="H41" s="26">
        <v>97.894400000000005</v>
      </c>
      <c r="I41" s="26">
        <v>98.306799999999996</v>
      </c>
      <c r="J41" s="26">
        <v>98.522599999999997</v>
      </c>
      <c r="K41" s="26">
        <v>98.646299999999997</v>
      </c>
      <c r="L41" s="26">
        <v>98.989699999999999</v>
      </c>
      <c r="M41" s="26">
        <v>99.269000000000005</v>
      </c>
      <c r="N41" s="26">
        <v>99.475800000000007</v>
      </c>
      <c r="O41" s="26">
        <v>99.561000000000007</v>
      </c>
      <c r="P41" s="26">
        <v>99.712400000000002</v>
      </c>
      <c r="Q41" s="26">
        <v>99.8566</v>
      </c>
      <c r="R41" s="26">
        <v>99.799099999999996</v>
      </c>
      <c r="S41" s="26">
        <v>100.19799999999999</v>
      </c>
      <c r="T41" s="26">
        <v>99.817700000000002</v>
      </c>
      <c r="U41" s="26">
        <v>99.706999999999994</v>
      </c>
      <c r="V41" s="26">
        <v>100.06100000000001</v>
      </c>
      <c r="W41" s="26">
        <v>100.402</v>
      </c>
      <c r="X41" s="26">
        <v>101.069</v>
      </c>
      <c r="Y41" s="26">
        <v>101.81</v>
      </c>
      <c r="Z41" s="26">
        <v>102.504</v>
      </c>
      <c r="AA41" s="26">
        <v>102.84</v>
      </c>
      <c r="AB41" s="26">
        <v>103.57599999999999</v>
      </c>
      <c r="AC41" s="26">
        <v>104.261</v>
      </c>
      <c r="AD41" s="26">
        <v>104.898</v>
      </c>
      <c r="AE41" s="26">
        <v>105.65900000000001</v>
      </c>
      <c r="AF41" s="26">
        <v>106.295</v>
      </c>
      <c r="AG41" s="26">
        <v>106.98</v>
      </c>
      <c r="AH41" s="26">
        <v>107.58</v>
      </c>
      <c r="AI41" s="26">
        <v>107.80800000000001</v>
      </c>
      <c r="AJ41" s="26">
        <v>107.35899999999999</v>
      </c>
      <c r="AK41" s="26">
        <v>107.21899999999999</v>
      </c>
      <c r="AL41" s="26">
        <v>107.393</v>
      </c>
      <c r="AM41" s="26">
        <v>107.37</v>
      </c>
      <c r="AN41" s="26">
        <v>107.502</v>
      </c>
      <c r="AO41" s="26">
        <v>107.39400000000001</v>
      </c>
      <c r="AP41" s="26">
        <v>107.265</v>
      </c>
      <c r="AQ41" s="26">
        <v>107.482</v>
      </c>
    </row>
    <row r="42" spans="1:43" ht="15" customHeight="1">
      <c r="B42" s="2" t="s">
        <v>213</v>
      </c>
      <c r="C42" s="13">
        <v>1.8731563853502955</v>
      </c>
      <c r="D42" s="26">
        <v>90.512799999999999</v>
      </c>
      <c r="E42" s="26">
        <v>90.9559</v>
      </c>
      <c r="F42" s="26">
        <v>90.793700000000001</v>
      </c>
      <c r="G42" s="26">
        <v>91.645799999999994</v>
      </c>
      <c r="H42" s="26">
        <v>92.506200000000007</v>
      </c>
      <c r="I42" s="26">
        <v>93.112399999999994</v>
      </c>
      <c r="J42" s="26">
        <v>93.624099999999999</v>
      </c>
      <c r="K42" s="26">
        <v>93.884299999999996</v>
      </c>
      <c r="L42" s="26">
        <v>94.888300000000001</v>
      </c>
      <c r="M42" s="26">
        <v>95.525499999999994</v>
      </c>
      <c r="N42" s="26">
        <v>95.526600000000002</v>
      </c>
      <c r="O42" s="26">
        <v>95.956800000000001</v>
      </c>
      <c r="P42" s="26">
        <v>96.331999999999994</v>
      </c>
      <c r="Q42" s="26">
        <v>97.516499999999994</v>
      </c>
      <c r="R42" s="26">
        <v>98.2346</v>
      </c>
      <c r="S42" s="26">
        <v>99.341399999999993</v>
      </c>
      <c r="T42" s="26">
        <v>99.257199999999997</v>
      </c>
      <c r="U42" s="26">
        <v>99.940600000000003</v>
      </c>
      <c r="V42" s="26">
        <v>99.890299999999996</v>
      </c>
      <c r="W42" s="26">
        <v>100.892</v>
      </c>
      <c r="X42" s="26">
        <v>101.646</v>
      </c>
      <c r="Y42" s="26">
        <v>102.931</v>
      </c>
      <c r="Z42" s="26">
        <v>103.711</v>
      </c>
      <c r="AA42" s="26">
        <v>104.623</v>
      </c>
      <c r="AB42" s="26">
        <v>104.44499999999999</v>
      </c>
      <c r="AC42" s="26">
        <v>105.69499999999999</v>
      </c>
      <c r="AD42" s="26">
        <v>105.759</v>
      </c>
      <c r="AE42" s="26">
        <v>106.35899999999999</v>
      </c>
      <c r="AF42" s="26">
        <v>107.47</v>
      </c>
      <c r="AG42" s="26">
        <v>108.375</v>
      </c>
      <c r="AH42" s="26">
        <v>109.11</v>
      </c>
      <c r="AI42" s="26">
        <v>110.66500000000001</v>
      </c>
      <c r="AJ42" s="26">
        <v>109.992</v>
      </c>
      <c r="AK42" s="26">
        <v>110.09699999999999</v>
      </c>
      <c r="AL42" s="26">
        <v>111.21899999999999</v>
      </c>
      <c r="AM42" s="26">
        <v>111.416</v>
      </c>
      <c r="AN42" s="26">
        <v>113.19199999999999</v>
      </c>
      <c r="AO42" s="26">
        <v>113.377</v>
      </c>
      <c r="AP42" s="26">
        <v>113.949</v>
      </c>
      <c r="AQ42" s="26">
        <v>114.872</v>
      </c>
    </row>
    <row r="43" spans="1:43" ht="15" customHeight="1">
      <c r="B43" s="2" t="s">
        <v>141</v>
      </c>
      <c r="C43" s="13">
        <v>1.8656655153899249</v>
      </c>
      <c r="D43" s="26">
        <v>90.380899999999997</v>
      </c>
      <c r="E43" s="26">
        <v>90.849199999999996</v>
      </c>
      <c r="F43" s="26">
        <v>91.743200000000002</v>
      </c>
      <c r="G43" s="26">
        <v>92.408299999999997</v>
      </c>
      <c r="H43" s="26">
        <v>93.766400000000004</v>
      </c>
      <c r="I43" s="26">
        <v>94.166200000000003</v>
      </c>
      <c r="J43" s="26">
        <v>95.597499999999997</v>
      </c>
      <c r="K43" s="26">
        <v>95.81</v>
      </c>
      <c r="L43" s="26">
        <v>96.3339</v>
      </c>
      <c r="M43" s="26">
        <v>96.860799999999998</v>
      </c>
      <c r="N43" s="26">
        <v>97.064800000000005</v>
      </c>
      <c r="O43" s="26">
        <v>97.370099999999994</v>
      </c>
      <c r="P43" s="26">
        <v>96.909000000000006</v>
      </c>
      <c r="Q43" s="26">
        <v>97.425200000000004</v>
      </c>
      <c r="R43" s="26">
        <v>97.771100000000004</v>
      </c>
      <c r="S43" s="26">
        <v>98.358400000000003</v>
      </c>
      <c r="T43" s="26">
        <v>99.153599999999997</v>
      </c>
      <c r="U43" s="26">
        <v>99.774600000000007</v>
      </c>
      <c r="V43" s="26">
        <v>100.236</v>
      </c>
      <c r="W43" s="26">
        <v>100.81399999999999</v>
      </c>
      <c r="X43" s="26">
        <v>101.256</v>
      </c>
      <c r="Y43" s="26">
        <v>101.363</v>
      </c>
      <c r="Z43" s="26">
        <v>101.747</v>
      </c>
      <c r="AA43" s="26">
        <v>102.678</v>
      </c>
      <c r="AB43" s="26">
        <v>102.94</v>
      </c>
      <c r="AC43" s="26">
        <v>103.878</v>
      </c>
      <c r="AD43" s="26">
        <v>103.846</v>
      </c>
      <c r="AE43" s="26">
        <v>103.908</v>
      </c>
      <c r="AF43" s="26">
        <v>104.75700000000001</v>
      </c>
      <c r="AG43" s="26">
        <v>105.521</v>
      </c>
      <c r="AH43" s="26">
        <v>106.021</v>
      </c>
      <c r="AI43" s="26">
        <v>107.062</v>
      </c>
      <c r="AJ43" s="26">
        <v>105.714</v>
      </c>
      <c r="AK43" s="26">
        <v>105.56399999999999</v>
      </c>
      <c r="AL43" s="26">
        <v>105.13800000000001</v>
      </c>
      <c r="AM43" s="26">
        <v>105.23</v>
      </c>
      <c r="AN43" s="26">
        <v>105.608</v>
      </c>
      <c r="AO43" s="26">
        <v>106.81100000000001</v>
      </c>
      <c r="AP43" s="26">
        <v>107.236</v>
      </c>
      <c r="AQ43" s="26">
        <v>107.48399999999999</v>
      </c>
    </row>
    <row r="44" spans="1:43" ht="15" customHeight="1">
      <c r="B44" s="2" t="s">
        <v>110</v>
      </c>
      <c r="C44" s="13">
        <v>1.8482748673854039</v>
      </c>
      <c r="D44" s="26">
        <v>84.876800000000003</v>
      </c>
      <c r="E44" s="26">
        <v>84.924599999999998</v>
      </c>
      <c r="F44" s="26">
        <v>86.124899999999997</v>
      </c>
      <c r="G44" s="26">
        <v>88.415599999999998</v>
      </c>
      <c r="H44" s="26">
        <v>86.778000000000006</v>
      </c>
      <c r="I44" s="26">
        <v>87.271699999999996</v>
      </c>
      <c r="J44" s="26">
        <v>88.007599999999996</v>
      </c>
      <c r="K44" s="26">
        <v>91.314499999999995</v>
      </c>
      <c r="L44" s="26">
        <v>89.468000000000004</v>
      </c>
      <c r="M44" s="26">
        <v>89.809399999999997</v>
      </c>
      <c r="N44" s="26">
        <v>91.022199999999998</v>
      </c>
      <c r="O44" s="26">
        <v>93.732699999999994</v>
      </c>
      <c r="P44" s="26">
        <v>91.526799999999994</v>
      </c>
      <c r="Q44" s="26">
        <v>91.949700000000007</v>
      </c>
      <c r="R44" s="26">
        <v>94.395300000000006</v>
      </c>
      <c r="S44" s="26">
        <v>96.406499999999994</v>
      </c>
      <c r="T44" s="26">
        <v>92.184299999999993</v>
      </c>
      <c r="U44" s="26">
        <v>91.800299999999993</v>
      </c>
      <c r="V44" s="26">
        <v>94.052499999999995</v>
      </c>
      <c r="W44" s="26">
        <v>96.360799999999998</v>
      </c>
      <c r="X44" s="26">
        <v>99.570800000000006</v>
      </c>
      <c r="Y44" s="26">
        <v>98.6768</v>
      </c>
      <c r="Z44" s="26">
        <v>101.092</v>
      </c>
      <c r="AA44" s="26">
        <v>100.05200000000001</v>
      </c>
      <c r="AB44" s="26">
        <v>101.015</v>
      </c>
      <c r="AC44" s="26">
        <v>100.64400000000001</v>
      </c>
      <c r="AD44" s="26">
        <v>103.166</v>
      </c>
      <c r="AE44" s="26">
        <v>102.786</v>
      </c>
      <c r="AF44" s="26">
        <v>102.913</v>
      </c>
      <c r="AG44" s="26">
        <v>104.654</v>
      </c>
      <c r="AH44" s="26">
        <v>106.33799999999999</v>
      </c>
      <c r="AI44" s="26">
        <v>105.59699999999999</v>
      </c>
      <c r="AJ44" s="26">
        <v>106.364</v>
      </c>
      <c r="AK44" s="26">
        <v>108.211</v>
      </c>
      <c r="AL44" s="26">
        <v>110.38800000000001</v>
      </c>
      <c r="AM44" s="26">
        <v>108.789</v>
      </c>
      <c r="AN44" s="26">
        <v>110.04</v>
      </c>
      <c r="AO44" s="26">
        <v>111.94499999999999</v>
      </c>
      <c r="AP44" s="26">
        <v>114.377</v>
      </c>
      <c r="AQ44" s="26">
        <v>113.586</v>
      </c>
    </row>
    <row r="45" spans="1:43" ht="15" customHeight="1">
      <c r="B45" s="2" t="s">
        <v>80</v>
      </c>
      <c r="C45" s="13">
        <v>1.6906864918525248</v>
      </c>
      <c r="D45" s="27">
        <v>95.338099999999997</v>
      </c>
      <c r="E45" s="27">
        <v>95.463099999999997</v>
      </c>
      <c r="F45" s="27">
        <v>95.887600000000006</v>
      </c>
      <c r="G45" s="27">
        <v>96.842799999999997</v>
      </c>
      <c r="H45" s="27">
        <v>97.057699999999997</v>
      </c>
      <c r="I45" s="27">
        <v>96.677999999999997</v>
      </c>
      <c r="J45" s="27">
        <v>97.4041</v>
      </c>
      <c r="K45" s="27">
        <v>97.888000000000005</v>
      </c>
      <c r="L45" s="27">
        <v>97.992900000000006</v>
      </c>
      <c r="M45" s="27">
        <v>98.025300000000001</v>
      </c>
      <c r="N45" s="27">
        <v>98.646799999999999</v>
      </c>
      <c r="O45" s="27">
        <v>98.613100000000003</v>
      </c>
      <c r="P45" s="27">
        <v>99.195499999999996</v>
      </c>
      <c r="Q45" s="27">
        <v>99.344099999999997</v>
      </c>
      <c r="R45" s="27">
        <v>99.521799999999999</v>
      </c>
      <c r="S45" s="27">
        <v>99.432900000000004</v>
      </c>
      <c r="T45" s="27">
        <v>100.01</v>
      </c>
      <c r="U45" s="27">
        <v>99.878900000000002</v>
      </c>
      <c r="V45" s="27">
        <v>100.05200000000001</v>
      </c>
      <c r="W45" s="27">
        <v>100.05800000000001</v>
      </c>
      <c r="X45" s="27">
        <v>100.119</v>
      </c>
      <c r="Y45" s="27">
        <v>100.315</v>
      </c>
      <c r="Z45" s="27">
        <v>100.352</v>
      </c>
      <c r="AA45" s="27">
        <v>100.441</v>
      </c>
      <c r="AB45" s="27">
        <v>101.652</v>
      </c>
      <c r="AC45" s="27">
        <v>101.883</v>
      </c>
      <c r="AD45" s="27">
        <v>102.075</v>
      </c>
      <c r="AE45" s="27">
        <v>102.13800000000001</v>
      </c>
      <c r="AF45" s="27">
        <v>102.47</v>
      </c>
      <c r="AG45" s="27">
        <v>102.738</v>
      </c>
      <c r="AH45" s="27">
        <v>102.76600000000001</v>
      </c>
      <c r="AI45" s="27">
        <v>102.94799999999999</v>
      </c>
      <c r="AJ45" s="27">
        <v>103.337</v>
      </c>
      <c r="AK45" s="27">
        <v>103.723</v>
      </c>
      <c r="AL45" s="27">
        <v>104.27</v>
      </c>
      <c r="AM45" s="27">
        <v>104.39100000000001</v>
      </c>
      <c r="AN45" s="27">
        <v>104.468</v>
      </c>
      <c r="AO45" s="27">
        <v>104.393</v>
      </c>
      <c r="AP45" s="27">
        <v>104.624</v>
      </c>
      <c r="AQ45" s="27">
        <v>104.715</v>
      </c>
    </row>
    <row r="46" spans="1:43" ht="15" customHeight="1">
      <c r="B46" s="2" t="s">
        <v>131</v>
      </c>
      <c r="C46" s="13">
        <v>1.6541400434369673</v>
      </c>
      <c r="D46" s="16" t="s">
        <v>243</v>
      </c>
      <c r="E46" s="16" t="s">
        <v>243</v>
      </c>
      <c r="F46" s="16" t="s">
        <v>243</v>
      </c>
      <c r="G46" s="16" t="s">
        <v>243</v>
      </c>
      <c r="H46" s="16" t="s">
        <v>243</v>
      </c>
      <c r="I46" s="16" t="s">
        <v>243</v>
      </c>
      <c r="J46" s="16" t="s">
        <v>243</v>
      </c>
      <c r="K46" s="16" t="s">
        <v>243</v>
      </c>
      <c r="L46" s="16" t="s">
        <v>243</v>
      </c>
      <c r="M46" s="16" t="s">
        <v>243</v>
      </c>
      <c r="N46" s="16" t="s">
        <v>243</v>
      </c>
      <c r="O46" s="16" t="s">
        <v>243</v>
      </c>
      <c r="P46" s="16" t="s">
        <v>243</v>
      </c>
      <c r="Q46" s="16" t="s">
        <v>243</v>
      </c>
      <c r="R46" s="16" t="s">
        <v>243</v>
      </c>
      <c r="S46" s="16" t="s">
        <v>243</v>
      </c>
      <c r="T46" s="16" t="s">
        <v>243</v>
      </c>
      <c r="U46" s="16" t="s">
        <v>243</v>
      </c>
      <c r="V46" s="16" t="s">
        <v>243</v>
      </c>
      <c r="W46" s="16" t="s">
        <v>243</v>
      </c>
      <c r="X46" s="16" t="s">
        <v>243</v>
      </c>
      <c r="Y46" s="16" t="s">
        <v>243</v>
      </c>
      <c r="Z46" s="16" t="s">
        <v>243</v>
      </c>
      <c r="AA46" s="16" t="s">
        <v>243</v>
      </c>
      <c r="AB46" s="16" t="s">
        <v>243</v>
      </c>
      <c r="AC46" s="16" t="s">
        <v>243</v>
      </c>
      <c r="AD46" s="16" t="s">
        <v>243</v>
      </c>
      <c r="AE46" s="16" t="s">
        <v>243</v>
      </c>
      <c r="AF46" s="16" t="s">
        <v>243</v>
      </c>
      <c r="AG46" s="16" t="s">
        <v>243</v>
      </c>
      <c r="AH46" s="16" t="s">
        <v>243</v>
      </c>
      <c r="AI46" s="16" t="s">
        <v>243</v>
      </c>
      <c r="AJ46" s="16" t="s">
        <v>243</v>
      </c>
      <c r="AK46" s="16" t="s">
        <v>243</v>
      </c>
      <c r="AL46" s="16" t="s">
        <v>243</v>
      </c>
      <c r="AM46" s="16" t="s">
        <v>243</v>
      </c>
      <c r="AN46" s="16" t="s">
        <v>243</v>
      </c>
      <c r="AO46" s="16" t="s">
        <v>243</v>
      </c>
      <c r="AP46" s="16" t="s">
        <v>243</v>
      </c>
      <c r="AQ46" s="16" t="s">
        <v>243</v>
      </c>
    </row>
    <row r="47" spans="1:43" s="21" customFormat="1" ht="15" customHeight="1">
      <c r="B47" s="36" t="s">
        <v>203</v>
      </c>
      <c r="C47" s="22">
        <v>1.4559131352174528</v>
      </c>
      <c r="D47" s="23" t="s">
        <v>243</v>
      </c>
      <c r="E47" s="23" t="s">
        <v>243</v>
      </c>
      <c r="F47" s="23" t="s">
        <v>243</v>
      </c>
      <c r="G47" s="23" t="s">
        <v>243</v>
      </c>
      <c r="H47" s="23" t="s">
        <v>243</v>
      </c>
      <c r="I47" s="23" t="s">
        <v>243</v>
      </c>
      <c r="J47" s="23" t="s">
        <v>243</v>
      </c>
      <c r="K47" s="23" t="s">
        <v>243</v>
      </c>
      <c r="L47" s="23" t="s">
        <v>243</v>
      </c>
      <c r="M47" s="23" t="s">
        <v>243</v>
      </c>
      <c r="N47" s="23" t="s">
        <v>243</v>
      </c>
      <c r="O47" s="23" t="s">
        <v>243</v>
      </c>
      <c r="P47" s="23" t="s">
        <v>243</v>
      </c>
      <c r="Q47" s="23" t="s">
        <v>243</v>
      </c>
      <c r="R47" s="23" t="s">
        <v>243</v>
      </c>
      <c r="S47" s="23" t="s">
        <v>243</v>
      </c>
      <c r="T47" s="23" t="s">
        <v>243</v>
      </c>
      <c r="U47" s="23" t="s">
        <v>243</v>
      </c>
      <c r="V47" s="23" t="s">
        <v>243</v>
      </c>
      <c r="W47" s="23" t="s">
        <v>243</v>
      </c>
      <c r="X47" s="23" t="s">
        <v>243</v>
      </c>
      <c r="Y47" s="23" t="s">
        <v>243</v>
      </c>
      <c r="Z47" s="23" t="s">
        <v>243</v>
      </c>
      <c r="AA47" s="23" t="s">
        <v>243</v>
      </c>
      <c r="AB47" s="23" t="s">
        <v>243</v>
      </c>
      <c r="AC47" s="23" t="s">
        <v>243</v>
      </c>
      <c r="AD47" s="23" t="s">
        <v>243</v>
      </c>
      <c r="AE47" s="23" t="s">
        <v>243</v>
      </c>
      <c r="AF47" s="23" t="s">
        <v>243</v>
      </c>
      <c r="AG47" s="23" t="s">
        <v>243</v>
      </c>
      <c r="AH47" s="23" t="s">
        <v>243</v>
      </c>
      <c r="AI47" s="23" t="s">
        <v>243</v>
      </c>
      <c r="AJ47" s="23" t="s">
        <v>243</v>
      </c>
      <c r="AK47" s="23" t="s">
        <v>243</v>
      </c>
      <c r="AL47" s="23" t="s">
        <v>243</v>
      </c>
      <c r="AM47" s="23" t="s">
        <v>243</v>
      </c>
      <c r="AN47" s="23" t="s">
        <v>243</v>
      </c>
      <c r="AO47" s="23" t="s">
        <v>243</v>
      </c>
      <c r="AP47" s="23" t="s">
        <v>243</v>
      </c>
      <c r="AQ47" s="23" t="s">
        <v>243</v>
      </c>
    </row>
    <row r="48" spans="1:43" s="21" customFormat="1" ht="15" customHeight="1">
      <c r="A48" s="21" t="s">
        <v>334</v>
      </c>
      <c r="B48" s="36" t="s">
        <v>37</v>
      </c>
      <c r="C48" s="22">
        <v>1.1991583143329971</v>
      </c>
      <c r="D48" s="23">
        <f>'Q6'!D22</f>
        <v>85.804000000000002</v>
      </c>
      <c r="E48" s="23">
        <f>'Q6'!E22</f>
        <v>86.114500000000007</v>
      </c>
      <c r="F48" s="23">
        <f>'Q6'!F22</f>
        <v>87.089100000000002</v>
      </c>
      <c r="G48" s="23">
        <f>'Q6'!G22</f>
        <v>87.408199999999994</v>
      </c>
      <c r="H48" s="23">
        <f>'Q6'!H22</f>
        <v>88.722099999999998</v>
      </c>
      <c r="I48" s="23">
        <f>'Q6'!I22</f>
        <v>88.9636</v>
      </c>
      <c r="J48" s="23">
        <f>'Q6'!J22</f>
        <v>89.808800000000005</v>
      </c>
      <c r="K48" s="23">
        <f>'Q6'!K22</f>
        <v>90.093500000000006</v>
      </c>
      <c r="L48" s="23">
        <f>'Q6'!L22</f>
        <v>90.387600000000006</v>
      </c>
      <c r="M48" s="23">
        <f>'Q6'!M22</f>
        <v>90.460499999999996</v>
      </c>
      <c r="N48" s="23">
        <f>'Q6'!N22</f>
        <v>90.567999999999998</v>
      </c>
      <c r="O48" s="23">
        <f>'Q6'!O22</f>
        <v>90.498699999999999</v>
      </c>
      <c r="P48" s="23">
        <f>'Q6'!P22</f>
        <v>90.883600000000001</v>
      </c>
      <c r="Q48" s="23">
        <f>'Q6'!Q22</f>
        <v>92.578699999999998</v>
      </c>
      <c r="R48" s="23">
        <f>'Q6'!R22</f>
        <v>97.203400000000002</v>
      </c>
      <c r="S48" s="23">
        <f>'Q6'!S22</f>
        <v>95.453500000000005</v>
      </c>
      <c r="T48" s="23">
        <f>'Q6'!T22</f>
        <v>95.596699999999998</v>
      </c>
      <c r="U48" s="23">
        <f>'Q6'!U22</f>
        <v>98.886200000000002</v>
      </c>
      <c r="V48" s="23">
        <f>'Q6'!V22</f>
        <v>102.167</v>
      </c>
      <c r="W48" s="23">
        <f>'Q6'!W22</f>
        <v>103.35</v>
      </c>
      <c r="X48" s="23">
        <f>'Q6'!X22</f>
        <v>103.352</v>
      </c>
      <c r="Y48" s="23">
        <f>'Q6'!Y22</f>
        <v>104.657</v>
      </c>
      <c r="Z48" s="23">
        <f>'Q6'!Z22</f>
        <v>108.343</v>
      </c>
      <c r="AA48" s="23">
        <f>'Q6'!AA22</f>
        <v>108.221</v>
      </c>
      <c r="AB48" s="23">
        <f>'Q6'!AB22</f>
        <v>108.193</v>
      </c>
      <c r="AC48" s="23">
        <f>'Q6'!AC22</f>
        <v>110.66500000000001</v>
      </c>
      <c r="AD48" s="23">
        <f>'Q6'!AD22</f>
        <v>116.711</v>
      </c>
      <c r="AE48" s="23">
        <f>'Q6'!AE22</f>
        <v>121.563</v>
      </c>
      <c r="AF48" s="23">
        <f>'Q6'!AF22</f>
        <v>130.477</v>
      </c>
      <c r="AG48" s="23">
        <f>'Q6'!AG22</f>
        <v>147.55199999999999</v>
      </c>
      <c r="AH48" s="23">
        <f>'Q6'!AH22</f>
        <v>150.22399999999999</v>
      </c>
      <c r="AI48" s="23">
        <f>'Q6'!AI22</f>
        <v>143.14699999999999</v>
      </c>
      <c r="AJ48" s="23">
        <f>'Q6'!AJ22</f>
        <v>136.15199999999999</v>
      </c>
      <c r="AK48" s="23">
        <f>'Q6'!AK22</f>
        <v>140.40600000000001</v>
      </c>
      <c r="AL48" s="23">
        <f>'Q6'!AL22</f>
        <v>145.63999999999999</v>
      </c>
      <c r="AM48" s="23">
        <f>'Q6'!AM22</f>
        <v>145.42400000000001</v>
      </c>
      <c r="AN48" s="23">
        <f>'Q6'!AN22</f>
        <v>145.625</v>
      </c>
      <c r="AO48" s="23">
        <f>'Q6'!AO22</f>
        <v>146.17400000000001</v>
      </c>
      <c r="AP48" s="23">
        <f>'Q6'!AP22</f>
        <v>148.209</v>
      </c>
      <c r="AQ48" s="23">
        <f>'Q6'!AQ22</f>
        <v>150.297</v>
      </c>
    </row>
    <row r="49" spans="1:43" s="21" customFormat="1" ht="15" customHeight="1">
      <c r="A49" s="21" t="s">
        <v>334</v>
      </c>
      <c r="B49" s="36" t="s">
        <v>113</v>
      </c>
      <c r="C49" s="22">
        <v>1.093604379403925</v>
      </c>
      <c r="D49" s="23">
        <f>'Q6'!D23</f>
        <v>63.634999999999998</v>
      </c>
      <c r="E49" s="23">
        <f>'Q6'!E23</f>
        <v>65.4739</v>
      </c>
      <c r="F49" s="23">
        <f>'Q6'!F23</f>
        <v>67.539400000000001</v>
      </c>
      <c r="G49" s="23">
        <f>'Q6'!G23</f>
        <v>67.8185</v>
      </c>
      <c r="H49" s="23">
        <f>'Q6'!H23</f>
        <v>68.209000000000003</v>
      </c>
      <c r="I49" s="23">
        <f>'Q6'!I23</f>
        <v>70.532899999999998</v>
      </c>
      <c r="J49" s="23">
        <f>'Q6'!J23</f>
        <v>76.203000000000003</v>
      </c>
      <c r="K49" s="23">
        <f>'Q6'!K23</f>
        <v>77.638400000000004</v>
      </c>
      <c r="L49" s="23">
        <f>'Q6'!L23</f>
        <v>79.322800000000001</v>
      </c>
      <c r="M49" s="23">
        <f>'Q6'!M23</f>
        <v>82.927499999999995</v>
      </c>
      <c r="N49" s="23">
        <f>'Q6'!N23</f>
        <v>87.4602</v>
      </c>
      <c r="O49" s="23">
        <f>'Q6'!O23</f>
        <v>88.191999999999993</v>
      </c>
      <c r="P49" s="23">
        <f>'Q6'!P23</f>
        <v>89.212500000000006</v>
      </c>
      <c r="Q49" s="23">
        <f>'Q6'!Q23</f>
        <v>93.141599999999997</v>
      </c>
      <c r="R49" s="23">
        <f>'Q6'!R23</f>
        <v>95.795500000000004</v>
      </c>
      <c r="S49" s="23">
        <f>'Q6'!S23</f>
        <v>95.105199999999996</v>
      </c>
      <c r="T49" s="23">
        <f>'Q6'!T23</f>
        <v>95.622</v>
      </c>
      <c r="U49" s="23">
        <f>'Q6'!U23</f>
        <v>98.670199999999994</v>
      </c>
      <c r="V49" s="23">
        <f>'Q6'!V23</f>
        <v>102.048</v>
      </c>
      <c r="W49" s="23">
        <f>'Q6'!W23</f>
        <v>103.65900000000001</v>
      </c>
      <c r="X49" s="23">
        <f>'Q6'!X23</f>
        <v>103.544</v>
      </c>
      <c r="Y49" s="23">
        <f>'Q6'!Y23</f>
        <v>106.693</v>
      </c>
      <c r="Z49" s="23">
        <f>'Q6'!Z23</f>
        <v>108.89</v>
      </c>
      <c r="AA49" s="23">
        <f>'Q6'!AA23</f>
        <v>108.089</v>
      </c>
      <c r="AB49" s="23">
        <f>'Q6'!AB23</f>
        <v>108.739</v>
      </c>
      <c r="AC49" s="23">
        <f>'Q6'!AC23</f>
        <v>110.417</v>
      </c>
      <c r="AD49" s="23">
        <f>'Q6'!AD23</f>
        <v>113.01300000000001</v>
      </c>
      <c r="AE49" s="23">
        <f>'Q6'!AE23</f>
        <v>114.36</v>
      </c>
      <c r="AF49" s="23">
        <f>'Q6'!AF23</f>
        <v>116.07599999999999</v>
      </c>
      <c r="AG49" s="23">
        <f>'Q6'!AG23</f>
        <v>121.16800000000001</v>
      </c>
      <c r="AH49" s="23">
        <f>'Q6'!AH23</f>
        <v>123.557</v>
      </c>
      <c r="AI49" s="23">
        <f>'Q6'!AI23</f>
        <v>119.794</v>
      </c>
      <c r="AJ49" s="23">
        <f>'Q6'!AJ23</f>
        <v>117.902</v>
      </c>
      <c r="AK49" s="23">
        <f>'Q6'!AK23</f>
        <v>119.69799999999999</v>
      </c>
      <c r="AL49" s="23">
        <f>'Q6'!AL23</f>
        <v>121.27800000000001</v>
      </c>
      <c r="AM49" s="23">
        <f>'Q6'!AM23</f>
        <v>121.887</v>
      </c>
      <c r="AN49" s="23">
        <f>'Q6'!AN23</f>
        <v>123.324</v>
      </c>
      <c r="AO49" s="23">
        <f>'Q6'!AO23</f>
        <v>125.504</v>
      </c>
      <c r="AP49" s="23">
        <f>'Q6'!AP23</f>
        <v>130.55099999999999</v>
      </c>
      <c r="AQ49" s="23">
        <f>'Q6'!AQ23</f>
        <v>130.14699999999999</v>
      </c>
    </row>
    <row r="50" spans="1:43" s="21" customFormat="1" ht="15" customHeight="1">
      <c r="A50" s="21" t="s">
        <v>341</v>
      </c>
      <c r="B50" s="36" t="s">
        <v>179</v>
      </c>
      <c r="C50" s="22">
        <v>1.0844347830705772</v>
      </c>
      <c r="D50" s="23">
        <f>'Q7 PPI'!D8</f>
        <v>93.880799999999994</v>
      </c>
      <c r="E50" s="23">
        <f>'Q7 PPI'!E8</f>
        <v>94.2029</v>
      </c>
      <c r="F50" s="23">
        <f>'Q7 PPI'!F8</f>
        <v>92.995199999999997</v>
      </c>
      <c r="G50" s="23">
        <f>'Q7 PPI'!G8</f>
        <v>93.156199999999998</v>
      </c>
      <c r="H50" s="23">
        <f>'Q7 PPI'!H8</f>
        <v>92.834100000000007</v>
      </c>
      <c r="I50" s="23">
        <f>'Q7 PPI'!I8</f>
        <v>93.478300000000004</v>
      </c>
      <c r="J50" s="23">
        <f>'Q7 PPI'!J8</f>
        <v>93.719800000000006</v>
      </c>
      <c r="K50" s="23">
        <f>'Q7 PPI'!K8</f>
        <v>94.122399999999999</v>
      </c>
      <c r="L50" s="23">
        <f>'Q7 PPI'!L8</f>
        <v>94.444400000000002</v>
      </c>
      <c r="M50" s="23">
        <f>'Q7 PPI'!M8</f>
        <v>94.122399999999999</v>
      </c>
      <c r="N50" s="23">
        <f>'Q7 PPI'!N8</f>
        <v>93.800299999999993</v>
      </c>
      <c r="O50" s="23">
        <f>'Q7 PPI'!O8</f>
        <v>95.008099999999999</v>
      </c>
      <c r="P50" s="23">
        <f>'Q7 PPI'!P8</f>
        <v>96.135300000000001</v>
      </c>
      <c r="Q50" s="23">
        <f>'Q7 PPI'!Q8</f>
        <v>96.698899999999995</v>
      </c>
      <c r="R50" s="23">
        <f>'Q7 PPI'!R8</f>
        <v>97.343000000000004</v>
      </c>
      <c r="S50" s="23">
        <f>'Q7 PPI'!S8</f>
        <v>98.711799999999997</v>
      </c>
      <c r="T50" s="23">
        <f>'Q7 PPI'!T8</f>
        <v>99.1143</v>
      </c>
      <c r="U50" s="23">
        <f>'Q7 PPI'!U8</f>
        <v>99.758499999999998</v>
      </c>
      <c r="V50" s="23">
        <f>'Q7 PPI'!V8</f>
        <v>100.40300000000001</v>
      </c>
      <c r="W50" s="23">
        <f>'Q7 PPI'!W8</f>
        <v>100.96599999999999</v>
      </c>
      <c r="X50" s="23">
        <f>'Q7 PPI'!X8</f>
        <v>101.208</v>
      </c>
      <c r="Y50" s="23">
        <f>'Q7 PPI'!Y8</f>
        <v>99.436400000000006</v>
      </c>
      <c r="Z50" s="23">
        <f>'Q7 PPI'!Z8</f>
        <v>100.483</v>
      </c>
      <c r="AA50" s="23">
        <f>'Q7 PPI'!AA8</f>
        <v>103.54300000000001</v>
      </c>
      <c r="AB50" s="23">
        <f>'Q7 PPI'!AB8</f>
        <v>104.831</v>
      </c>
      <c r="AC50" s="23">
        <f>'Q7 PPI'!AC8</f>
        <v>105.717</v>
      </c>
      <c r="AD50" s="23">
        <f>'Q7 PPI'!AD8</f>
        <v>107.488</v>
      </c>
      <c r="AE50" s="23">
        <f>'Q7 PPI'!AE8</f>
        <v>109.581</v>
      </c>
      <c r="AF50" s="23">
        <f>'Q7 PPI'!AF8</f>
        <v>114.251</v>
      </c>
      <c r="AG50" s="23">
        <f>'Q7 PPI'!AG8</f>
        <v>118.357</v>
      </c>
      <c r="AH50" s="23">
        <f>'Q7 PPI'!AH8</f>
        <v>120.209</v>
      </c>
      <c r="AI50" s="23">
        <f>'Q7 PPI'!AI8</f>
        <v>113.205</v>
      </c>
      <c r="AJ50" s="23">
        <f>'Q7 PPI'!AJ8</f>
        <v>111.43300000000001</v>
      </c>
      <c r="AK50" s="23">
        <f>'Q7 PPI'!AK8</f>
        <v>112.077</v>
      </c>
      <c r="AL50" s="23">
        <f>'Q7 PPI'!AL8</f>
        <v>113.768</v>
      </c>
      <c r="AM50" s="23">
        <f>'Q7 PPI'!AM8</f>
        <v>114.57299999999999</v>
      </c>
      <c r="AN50" s="23">
        <f>'Q7 PPI'!AN8</f>
        <v>115.137</v>
      </c>
      <c r="AO50" s="23">
        <f>'Q7 PPI'!AO8</f>
        <v>117.39100000000001</v>
      </c>
      <c r="AP50" s="23">
        <f>'Q7 PPI'!AP8</f>
        <v>118.599</v>
      </c>
      <c r="AQ50" s="23">
        <f>'Q7 PPI'!AQ8</f>
        <v>120.37</v>
      </c>
    </row>
    <row r="51" spans="1:43" s="21" customFormat="1" ht="15" customHeight="1">
      <c r="A51" s="21" t="s">
        <v>334</v>
      </c>
      <c r="B51" s="36" t="s">
        <v>34</v>
      </c>
      <c r="C51" s="22">
        <v>1.0613582968802469</v>
      </c>
      <c r="D51" s="23">
        <f>'Q6'!D25</f>
        <v>33.7408</v>
      </c>
      <c r="E51" s="23">
        <f>'Q6'!E25</f>
        <v>37.709000000000003</v>
      </c>
      <c r="F51" s="23">
        <f>'Q6'!F25</f>
        <v>43.421700000000001</v>
      </c>
      <c r="G51" s="23">
        <f>'Q6'!G25</f>
        <v>48.202599999999997</v>
      </c>
      <c r="H51" s="23">
        <f>'Q6'!H25</f>
        <v>51.7789</v>
      </c>
      <c r="I51" s="23">
        <f>'Q6'!I25</f>
        <v>59.015000000000001</v>
      </c>
      <c r="J51" s="23">
        <f>'Q6'!J25</f>
        <v>68.540599999999998</v>
      </c>
      <c r="K51" s="23">
        <f>'Q6'!K25</f>
        <v>76.813500000000005</v>
      </c>
      <c r="L51" s="23">
        <f>'Q6'!L25</f>
        <v>81.975999999999999</v>
      </c>
      <c r="M51" s="23">
        <f>'Q6'!M25</f>
        <v>87.263400000000004</v>
      </c>
      <c r="N51" s="23">
        <f>'Q6'!N25</f>
        <v>89.461299999999994</v>
      </c>
      <c r="O51" s="23">
        <f>'Q6'!O25</f>
        <v>91.171000000000006</v>
      </c>
      <c r="P51" s="23">
        <f>'Q6'!P25</f>
        <v>89.853200000000001</v>
      </c>
      <c r="Q51" s="23">
        <f>'Q6'!Q25</f>
        <v>89.314800000000005</v>
      </c>
      <c r="R51" s="23">
        <f>'Q6'!R25</f>
        <v>92.069500000000005</v>
      </c>
      <c r="S51" s="23">
        <f>'Q6'!S25</f>
        <v>94.498099999999994</v>
      </c>
      <c r="T51" s="23">
        <f>'Q6'!T25</f>
        <v>95.343299999999999</v>
      </c>
      <c r="U51" s="23">
        <f>'Q6'!U25</f>
        <v>97.264600000000002</v>
      </c>
      <c r="V51" s="23">
        <f>'Q6'!V25</f>
        <v>100.258</v>
      </c>
      <c r="W51" s="23">
        <f>'Q6'!W25</f>
        <v>107.134</v>
      </c>
      <c r="X51" s="23">
        <f>'Q6'!X25</f>
        <v>106.443</v>
      </c>
      <c r="Y51" s="23">
        <f>'Q6'!Y25</f>
        <v>113.154</v>
      </c>
      <c r="Z51" s="23">
        <f>'Q6'!Z25</f>
        <v>124.744</v>
      </c>
      <c r="AA51" s="23">
        <f>'Q6'!AA25</f>
        <v>135.64500000000001</v>
      </c>
      <c r="AB51" s="23">
        <f>'Q6'!AB25</f>
        <v>145.79</v>
      </c>
      <c r="AC51" s="23">
        <f>'Q6'!AC25</f>
        <v>157.108</v>
      </c>
      <c r="AD51" s="23">
        <f>'Q6'!AD25</f>
        <v>168.405</v>
      </c>
      <c r="AE51" s="23">
        <f>'Q6'!AE25</f>
        <v>176.79599999999999</v>
      </c>
      <c r="AF51" s="23">
        <f>'Q6'!AF25</f>
        <v>196.07300000000001</v>
      </c>
      <c r="AG51" s="23">
        <f>'Q6'!AG25</f>
        <v>202.51</v>
      </c>
      <c r="AH51" s="23">
        <f>'Q6'!AH25</f>
        <v>211.917</v>
      </c>
      <c r="AI51" s="23">
        <f>'Q6'!AI25</f>
        <v>211.28700000000001</v>
      </c>
      <c r="AJ51" s="23">
        <f>'Q6'!AJ25</f>
        <v>202.803</v>
      </c>
      <c r="AK51" s="23">
        <f>'Q6'!AK25</f>
        <v>205.524</v>
      </c>
      <c r="AL51" s="23">
        <f>'Q6'!AL25</f>
        <v>211.614</v>
      </c>
      <c r="AM51" s="23">
        <f>'Q6'!AM25</f>
        <v>213.946</v>
      </c>
      <c r="AN51" s="23">
        <f>'Q6'!AN25</f>
        <v>216.03700000000001</v>
      </c>
      <c r="AO51" s="23">
        <f>'Q6'!AO25</f>
        <v>223.416</v>
      </c>
      <c r="AP51" s="23">
        <f>'Q6'!AP25</f>
        <v>227.07400000000001</v>
      </c>
      <c r="AQ51" s="23">
        <f>'Q6'!AQ25</f>
        <v>231.72200000000001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B2:AQ8"/>
  <sheetViews>
    <sheetView workbookViewId="0">
      <selection sqref="A1:XFD1048576"/>
    </sheetView>
  </sheetViews>
  <sheetFormatPr defaultRowHeight="14.25"/>
  <cols>
    <col min="2" max="2" width="18.25" bestFit="1" customWidth="1"/>
  </cols>
  <sheetData>
    <row r="2" spans="2:43" s="28" customFormat="1">
      <c r="D2" s="28" t="s">
        <v>341</v>
      </c>
    </row>
    <row r="3" spans="2:43" s="28" customFormat="1">
      <c r="D3" s="29" t="s">
        <v>294</v>
      </c>
      <c r="E3" s="29" t="s">
        <v>295</v>
      </c>
      <c r="F3" s="29" t="s">
        <v>296</v>
      </c>
      <c r="G3" s="29" t="s">
        <v>297</v>
      </c>
      <c r="H3" s="29" t="s">
        <v>298</v>
      </c>
      <c r="I3" s="29" t="s">
        <v>299</v>
      </c>
      <c r="J3" s="29" t="s">
        <v>300</v>
      </c>
      <c r="K3" s="29" t="s">
        <v>301</v>
      </c>
      <c r="L3" s="29" t="s">
        <v>302</v>
      </c>
      <c r="M3" s="29" t="s">
        <v>303</v>
      </c>
      <c r="N3" s="29" t="s">
        <v>304</v>
      </c>
      <c r="O3" s="29" t="s">
        <v>305</v>
      </c>
      <c r="P3" s="29" t="s">
        <v>306</v>
      </c>
      <c r="Q3" s="29" t="s">
        <v>307</v>
      </c>
      <c r="R3" s="29" t="s">
        <v>308</v>
      </c>
      <c r="S3" s="29" t="s">
        <v>309</v>
      </c>
      <c r="T3" s="29" t="s">
        <v>310</v>
      </c>
      <c r="U3" s="29" t="s">
        <v>311</v>
      </c>
      <c r="V3" s="29" t="s">
        <v>312</v>
      </c>
      <c r="W3" s="29" t="s">
        <v>313</v>
      </c>
      <c r="X3" s="29" t="s">
        <v>314</v>
      </c>
      <c r="Y3" s="29" t="s">
        <v>315</v>
      </c>
      <c r="Z3" s="29" t="s">
        <v>316</v>
      </c>
      <c r="AA3" s="29" t="s">
        <v>317</v>
      </c>
      <c r="AB3" s="29" t="s">
        <v>318</v>
      </c>
      <c r="AC3" s="29" t="s">
        <v>319</v>
      </c>
      <c r="AD3" s="29" t="s">
        <v>320</v>
      </c>
      <c r="AE3" s="29" t="s">
        <v>321</v>
      </c>
      <c r="AF3" s="29" t="s">
        <v>322</v>
      </c>
      <c r="AG3" s="29" t="s">
        <v>323</v>
      </c>
      <c r="AH3" s="29" t="s">
        <v>324</v>
      </c>
      <c r="AI3" s="29" t="s">
        <v>325</v>
      </c>
      <c r="AJ3" s="29" t="s">
        <v>326</v>
      </c>
      <c r="AK3" s="29" t="s">
        <v>327</v>
      </c>
      <c r="AL3" s="29" t="s">
        <v>328</v>
      </c>
      <c r="AM3" s="29" t="s">
        <v>329</v>
      </c>
      <c r="AN3" s="29" t="s">
        <v>330</v>
      </c>
      <c r="AO3" s="29" t="s">
        <v>331</v>
      </c>
      <c r="AP3" s="29" t="s">
        <v>332</v>
      </c>
      <c r="AQ3" s="29" t="s">
        <v>333</v>
      </c>
    </row>
    <row r="4" spans="2:43" s="32" customFormat="1">
      <c r="B4" s="30" t="s">
        <v>46</v>
      </c>
      <c r="C4" s="13">
        <v>10.994331166361571</v>
      </c>
      <c r="D4" s="31">
        <v>0.2</v>
      </c>
      <c r="E4" s="31">
        <v>-0.6</v>
      </c>
      <c r="F4" s="31">
        <v>-2.9</v>
      </c>
      <c r="G4" s="31">
        <v>-4</v>
      </c>
      <c r="H4" s="31">
        <v>-4</v>
      </c>
      <c r="I4" s="31">
        <v>-2.5</v>
      </c>
      <c r="J4" s="31">
        <v>-1.4</v>
      </c>
      <c r="K4" s="31">
        <v>0.4</v>
      </c>
      <c r="L4" s="31">
        <v>4.5999999999999996</v>
      </c>
      <c r="M4" s="31">
        <v>1.3</v>
      </c>
      <c r="N4" s="31">
        <v>1.4</v>
      </c>
      <c r="O4" s="31">
        <v>3</v>
      </c>
      <c r="P4" s="31">
        <v>3.9</v>
      </c>
      <c r="Q4" s="31">
        <v>6.4</v>
      </c>
      <c r="R4" s="31">
        <v>7.9</v>
      </c>
      <c r="S4" s="31">
        <v>7.1</v>
      </c>
      <c r="T4" s="31">
        <v>5.6</v>
      </c>
      <c r="U4" s="31">
        <v>5.2</v>
      </c>
      <c r="V4" s="31">
        <v>4.5</v>
      </c>
      <c r="W4" s="31">
        <v>3.2</v>
      </c>
      <c r="X4" s="31">
        <v>2.5</v>
      </c>
      <c r="Y4" s="31">
        <v>3.5</v>
      </c>
      <c r="Z4" s="31">
        <v>3.5</v>
      </c>
      <c r="AA4" s="31">
        <v>3.1</v>
      </c>
      <c r="AB4" s="31">
        <v>2.7</v>
      </c>
      <c r="AC4" s="31">
        <v>2.73333</v>
      </c>
      <c r="AD4" s="31">
        <v>2.5666699999999998</v>
      </c>
      <c r="AE4" s="31">
        <v>4.4000000000000004</v>
      </c>
      <c r="AF4" s="31">
        <v>6.9</v>
      </c>
      <c r="AG4" s="31">
        <v>8.3666699999999992</v>
      </c>
      <c r="AH4" s="31">
        <v>9.7333300000000005</v>
      </c>
      <c r="AI4" s="31">
        <v>2.5</v>
      </c>
      <c r="AJ4" s="31">
        <v>-4.5999999999999996</v>
      </c>
      <c r="AK4" s="31">
        <v>-7.2</v>
      </c>
      <c r="AL4" s="31">
        <v>-7.7</v>
      </c>
      <c r="AM4" s="31">
        <v>-2.0666699999999998</v>
      </c>
      <c r="AN4" s="31">
        <v>5.2</v>
      </c>
      <c r="AO4" s="31">
        <v>6.7666700000000004</v>
      </c>
      <c r="AP4" s="31">
        <v>4.4666699999999997</v>
      </c>
      <c r="AQ4" s="31">
        <v>5.6666699999999999</v>
      </c>
    </row>
    <row r="5" spans="2:43" s="32" customFormat="1">
      <c r="B5" s="30" t="s">
        <v>184</v>
      </c>
      <c r="C5" s="13">
        <v>4.6128642617655462</v>
      </c>
      <c r="D5" s="31">
        <v>86.622500000000002</v>
      </c>
      <c r="E5" s="31">
        <v>88.268299999999996</v>
      </c>
      <c r="F5" s="31">
        <v>86.449299999999994</v>
      </c>
      <c r="G5" s="31">
        <v>83.966099999999997</v>
      </c>
      <c r="H5" s="31">
        <v>83.302000000000007</v>
      </c>
      <c r="I5" s="31">
        <v>85.7851</v>
      </c>
      <c r="J5" s="31">
        <v>85.149900000000002</v>
      </c>
      <c r="K5" s="31">
        <v>86.016099999999994</v>
      </c>
      <c r="L5" s="31">
        <v>88.369299999999996</v>
      </c>
      <c r="M5" s="31">
        <v>86.135499999999993</v>
      </c>
      <c r="N5" s="31">
        <v>86.135499999999993</v>
      </c>
      <c r="O5" s="31">
        <v>86.433400000000006</v>
      </c>
      <c r="P5" s="31">
        <v>87.803399999999996</v>
      </c>
      <c r="Q5" s="31">
        <v>90.215900000000005</v>
      </c>
      <c r="R5" s="31">
        <v>93.0672</v>
      </c>
      <c r="S5" s="31">
        <v>93.697500000000005</v>
      </c>
      <c r="T5" s="31">
        <v>93.939099999999996</v>
      </c>
      <c r="U5" s="31">
        <v>99.296199999999999</v>
      </c>
      <c r="V5" s="31">
        <v>103.676</v>
      </c>
      <c r="W5" s="31">
        <v>103.22499999999999</v>
      </c>
      <c r="X5" s="31">
        <v>104.517</v>
      </c>
      <c r="Y5" s="31">
        <v>106.93300000000001</v>
      </c>
      <c r="Z5" s="31">
        <v>107.458</v>
      </c>
      <c r="AA5" s="31">
        <v>101.261</v>
      </c>
      <c r="AB5" s="31">
        <v>100.28</v>
      </c>
      <c r="AC5" s="31">
        <v>104.482</v>
      </c>
      <c r="AD5" s="31">
        <v>106.51300000000001</v>
      </c>
      <c r="AE5" s="31">
        <v>109.979</v>
      </c>
      <c r="AF5" s="31">
        <v>111.97499999999999</v>
      </c>
      <c r="AG5" s="31">
        <v>120.16800000000001</v>
      </c>
      <c r="AH5" s="31">
        <v>122.899</v>
      </c>
      <c r="AI5" s="31">
        <v>98.109200000000001</v>
      </c>
      <c r="AJ5" s="31">
        <v>92.121799999999993</v>
      </c>
      <c r="AK5" s="31">
        <v>96.428600000000003</v>
      </c>
      <c r="AL5" s="31">
        <v>100.21</v>
      </c>
      <c r="AM5" s="31">
        <v>101.261</v>
      </c>
      <c r="AN5" s="31">
        <v>103.04600000000001</v>
      </c>
      <c r="AO5" s="31">
        <v>103.256</v>
      </c>
      <c r="AP5" s="31">
        <v>100.032</v>
      </c>
      <c r="AQ5" s="31">
        <v>102.241</v>
      </c>
    </row>
    <row r="6" spans="2:43" s="32" customFormat="1">
      <c r="B6" s="30" t="s">
        <v>186</v>
      </c>
      <c r="C6" s="13">
        <v>2.99288751341355</v>
      </c>
      <c r="D6" s="16" t="s">
        <v>243</v>
      </c>
      <c r="E6" s="16" t="s">
        <v>243</v>
      </c>
      <c r="F6" s="16" t="s">
        <v>243</v>
      </c>
      <c r="G6" s="16" t="s">
        <v>243</v>
      </c>
      <c r="H6" s="16" t="s">
        <v>243</v>
      </c>
      <c r="I6" s="16" t="s">
        <v>243</v>
      </c>
      <c r="J6" s="16" t="s">
        <v>243</v>
      </c>
      <c r="K6" s="16" t="s">
        <v>243</v>
      </c>
      <c r="L6" s="16" t="s">
        <v>243</v>
      </c>
      <c r="M6" s="16" t="s">
        <v>243</v>
      </c>
      <c r="N6" s="16" t="s">
        <v>243</v>
      </c>
      <c r="O6" s="16" t="s">
        <v>243</v>
      </c>
      <c r="P6" s="16" t="s">
        <v>243</v>
      </c>
      <c r="Q6" s="16" t="s">
        <v>243</v>
      </c>
      <c r="R6" s="16" t="s">
        <v>243</v>
      </c>
      <c r="S6" s="16" t="s">
        <v>243</v>
      </c>
      <c r="T6" s="16" t="s">
        <v>243</v>
      </c>
      <c r="U6" s="16" t="s">
        <v>243</v>
      </c>
      <c r="V6" s="16" t="s">
        <v>243</v>
      </c>
      <c r="W6" s="16" t="s">
        <v>243</v>
      </c>
      <c r="X6" s="16" t="s">
        <v>243</v>
      </c>
      <c r="Y6" s="16" t="s">
        <v>243</v>
      </c>
      <c r="Z6" s="16" t="s">
        <v>243</v>
      </c>
      <c r="AA6" s="16" t="s">
        <v>243</v>
      </c>
      <c r="AB6" s="16" t="s">
        <v>243</v>
      </c>
      <c r="AC6" s="16" t="s">
        <v>243</v>
      </c>
      <c r="AD6" s="16" t="s">
        <v>243</v>
      </c>
      <c r="AE6" s="16" t="s">
        <v>243</v>
      </c>
      <c r="AF6" s="16" t="s">
        <v>243</v>
      </c>
      <c r="AG6" s="16" t="s">
        <v>243</v>
      </c>
      <c r="AH6" s="16" t="s">
        <v>243</v>
      </c>
      <c r="AI6" s="16" t="s">
        <v>243</v>
      </c>
      <c r="AJ6" s="16" t="s">
        <v>243</v>
      </c>
      <c r="AK6" s="16" t="s">
        <v>243</v>
      </c>
      <c r="AL6" s="16" t="s">
        <v>243</v>
      </c>
      <c r="AM6" s="16" t="s">
        <v>243</v>
      </c>
      <c r="AN6" s="16" t="s">
        <v>243</v>
      </c>
      <c r="AO6" s="16" t="s">
        <v>243</v>
      </c>
      <c r="AP6" s="16" t="s">
        <v>243</v>
      </c>
      <c r="AQ6" s="16" t="s">
        <v>243</v>
      </c>
    </row>
    <row r="7" spans="2:43" s="32" customFormat="1">
      <c r="B7" s="30" t="s">
        <v>203</v>
      </c>
      <c r="C7" s="13">
        <v>1.4559131352174528</v>
      </c>
      <c r="D7" s="16" t="s">
        <v>243</v>
      </c>
      <c r="E7" s="16" t="s">
        <v>243</v>
      </c>
      <c r="F7" s="16" t="s">
        <v>243</v>
      </c>
      <c r="G7" s="16" t="s">
        <v>243</v>
      </c>
      <c r="H7" s="16" t="s">
        <v>243</v>
      </c>
      <c r="I7" s="16" t="s">
        <v>243</v>
      </c>
      <c r="J7" s="16" t="s">
        <v>243</v>
      </c>
      <c r="K7" s="16" t="s">
        <v>243</v>
      </c>
      <c r="L7" s="16" t="s">
        <v>243</v>
      </c>
      <c r="M7" s="16" t="s">
        <v>243</v>
      </c>
      <c r="N7" s="16" t="s">
        <v>243</v>
      </c>
      <c r="O7" s="16" t="s">
        <v>243</v>
      </c>
      <c r="P7" s="16" t="s">
        <v>243</v>
      </c>
      <c r="Q7" s="16" t="s">
        <v>243</v>
      </c>
      <c r="R7" s="16" t="s">
        <v>243</v>
      </c>
      <c r="S7" s="16" t="s">
        <v>243</v>
      </c>
      <c r="T7" s="16" t="s">
        <v>243</v>
      </c>
      <c r="U7" s="16" t="s">
        <v>243</v>
      </c>
      <c r="V7" s="16" t="s">
        <v>243</v>
      </c>
      <c r="W7" s="16" t="s">
        <v>243</v>
      </c>
      <c r="X7" s="16" t="s">
        <v>243</v>
      </c>
      <c r="Y7" s="16" t="s">
        <v>243</v>
      </c>
      <c r="Z7" s="16" t="s">
        <v>243</v>
      </c>
      <c r="AA7" s="16" t="s">
        <v>243</v>
      </c>
      <c r="AB7" s="16" t="s">
        <v>243</v>
      </c>
      <c r="AC7" s="16" t="s">
        <v>243</v>
      </c>
      <c r="AD7" s="16" t="s">
        <v>243</v>
      </c>
      <c r="AE7" s="16" t="s">
        <v>243</v>
      </c>
      <c r="AF7" s="16" t="s">
        <v>243</v>
      </c>
      <c r="AG7" s="16" t="s">
        <v>243</v>
      </c>
      <c r="AH7" s="16" t="s">
        <v>243</v>
      </c>
      <c r="AI7" s="16" t="s">
        <v>243</v>
      </c>
      <c r="AJ7" s="16" t="s">
        <v>243</v>
      </c>
      <c r="AK7" s="16" t="s">
        <v>243</v>
      </c>
      <c r="AL7" s="16" t="s">
        <v>243</v>
      </c>
      <c r="AM7" s="16" t="s">
        <v>243</v>
      </c>
      <c r="AN7" s="16" t="s">
        <v>243</v>
      </c>
      <c r="AO7" s="16" t="s">
        <v>243</v>
      </c>
      <c r="AP7" s="16" t="s">
        <v>243</v>
      </c>
      <c r="AQ7" s="16" t="s">
        <v>243</v>
      </c>
    </row>
    <row r="8" spans="2:43">
      <c r="B8" s="2" t="s">
        <v>179</v>
      </c>
      <c r="C8" s="13">
        <v>1.0844347830705772</v>
      </c>
      <c r="D8" s="34">
        <v>93.880799999999994</v>
      </c>
      <c r="E8" s="34">
        <v>94.2029</v>
      </c>
      <c r="F8" s="34">
        <v>92.995199999999997</v>
      </c>
      <c r="G8" s="34">
        <v>93.156199999999998</v>
      </c>
      <c r="H8" s="34">
        <v>92.834100000000007</v>
      </c>
      <c r="I8" s="34">
        <v>93.478300000000004</v>
      </c>
      <c r="J8" s="34">
        <v>93.719800000000006</v>
      </c>
      <c r="K8" s="34">
        <v>94.122399999999999</v>
      </c>
      <c r="L8" s="34">
        <v>94.444400000000002</v>
      </c>
      <c r="M8" s="34">
        <v>94.122399999999999</v>
      </c>
      <c r="N8" s="34">
        <v>93.800299999999993</v>
      </c>
      <c r="O8" s="34">
        <v>95.008099999999999</v>
      </c>
      <c r="P8" s="34">
        <v>96.135300000000001</v>
      </c>
      <c r="Q8" s="34">
        <v>96.698899999999995</v>
      </c>
      <c r="R8" s="34">
        <v>97.343000000000004</v>
      </c>
      <c r="S8" s="34">
        <v>98.711799999999997</v>
      </c>
      <c r="T8" s="34">
        <v>99.1143</v>
      </c>
      <c r="U8" s="34">
        <v>99.758499999999998</v>
      </c>
      <c r="V8" s="34">
        <v>100.40300000000001</v>
      </c>
      <c r="W8" s="34">
        <v>100.96599999999999</v>
      </c>
      <c r="X8" s="34">
        <v>101.208</v>
      </c>
      <c r="Y8" s="34">
        <v>99.436400000000006</v>
      </c>
      <c r="Z8" s="34">
        <v>100.483</v>
      </c>
      <c r="AA8" s="34">
        <v>103.54300000000001</v>
      </c>
      <c r="AB8" s="34">
        <v>104.831</v>
      </c>
      <c r="AC8" s="34">
        <v>105.717</v>
      </c>
      <c r="AD8" s="34">
        <v>107.488</v>
      </c>
      <c r="AE8" s="34">
        <v>109.581</v>
      </c>
      <c r="AF8" s="34">
        <v>114.251</v>
      </c>
      <c r="AG8" s="34">
        <v>118.357</v>
      </c>
      <c r="AH8" s="34">
        <v>120.209</v>
      </c>
      <c r="AI8" s="34">
        <v>113.205</v>
      </c>
      <c r="AJ8" s="34">
        <v>111.43300000000001</v>
      </c>
      <c r="AK8" s="34">
        <v>112.077</v>
      </c>
      <c r="AL8" s="34">
        <v>113.768</v>
      </c>
      <c r="AM8" s="34">
        <v>114.57299999999999</v>
      </c>
      <c r="AN8" s="34">
        <v>115.137</v>
      </c>
      <c r="AO8" s="34">
        <v>117.39100000000001</v>
      </c>
      <c r="AP8" s="34">
        <v>118.599</v>
      </c>
      <c r="AQ8" s="34">
        <v>120.37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B3:F25"/>
  <sheetViews>
    <sheetView tabSelected="1" topLeftCell="A11" workbookViewId="0">
      <selection activeCell="A11" sqref="A1:XFD1048576"/>
    </sheetView>
  </sheetViews>
  <sheetFormatPr defaultRowHeight="14.25"/>
  <sheetData>
    <row r="3" spans="2:6" ht="15" thickBot="1">
      <c r="B3" s="42" t="s">
        <v>244</v>
      </c>
      <c r="C3" s="43"/>
      <c r="D3" s="43"/>
      <c r="E3" s="43"/>
      <c r="F3" s="43"/>
    </row>
    <row r="4" spans="2:6">
      <c r="B4" s="44" t="s">
        <v>245</v>
      </c>
      <c r="C4" s="6" t="s">
        <v>246</v>
      </c>
      <c r="D4" s="46" t="s">
        <v>248</v>
      </c>
      <c r="E4" s="44" t="s">
        <v>249</v>
      </c>
      <c r="F4" s="44" t="s">
        <v>250</v>
      </c>
    </row>
    <row r="5" spans="2:6" ht="29.25" thickBot="1">
      <c r="B5" s="45"/>
      <c r="C5" s="7" t="s">
        <v>247</v>
      </c>
      <c r="D5" s="47"/>
      <c r="E5" s="45"/>
      <c r="F5" s="45"/>
    </row>
    <row r="6" spans="2:6" ht="27" thickBot="1">
      <c r="B6" s="8" t="s">
        <v>251</v>
      </c>
      <c r="C6" s="9" t="s">
        <v>252</v>
      </c>
      <c r="D6" s="10">
        <v>13.760300000000001</v>
      </c>
      <c r="E6" s="11">
        <v>36160</v>
      </c>
      <c r="F6" s="11">
        <v>36161</v>
      </c>
    </row>
    <row r="7" spans="2:6" ht="27" thickBot="1">
      <c r="B7" s="8" t="s">
        <v>253</v>
      </c>
      <c r="C7" s="9" t="s">
        <v>254</v>
      </c>
      <c r="D7" s="10">
        <v>40.3399</v>
      </c>
      <c r="E7" s="11">
        <v>36160</v>
      </c>
      <c r="F7" s="11">
        <v>36161</v>
      </c>
    </row>
    <row r="8" spans="2:6" ht="27" thickBot="1">
      <c r="B8" s="8" t="s">
        <v>255</v>
      </c>
      <c r="C8" s="9" t="s">
        <v>256</v>
      </c>
      <c r="D8" s="10">
        <v>0.58527399999999996</v>
      </c>
      <c r="E8" s="11">
        <v>39273</v>
      </c>
      <c r="F8" s="11">
        <v>39448</v>
      </c>
    </row>
    <row r="9" spans="2:6" ht="27" thickBot="1">
      <c r="B9" s="8" t="s">
        <v>257</v>
      </c>
      <c r="C9" s="9" t="s">
        <v>258</v>
      </c>
      <c r="D9" s="10">
        <v>1.95583</v>
      </c>
      <c r="E9" s="11">
        <v>36160</v>
      </c>
      <c r="F9" s="11">
        <v>36161</v>
      </c>
    </row>
    <row r="10" spans="2:6" ht="27" thickBot="1">
      <c r="B10" s="8" t="s">
        <v>259</v>
      </c>
      <c r="C10" s="9" t="s">
        <v>260</v>
      </c>
      <c r="D10" s="10">
        <v>15.646599999999999</v>
      </c>
      <c r="E10" s="11">
        <v>40372</v>
      </c>
      <c r="F10" s="11">
        <v>40544</v>
      </c>
    </row>
    <row r="11" spans="2:6" ht="27" thickBot="1">
      <c r="B11" s="8" t="s">
        <v>261</v>
      </c>
      <c r="C11" s="9" t="s">
        <v>262</v>
      </c>
      <c r="D11" s="10">
        <v>166.386</v>
      </c>
      <c r="E11" s="11">
        <v>36160</v>
      </c>
      <c r="F11" s="11">
        <v>36161</v>
      </c>
    </row>
    <row r="12" spans="2:6" ht="27" thickBot="1">
      <c r="B12" s="8" t="s">
        <v>263</v>
      </c>
      <c r="C12" s="9" t="s">
        <v>264</v>
      </c>
      <c r="D12" s="10">
        <v>5.9457300000000002</v>
      </c>
      <c r="E12" s="11">
        <v>36160</v>
      </c>
      <c r="F12" s="11">
        <v>36161</v>
      </c>
    </row>
    <row r="13" spans="2:6" ht="27" thickBot="1">
      <c r="B13" s="8" t="s">
        <v>265</v>
      </c>
      <c r="C13" s="9" t="s">
        <v>266</v>
      </c>
      <c r="D13" s="10">
        <v>6.5595699999999999</v>
      </c>
      <c r="E13" s="11">
        <v>36160</v>
      </c>
      <c r="F13" s="11">
        <v>36161</v>
      </c>
    </row>
    <row r="14" spans="2:6" ht="27" thickBot="1">
      <c r="B14" s="8" t="s">
        <v>267</v>
      </c>
      <c r="C14" s="9" t="s">
        <v>268</v>
      </c>
      <c r="D14" s="10">
        <v>340.75</v>
      </c>
      <c r="E14" s="11">
        <v>36696</v>
      </c>
      <c r="F14" s="11">
        <v>36892</v>
      </c>
    </row>
    <row r="15" spans="2:6" ht="27" thickBot="1">
      <c r="B15" s="8" t="s">
        <v>269</v>
      </c>
      <c r="C15" s="9" t="s">
        <v>270</v>
      </c>
      <c r="D15" s="10">
        <v>0.78756400000000004</v>
      </c>
      <c r="E15" s="11">
        <v>36160</v>
      </c>
      <c r="F15" s="11">
        <v>36161</v>
      </c>
    </row>
    <row r="16" spans="2:6" ht="15.75" thickBot="1">
      <c r="B16" s="8" t="s">
        <v>271</v>
      </c>
      <c r="C16" s="9" t="s">
        <v>272</v>
      </c>
      <c r="D16" s="12">
        <v>1936.27</v>
      </c>
      <c r="E16" s="11">
        <v>36160</v>
      </c>
      <c r="F16" s="11">
        <v>36161</v>
      </c>
    </row>
    <row r="17" spans="2:6" ht="27" thickBot="1">
      <c r="B17" s="8" t="s">
        <v>273</v>
      </c>
      <c r="C17" s="9" t="s">
        <v>274</v>
      </c>
      <c r="D17" s="10">
        <v>40.3399</v>
      </c>
      <c r="E17" s="11">
        <v>36160</v>
      </c>
      <c r="F17" s="11">
        <v>36161</v>
      </c>
    </row>
    <row r="18" spans="2:6" ht="27" thickBot="1">
      <c r="B18" s="8" t="s">
        <v>275</v>
      </c>
      <c r="C18" s="9" t="s">
        <v>276</v>
      </c>
      <c r="D18" s="10">
        <v>6.5595699999999999</v>
      </c>
      <c r="E18" s="11">
        <v>36160</v>
      </c>
      <c r="F18" s="11">
        <v>36161</v>
      </c>
    </row>
    <row r="19" spans="2:6" ht="27" thickBot="1">
      <c r="B19" s="8" t="s">
        <v>277</v>
      </c>
      <c r="C19" s="9" t="s">
        <v>278</v>
      </c>
      <c r="D19" s="10">
        <v>0.42930000000000001</v>
      </c>
      <c r="E19" s="11">
        <v>39273</v>
      </c>
      <c r="F19" s="11">
        <v>39448</v>
      </c>
    </row>
    <row r="20" spans="2:6" ht="27" thickBot="1">
      <c r="B20" s="8" t="s">
        <v>279</v>
      </c>
      <c r="C20" s="9" t="s">
        <v>280</v>
      </c>
      <c r="D20" s="10">
        <v>2.2037100000000001</v>
      </c>
      <c r="E20" s="11">
        <v>36160</v>
      </c>
      <c r="F20" s="11">
        <v>36161</v>
      </c>
    </row>
    <row r="21" spans="2:6" ht="27" thickBot="1">
      <c r="B21" s="8" t="s">
        <v>281</v>
      </c>
      <c r="C21" s="9" t="s">
        <v>282</v>
      </c>
      <c r="D21" s="10">
        <v>200.482</v>
      </c>
      <c r="E21" s="11">
        <v>36160</v>
      </c>
      <c r="F21" s="11">
        <v>36161</v>
      </c>
    </row>
    <row r="22" spans="2:6" ht="27" thickBot="1">
      <c r="B22" s="8" t="s">
        <v>283</v>
      </c>
      <c r="C22" s="9" t="s">
        <v>284</v>
      </c>
      <c r="D22" s="10">
        <v>239.64</v>
      </c>
      <c r="E22" s="11">
        <v>38909</v>
      </c>
      <c r="F22" s="11">
        <v>39083</v>
      </c>
    </row>
    <row r="23" spans="2:6" ht="27" thickBot="1">
      <c r="B23" s="8" t="s">
        <v>285</v>
      </c>
      <c r="C23" s="9" t="s">
        <v>286</v>
      </c>
      <c r="D23" s="10">
        <v>30.126000000000001</v>
      </c>
      <c r="E23" s="11">
        <v>39637</v>
      </c>
      <c r="F23" s="11">
        <v>39814</v>
      </c>
    </row>
    <row r="24" spans="2:6" ht="27" thickBot="1">
      <c r="B24" s="8" t="s">
        <v>287</v>
      </c>
      <c r="C24" s="9" t="s">
        <v>288</v>
      </c>
      <c r="D24" s="12">
        <v>1936.27</v>
      </c>
      <c r="E24" s="11">
        <v>36160</v>
      </c>
      <c r="F24" s="11">
        <v>36161</v>
      </c>
    </row>
    <row r="25" spans="2:6" ht="27" thickBot="1">
      <c r="B25" s="8" t="s">
        <v>289</v>
      </c>
      <c r="C25" s="9" t="s">
        <v>290</v>
      </c>
      <c r="D25" s="12">
        <v>1936.27</v>
      </c>
      <c r="E25" s="11">
        <v>36160</v>
      </c>
      <c r="F25" s="10" t="s">
        <v>291</v>
      </c>
    </row>
  </sheetData>
  <mergeCells count="5">
    <mergeCell ref="B3:F3"/>
    <mergeCell ref="B4:B5"/>
    <mergeCell ref="D4:D5"/>
    <mergeCell ref="E4:E5"/>
    <mergeCell ref="F4:F5"/>
  </mergeCells>
  <hyperlinks>
    <hyperlink ref="C5" r:id="rId1" tooltip="ISO 4217" display="http://en.wikipedia.org/wiki/ISO_4217"/>
    <hyperlink ref="D4" r:id="rId2" location="cite_note-45" display="http://en.wikipedia.org/wiki/Euro - cite_note-45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Q 1.1 2001</vt:lpstr>
      <vt:lpstr>Q1.1 2010 </vt:lpstr>
      <vt:lpstr>Q2</vt:lpstr>
      <vt:lpstr>Q3</vt:lpstr>
      <vt:lpstr>Q4</vt:lpstr>
      <vt:lpstr>Q4 vs Q5</vt:lpstr>
      <vt:lpstr>Q5</vt:lpstr>
      <vt:lpstr>Q6</vt:lpstr>
      <vt:lpstr>Q7</vt:lpstr>
      <vt:lpstr>Q6 vs Q7</vt:lpstr>
      <vt:lpstr>Fill in Q7</vt:lpstr>
      <vt:lpstr>Q7 PPI</vt:lpstr>
      <vt:lpstr>EURO Conversion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2012-09-21T08:41:02Z</cp:lastPrinted>
  <dcterms:created xsi:type="dcterms:W3CDTF">2012-09-17T09:08:59Z</dcterms:created>
  <dcterms:modified xsi:type="dcterms:W3CDTF">2012-11-02T00:59:08Z</dcterms:modified>
</cp:coreProperties>
</file>