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 (2)" sheetId="4" r:id="rId1"/>
    <sheet name="Sheet1" sheetId="1" r:id="rId2"/>
    <sheet name="Sheet2" sheetId="2" r:id="rId3"/>
    <sheet name="Sheet3" sheetId="3" r:id="rId4"/>
  </sheets>
  <calcPr calcId="145621"/>
</workbook>
</file>

<file path=xl/calcChain.xml><?xml version="1.0" encoding="utf-8"?>
<calcChain xmlns="http://schemas.openxmlformats.org/spreadsheetml/2006/main">
  <c r="B33" i="4" l="1"/>
  <c r="C34" i="4"/>
  <c r="C33" i="4"/>
  <c r="D35" i="4"/>
  <c r="D34" i="4"/>
  <c r="D33" i="4"/>
  <c r="C16" i="4"/>
  <c r="C15" i="4"/>
  <c r="D12" i="4"/>
  <c r="D13" i="4" s="1"/>
  <c r="C21" i="4" s="1"/>
  <c r="D22" i="4" s="1"/>
  <c r="E23" i="4" s="1"/>
  <c r="E36" i="4" s="1"/>
  <c r="C16" i="1"/>
  <c r="D12" i="1" s="1"/>
  <c r="C15" i="1"/>
  <c r="D14" i="4" l="1"/>
  <c r="C20" i="4"/>
  <c r="D13" i="1"/>
  <c r="C21" i="1" s="1"/>
  <c r="D22" i="1" s="1"/>
  <c r="E23" i="1" s="1"/>
  <c r="E36" i="1" s="1"/>
  <c r="C20" i="1"/>
  <c r="D20" i="4" l="1"/>
  <c r="D21" i="4"/>
  <c r="E22" i="4" s="1"/>
  <c r="E35" i="4" s="1"/>
  <c r="D41" i="4"/>
  <c r="D43" i="4"/>
  <c r="D42" i="4"/>
  <c r="C41" i="4" s="1"/>
  <c r="D21" i="1"/>
  <c r="E22" i="1" s="1"/>
  <c r="E35" i="1" s="1"/>
  <c r="D20" i="1"/>
  <c r="D14" i="1"/>
  <c r="C42" i="4" l="1"/>
  <c r="B41" i="4" s="1"/>
  <c r="E21" i="4"/>
  <c r="E34" i="4" s="1"/>
  <c r="E20" i="4"/>
  <c r="E33" i="4" s="1"/>
  <c r="E20" i="1"/>
  <c r="E33" i="1" s="1"/>
  <c r="E21" i="1"/>
  <c r="E34" i="1" s="1"/>
  <c r="D34" i="1" s="1"/>
  <c r="C34" i="1" s="1"/>
  <c r="D33" i="1"/>
  <c r="C33" i="1" s="1"/>
  <c r="B33" i="1" s="1"/>
  <c r="D43" i="1"/>
  <c r="D35" i="1"/>
  <c r="D41" i="1"/>
  <c r="C41" i="1" s="1"/>
  <c r="B41" i="1" s="1"/>
  <c r="D42" i="1"/>
  <c r="C42" i="1" s="1"/>
</calcChain>
</file>

<file path=xl/sharedStrings.xml><?xml version="1.0" encoding="utf-8"?>
<sst xmlns="http://schemas.openxmlformats.org/spreadsheetml/2006/main" count="34" uniqueCount="17">
  <si>
    <t>Binomial tree derivative pricing</t>
  </si>
  <si>
    <t>S</t>
  </si>
  <si>
    <t>X</t>
  </si>
  <si>
    <t>r (annual)</t>
  </si>
  <si>
    <t>T</t>
  </si>
  <si>
    <t>sigma</t>
  </si>
  <si>
    <t>U (exp (sigma*sqrt)</t>
  </si>
  <si>
    <t>D (1/U)</t>
  </si>
  <si>
    <t>p</t>
  </si>
  <si>
    <t>asset tree</t>
  </si>
  <si>
    <t>derivative tree</t>
  </si>
  <si>
    <t>r</t>
  </si>
  <si>
    <t>N</t>
  </si>
  <si>
    <t>t</t>
  </si>
  <si>
    <t>digital option 1 if S&gt;=100 0 if S&lt;100</t>
  </si>
  <si>
    <t>American put option strike price X=100</t>
  </si>
  <si>
    <t>European put option strike price X=100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</si>
</sst>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4"/>
  <sheetViews>
    <sheetView tabSelected="1" topLeftCell="A21" workbookViewId="0">
      <selection activeCell="I36" sqref="I36"/>
    </sheetView>
  </sheetViews>
  <sheetFormatPr defaultRowHeight="15" x14ac:dyDescent="0.25"/>
  <sheetData>
    <row r="3" spans="2:4" x14ac:dyDescent="0.25">
      <c r="B3" t="s">
        <v>0</v>
      </c>
    </row>
    <row r="5" spans="2:4" x14ac:dyDescent="0.25">
      <c r="B5" t="s">
        <v>1</v>
      </c>
      <c r="D5">
        <v>100</v>
      </c>
    </row>
    <row r="6" spans="2:4" x14ac:dyDescent="0.25">
      <c r="B6" t="s">
        <v>2</v>
      </c>
      <c r="D6">
        <v>100</v>
      </c>
    </row>
    <row r="7" spans="2:4" x14ac:dyDescent="0.25">
      <c r="B7" t="s">
        <v>3</v>
      </c>
      <c r="D7">
        <v>0.05</v>
      </c>
    </row>
    <row r="8" spans="2:4" x14ac:dyDescent="0.25">
      <c r="B8" t="s">
        <v>4</v>
      </c>
      <c r="D8">
        <v>1</v>
      </c>
    </row>
    <row r="9" spans="2:4" x14ac:dyDescent="0.25">
      <c r="B9" t="s">
        <v>5</v>
      </c>
      <c r="D9">
        <v>0.2</v>
      </c>
    </row>
    <row r="11" spans="2:4" x14ac:dyDescent="0.25">
      <c r="B11" t="s">
        <v>12</v>
      </c>
      <c r="D11">
        <v>3</v>
      </c>
    </row>
    <row r="12" spans="2:4" x14ac:dyDescent="0.25">
      <c r="B12" t="s">
        <v>6</v>
      </c>
      <c r="D12">
        <f>EXP($D$9*SQRT(C16))</f>
        <v>1.1224009024456676</v>
      </c>
    </row>
    <row r="13" spans="2:4" x14ac:dyDescent="0.25">
      <c r="B13" t="s">
        <v>7</v>
      </c>
      <c r="D13">
        <f>1/$D$12</f>
        <v>0.89094725228841065</v>
      </c>
    </row>
    <row r="14" spans="2:4" x14ac:dyDescent="0.25">
      <c r="B14" t="s">
        <v>8</v>
      </c>
      <c r="D14">
        <f>((1+C15)-D13)/(D12-D13)</f>
        <v>0.54200529756695892</v>
      </c>
    </row>
    <row r="15" spans="2:4" x14ac:dyDescent="0.25">
      <c r="B15" t="s">
        <v>11</v>
      </c>
      <c r="C15">
        <f>(1+$D$7)^(1/$D$11)-1</f>
        <v>1.6396356814853519E-2</v>
      </c>
    </row>
    <row r="16" spans="2:4" x14ac:dyDescent="0.25">
      <c r="B16" t="s">
        <v>13</v>
      </c>
      <c r="C16">
        <f>$D$8/$D$11</f>
        <v>0.33333333333333331</v>
      </c>
    </row>
    <row r="19" spans="2:5" x14ac:dyDescent="0.25">
      <c r="B19" t="s">
        <v>9</v>
      </c>
    </row>
    <row r="20" spans="2:5" x14ac:dyDescent="0.25">
      <c r="B20">
        <v>100</v>
      </c>
      <c r="C20">
        <f>B20*$D$12</f>
        <v>112.24009024456676</v>
      </c>
      <c r="D20">
        <f>C20*$D$12</f>
        <v>125.9783785810849</v>
      </c>
      <c r="E20">
        <f>D20*$D$12</f>
        <v>141.39824580805166</v>
      </c>
    </row>
    <row r="21" spans="2:5" x14ac:dyDescent="0.25">
      <c r="C21">
        <f>B20*$D$13</f>
        <v>89.094725228841071</v>
      </c>
      <c r="D21">
        <f t="shared" ref="D21:E21" si="0">C20*$D$13</f>
        <v>100</v>
      </c>
      <c r="E21">
        <f t="shared" si="0"/>
        <v>112.24009024456676</v>
      </c>
    </row>
    <row r="22" spans="2:5" x14ac:dyDescent="0.25">
      <c r="D22">
        <f>C21*$D$13</f>
        <v>79.378700636026892</v>
      </c>
      <c r="E22">
        <f>D21*$D$13</f>
        <v>89.094725228841071</v>
      </c>
    </row>
    <row r="23" spans="2:5" x14ac:dyDescent="0.25">
      <c r="E23">
        <f>D22*$D$13</f>
        <v>70.722235221892475</v>
      </c>
    </row>
    <row r="31" spans="2:5" x14ac:dyDescent="0.25">
      <c r="B31" t="s">
        <v>10</v>
      </c>
      <c r="D31" t="s">
        <v>16</v>
      </c>
    </row>
    <row r="33" spans="2:5" x14ac:dyDescent="0.25">
      <c r="B33">
        <f>(($D$14*C33+(1-$D$14)*C34)/(1+$C$15))</f>
        <v>6.2210989757995607</v>
      </c>
      <c r="C33">
        <f>(($D$14*D33+(1-$D$14)*D34)/(1+$C$15))</f>
        <v>2.2142738054651048</v>
      </c>
      <c r="D33">
        <f>(($D$14*E33+(1-$D$14)*E34)/(1+$C$15))</f>
        <v>0</v>
      </c>
      <c r="E33">
        <f>MAX($D$6-E20,0)</f>
        <v>0</v>
      </c>
    </row>
    <row r="34" spans="2:5" x14ac:dyDescent="0.25">
      <c r="C34">
        <f>(($D$14*D34+(1-$D$14)*D35)/(1+$C$15))</f>
        <v>11.185618904206494</v>
      </c>
      <c r="D34">
        <f t="shared" ref="D34:D35" si="1">(($D$14*E34+(1-$D$14)*E35)/(1+$C$15))</f>
        <v>4.9139865961535429</v>
      </c>
      <c r="E34">
        <f>MAX($D$6-E21,0)</f>
        <v>0</v>
      </c>
    </row>
    <row r="35" spans="2:5" x14ac:dyDescent="0.25">
      <c r="D35">
        <f t="shared" si="1"/>
        <v>19.008114044592798</v>
      </c>
      <c r="E35">
        <f>MAX($D$6-E22,0)</f>
        <v>10.905274771158929</v>
      </c>
    </row>
    <row r="36" spans="2:5" x14ac:dyDescent="0.25">
      <c r="E36">
        <f>MAX($D$6-E23,0)</f>
        <v>29.277764778107525</v>
      </c>
    </row>
    <row r="39" spans="2:5" x14ac:dyDescent="0.25">
      <c r="B39" t="s">
        <v>10</v>
      </c>
      <c r="D39" t="s">
        <v>14</v>
      </c>
    </row>
    <row r="41" spans="2:5" x14ac:dyDescent="0.25">
      <c r="B41">
        <f>($D$14*C41+(1-$D$14)*C42)/(1+$C$15)</f>
        <v>0.53605687073706376</v>
      </c>
      <c r="C41">
        <f>($D$14*D41+(1-$D$14)*D42)/(1+$C$15)</f>
        <v>0.76495040336308895</v>
      </c>
      <c r="D41">
        <f>($D$14*E41+(1-$D$14)*E42)/(1+$C$15)</f>
        <v>0.98386814680619694</v>
      </c>
      <c r="E41">
        <v>1</v>
      </c>
    </row>
    <row r="42" spans="2:5" x14ac:dyDescent="0.25">
      <c r="C42">
        <f>($D$14*D42+(1-$D$14)*D43)/(1+$C$15)</f>
        <v>0.28436809153483</v>
      </c>
      <c r="D42">
        <f>($D$14*E42+(1-$D$14)*E43)/(1+$C$15)</f>
        <v>0.53326174767634515</v>
      </c>
      <c r="E42">
        <v>1</v>
      </c>
    </row>
    <row r="43" spans="2:5" x14ac:dyDescent="0.25">
      <c r="D43">
        <f>($D$14*E43+(1-$D$14)*E44)/(1+$C$15)</f>
        <v>0</v>
      </c>
      <c r="E43">
        <v>0</v>
      </c>
    </row>
    <row r="44" spans="2:5" x14ac:dyDescent="0.25">
      <c r="E4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4"/>
  <sheetViews>
    <sheetView topLeftCell="A21" workbookViewId="0">
      <selection activeCell="D32" sqref="D32"/>
    </sheetView>
  </sheetViews>
  <sheetFormatPr defaultRowHeight="15" x14ac:dyDescent="0.25"/>
  <sheetData>
    <row r="3" spans="2:4" x14ac:dyDescent="0.25">
      <c r="B3" t="s">
        <v>0</v>
      </c>
    </row>
    <row r="5" spans="2:4" x14ac:dyDescent="0.25">
      <c r="B5" t="s">
        <v>1</v>
      </c>
      <c r="D5">
        <v>100</v>
      </c>
    </row>
    <row r="6" spans="2:4" x14ac:dyDescent="0.25">
      <c r="B6" t="s">
        <v>2</v>
      </c>
      <c r="D6">
        <v>100</v>
      </c>
    </row>
    <row r="7" spans="2:4" x14ac:dyDescent="0.25">
      <c r="B7" t="s">
        <v>3</v>
      </c>
      <c r="D7">
        <v>0.05</v>
      </c>
    </row>
    <row r="8" spans="2:4" x14ac:dyDescent="0.25">
      <c r="B8" t="s">
        <v>4</v>
      </c>
      <c r="D8">
        <v>1</v>
      </c>
    </row>
    <row r="9" spans="2:4" x14ac:dyDescent="0.25">
      <c r="B9" t="s">
        <v>5</v>
      </c>
      <c r="D9">
        <v>0.2</v>
      </c>
    </row>
    <row r="11" spans="2:4" x14ac:dyDescent="0.25">
      <c r="B11" t="s">
        <v>12</v>
      </c>
      <c r="D11">
        <v>3</v>
      </c>
    </row>
    <row r="12" spans="2:4" x14ac:dyDescent="0.25">
      <c r="B12" t="s">
        <v>6</v>
      </c>
      <c r="D12">
        <f>EXP($D$9*SQRT(C16))</f>
        <v>1.1224009024456676</v>
      </c>
    </row>
    <row r="13" spans="2:4" x14ac:dyDescent="0.25">
      <c r="B13" t="s">
        <v>7</v>
      </c>
      <c r="D13">
        <f>1/$D$12</f>
        <v>0.89094725228841065</v>
      </c>
    </row>
    <row r="14" spans="2:4" x14ac:dyDescent="0.25">
      <c r="B14" t="s">
        <v>8</v>
      </c>
      <c r="D14">
        <f>((1+C15)-D13)/(D12-D13)</f>
        <v>0.54200529756695892</v>
      </c>
    </row>
    <row r="15" spans="2:4" x14ac:dyDescent="0.25">
      <c r="B15" t="s">
        <v>11</v>
      </c>
      <c r="C15">
        <f>(1+$D$7)^(1/$D$11)-1</f>
        <v>1.6396356814853519E-2</v>
      </c>
    </row>
    <row r="16" spans="2:4" x14ac:dyDescent="0.25">
      <c r="B16" t="s">
        <v>13</v>
      </c>
      <c r="C16">
        <f>$D$8/$D$11</f>
        <v>0.33333333333333331</v>
      </c>
    </row>
    <row r="19" spans="2:5" x14ac:dyDescent="0.25">
      <c r="B19" t="s">
        <v>9</v>
      </c>
    </row>
    <row r="20" spans="2:5" x14ac:dyDescent="0.25">
      <c r="B20">
        <v>100</v>
      </c>
      <c r="C20">
        <f>B20*$D$12</f>
        <v>112.24009024456676</v>
      </c>
      <c r="D20">
        <f>C20*$D$12</f>
        <v>125.9783785810849</v>
      </c>
      <c r="E20">
        <f>D20*$D$12</f>
        <v>141.39824580805166</v>
      </c>
    </row>
    <row r="21" spans="2:5" x14ac:dyDescent="0.25">
      <c r="C21">
        <f>B20*$D$13</f>
        <v>89.094725228841071</v>
      </c>
      <c r="D21">
        <f t="shared" ref="D21:E21" si="0">C20*$D$13</f>
        <v>100</v>
      </c>
      <c r="E21">
        <f t="shared" si="0"/>
        <v>112.24009024456676</v>
      </c>
    </row>
    <row r="22" spans="2:5" x14ac:dyDescent="0.25">
      <c r="D22">
        <f>C21*$D$13</f>
        <v>79.378700636026892</v>
      </c>
      <c r="E22">
        <f>D21*$D$13</f>
        <v>89.094725228841071</v>
      </c>
    </row>
    <row r="23" spans="2:5" x14ac:dyDescent="0.25">
      <c r="E23">
        <f>D22*$D$13</f>
        <v>70.722235221892475</v>
      </c>
    </row>
    <row r="31" spans="2:5" x14ac:dyDescent="0.25">
      <c r="B31" t="s">
        <v>10</v>
      </c>
      <c r="D31" t="s">
        <v>15</v>
      </c>
    </row>
    <row r="33" spans="2:5" x14ac:dyDescent="0.25">
      <c r="B33">
        <f>MAX(($D$14*C33+(1-$D$14)*C34)/(1+$C$15),$D$6-B20)</f>
        <v>6.5486500069309894</v>
      </c>
      <c r="C33">
        <f>MAX(($D$14*D33+(1-$D$14)*D34)/(1+$C$15),$D$6-C20)</f>
        <v>2.2142738054651048</v>
      </c>
      <c r="D33">
        <f>MAX(($D$14*E33+(1-$D$14)*E34)/(1+$C$15),$D$6-D20)</f>
        <v>0</v>
      </c>
      <c r="E33">
        <f>MAX($D$6-E20,0)</f>
        <v>0</v>
      </c>
    </row>
    <row r="34" spans="2:5" x14ac:dyDescent="0.25">
      <c r="C34">
        <f>MAX(($D$14*D34+(1-$D$14)*D35)/(1+$C$15),$D$6-C21)</f>
        <v>11.912530532101597</v>
      </c>
      <c r="D34">
        <f>MAX(($D$14*E34+(1-$D$14)*E35)/(1+$C$15),$D$6-D21)</f>
        <v>4.9139865961535429</v>
      </c>
      <c r="E34">
        <f>MAX($D$6-E21,0)</f>
        <v>0</v>
      </c>
    </row>
    <row r="35" spans="2:5" x14ac:dyDescent="0.25">
      <c r="D35">
        <f>MAX(($D$14*E35+(1-$D$14)*E36)/(1+$C$15),$D$6-D22)</f>
        <v>20.621299363973108</v>
      </c>
      <c r="E35">
        <f>MAX($D$6-E22,0)</f>
        <v>10.905274771158929</v>
      </c>
    </row>
    <row r="36" spans="2:5" x14ac:dyDescent="0.25">
      <c r="E36">
        <f>MAX($D$6-E23,0)</f>
        <v>29.277764778107525</v>
      </c>
    </row>
    <row r="39" spans="2:5" x14ac:dyDescent="0.25">
      <c r="B39" t="s">
        <v>10</v>
      </c>
      <c r="D39" t="s">
        <v>14</v>
      </c>
    </row>
    <row r="41" spans="2:5" x14ac:dyDescent="0.25">
      <c r="B41">
        <f>($D$14*C41+(1-$D$14)*C42)/(1+$C$15)</f>
        <v>0.53605687073706376</v>
      </c>
      <c r="C41">
        <f>($D$14*D41+(1-$D$14)*D42)/(1+$C$15)</f>
        <v>0.76495040336308895</v>
      </c>
      <c r="D41">
        <f>($D$14*E41+(1-$D$14)*E42)/(1+$C$15)</f>
        <v>0.98386814680619694</v>
      </c>
      <c r="E41">
        <v>1</v>
      </c>
    </row>
    <row r="42" spans="2:5" x14ac:dyDescent="0.25">
      <c r="C42">
        <f>($D$14*D42+(1-$D$14)*D43)/(1+$C$15)</f>
        <v>0.28436809153483</v>
      </c>
      <c r="D42">
        <f>($D$14*E42+(1-$D$14)*E43)/(1+$C$15)</f>
        <v>0.53326174767634515</v>
      </c>
      <c r="E42">
        <v>1</v>
      </c>
    </row>
    <row r="43" spans="2:5" x14ac:dyDescent="0.25">
      <c r="D43">
        <f>($D$14*E43+(1-$D$14)*E44)/(1+$C$15)</f>
        <v>0</v>
      </c>
      <c r="E43">
        <v>0</v>
      </c>
    </row>
    <row r="44" spans="2:5" x14ac:dyDescent="0.25">
      <c r="E44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 (2)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lecturer</dc:creator>
  <cp:lastModifiedBy>lecturer</cp:lastModifiedBy>
  <dcterms:created xsi:type="dcterms:W3CDTF">2015-11-18T05:42:58Z</dcterms:created>
  <dcterms:modified xsi:type="dcterms:W3CDTF">2015-11-18T07:10:49Z</dcterms:modified>
</cp:coreProperties>
</file>