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heckCompatibility="1" autoCompressPictures="0"/>
  <bookViews>
    <workbookView xWindow="240" yWindow="240" windowWidth="25360" windowHeight="15280"/>
  </bookViews>
  <sheets>
    <sheet name="HW_score" sheetId="6" r:id="rId1"/>
    <sheet name="Midterm" sheetId="4" r:id="rId2"/>
    <sheet name="Sheet3" sheetId="5" r:id="rId3"/>
    <sheet name="quiz" sheetId="3" r:id="rId4"/>
    <sheet name="Problem_set" sheetId="1" r:id="rId5"/>
    <sheet name="Sheet 1" sheetId="2" r:id="rId6"/>
  </sheets>
  <definedNames>
    <definedName name="_xlnm.Print_Area" localSheetId="0">HW_score!$A$1:$J$56</definedName>
    <definedName name="_xlnm.Print_Titles" localSheetId="1">Midterm!$1:$8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40" i="6" l="1"/>
  <c r="O41" i="6"/>
  <c r="O42" i="6"/>
  <c r="O43" i="6"/>
  <c r="O44" i="6"/>
  <c r="O45" i="6"/>
  <c r="O46" i="6"/>
  <c r="O47" i="6"/>
  <c r="O48" i="6"/>
  <c r="O49" i="6"/>
  <c r="O50" i="6"/>
  <c r="O51" i="6"/>
  <c r="K52" i="6"/>
  <c r="O52" i="6"/>
  <c r="K53" i="6"/>
  <c r="O53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8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5" i="6"/>
  <c r="I55" i="6"/>
  <c r="J55" i="6"/>
  <c r="K55" i="6"/>
  <c r="L55" i="6"/>
  <c r="M55" i="6"/>
  <c r="I54" i="6"/>
  <c r="J54" i="6"/>
  <c r="K54" i="6"/>
  <c r="L54" i="6"/>
  <c r="M54" i="6"/>
  <c r="N54" i="6"/>
  <c r="I53" i="6"/>
  <c r="I52" i="6"/>
  <c r="L53" i="6"/>
  <c r="M53" i="6"/>
  <c r="N53" i="6"/>
  <c r="L52" i="6"/>
  <c r="M52" i="6"/>
  <c r="N52" i="6"/>
  <c r="H55" i="6"/>
  <c r="G55" i="6"/>
  <c r="F55" i="6"/>
  <c r="E55" i="6"/>
  <c r="D55" i="6"/>
  <c r="H54" i="6"/>
  <c r="G54" i="6"/>
  <c r="F54" i="6"/>
  <c r="E54" i="6"/>
  <c r="D54" i="6"/>
  <c r="J53" i="6"/>
  <c r="H53" i="6"/>
  <c r="G53" i="6"/>
  <c r="F53" i="6"/>
  <c r="E53" i="6"/>
  <c r="D53" i="6"/>
  <c r="J52" i="6"/>
  <c r="H52" i="6"/>
  <c r="G52" i="6"/>
  <c r="F52" i="6"/>
  <c r="E52" i="6"/>
  <c r="D52" i="6"/>
  <c r="E61" i="3"/>
  <c r="F61" i="3"/>
  <c r="G61" i="3"/>
  <c r="H61" i="3"/>
  <c r="I61" i="3"/>
  <c r="E60" i="3"/>
  <c r="F60" i="3"/>
  <c r="G60" i="3"/>
  <c r="H60" i="3"/>
  <c r="I60" i="3"/>
  <c r="E59" i="3"/>
  <c r="F59" i="3"/>
  <c r="G59" i="3"/>
  <c r="H59" i="3"/>
  <c r="I59" i="3"/>
  <c r="E58" i="3"/>
  <c r="F58" i="3"/>
  <c r="G58" i="3"/>
  <c r="H58" i="3"/>
  <c r="I58" i="3"/>
  <c r="B7" i="5"/>
  <c r="B14" i="5"/>
  <c r="B19" i="5"/>
  <c r="B23" i="5"/>
  <c r="B29" i="5"/>
  <c r="AD10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M16" i="4"/>
  <c r="V16" i="4"/>
  <c r="AB16" i="4"/>
  <c r="R16" i="4"/>
  <c r="F16" i="4"/>
  <c r="AC16" i="4"/>
  <c r="AE16" i="4"/>
  <c r="R18" i="4"/>
  <c r="V18" i="4"/>
  <c r="AB18" i="4"/>
  <c r="M18" i="4"/>
  <c r="F18" i="4"/>
  <c r="AC18" i="4"/>
  <c r="AE18" i="4"/>
  <c r="M19" i="4"/>
  <c r="V19" i="4"/>
  <c r="AB19" i="4"/>
  <c r="R19" i="4"/>
  <c r="F19" i="4"/>
  <c r="AC19" i="4"/>
  <c r="AE19" i="4"/>
  <c r="M48" i="4"/>
  <c r="V48" i="4"/>
  <c r="AB48" i="4"/>
  <c r="R48" i="4"/>
  <c r="F48" i="4"/>
  <c r="AC48" i="4"/>
  <c r="AE48" i="4"/>
  <c r="AB9" i="4"/>
  <c r="V9" i="4"/>
  <c r="R9" i="4"/>
  <c r="M9" i="4"/>
  <c r="F9" i="4"/>
  <c r="AC9" i="4"/>
  <c r="AE9" i="4"/>
  <c r="V10" i="4"/>
  <c r="AB10" i="4"/>
  <c r="R10" i="4"/>
  <c r="M10" i="4"/>
  <c r="F10" i="4"/>
  <c r="AC10" i="4"/>
  <c r="AE10" i="4"/>
  <c r="V11" i="4"/>
  <c r="AB11" i="4"/>
  <c r="R11" i="4"/>
  <c r="M11" i="4"/>
  <c r="F11" i="4"/>
  <c r="AC11" i="4"/>
  <c r="AE11" i="4"/>
  <c r="V12" i="4"/>
  <c r="AB12" i="4"/>
  <c r="R12" i="4"/>
  <c r="M12" i="4"/>
  <c r="F12" i="4"/>
  <c r="AC12" i="4"/>
  <c r="AE12" i="4"/>
  <c r="V13" i="4"/>
  <c r="AB13" i="4"/>
  <c r="R13" i="4"/>
  <c r="M13" i="4"/>
  <c r="F13" i="4"/>
  <c r="AC13" i="4"/>
  <c r="AE13" i="4"/>
  <c r="V14" i="4"/>
  <c r="AB14" i="4"/>
  <c r="R14" i="4"/>
  <c r="M14" i="4"/>
  <c r="F14" i="4"/>
  <c r="AC14" i="4"/>
  <c r="AE14" i="4"/>
  <c r="V15" i="4"/>
  <c r="AB15" i="4"/>
  <c r="R15" i="4"/>
  <c r="M15" i="4"/>
  <c r="F15" i="4"/>
  <c r="AC15" i="4"/>
  <c r="AE15" i="4"/>
  <c r="V17" i="4"/>
  <c r="AB17" i="4"/>
  <c r="R17" i="4"/>
  <c r="M17" i="4"/>
  <c r="F17" i="4"/>
  <c r="AC17" i="4"/>
  <c r="AE17" i="4"/>
  <c r="V20" i="4"/>
  <c r="AB20" i="4"/>
  <c r="R20" i="4"/>
  <c r="M20" i="4"/>
  <c r="F20" i="4"/>
  <c r="AC20" i="4"/>
  <c r="AE20" i="4"/>
  <c r="V21" i="4"/>
  <c r="AB21" i="4"/>
  <c r="R21" i="4"/>
  <c r="M21" i="4"/>
  <c r="F21" i="4"/>
  <c r="AC21" i="4"/>
  <c r="AE21" i="4"/>
  <c r="V22" i="4"/>
  <c r="AB22" i="4"/>
  <c r="R22" i="4"/>
  <c r="M22" i="4"/>
  <c r="F22" i="4"/>
  <c r="AC22" i="4"/>
  <c r="AE22" i="4"/>
  <c r="V23" i="4"/>
  <c r="AB23" i="4"/>
  <c r="R23" i="4"/>
  <c r="M23" i="4"/>
  <c r="F23" i="4"/>
  <c r="AC23" i="4"/>
  <c r="AE23" i="4"/>
  <c r="V24" i="4"/>
  <c r="AB24" i="4"/>
  <c r="R24" i="4"/>
  <c r="M24" i="4"/>
  <c r="F24" i="4"/>
  <c r="AC24" i="4"/>
  <c r="AE24" i="4"/>
  <c r="V25" i="4"/>
  <c r="AB25" i="4"/>
  <c r="R25" i="4"/>
  <c r="M25" i="4"/>
  <c r="F25" i="4"/>
  <c r="AC25" i="4"/>
  <c r="AE25" i="4"/>
  <c r="V26" i="4"/>
  <c r="AB26" i="4"/>
  <c r="R26" i="4"/>
  <c r="M26" i="4"/>
  <c r="F26" i="4"/>
  <c r="AC26" i="4"/>
  <c r="AE26" i="4"/>
  <c r="V27" i="4"/>
  <c r="AB27" i="4"/>
  <c r="R27" i="4"/>
  <c r="M27" i="4"/>
  <c r="F27" i="4"/>
  <c r="AC27" i="4"/>
  <c r="AE27" i="4"/>
  <c r="V28" i="4"/>
  <c r="AB28" i="4"/>
  <c r="R28" i="4"/>
  <c r="M28" i="4"/>
  <c r="F28" i="4"/>
  <c r="AC28" i="4"/>
  <c r="AE28" i="4"/>
  <c r="V29" i="4"/>
  <c r="AB29" i="4"/>
  <c r="R29" i="4"/>
  <c r="M29" i="4"/>
  <c r="F29" i="4"/>
  <c r="AC29" i="4"/>
  <c r="AE29" i="4"/>
  <c r="V30" i="4"/>
  <c r="AB30" i="4"/>
  <c r="R30" i="4"/>
  <c r="M30" i="4"/>
  <c r="F30" i="4"/>
  <c r="AC30" i="4"/>
  <c r="AE30" i="4"/>
  <c r="V31" i="4"/>
  <c r="AB31" i="4"/>
  <c r="R31" i="4"/>
  <c r="M31" i="4"/>
  <c r="F31" i="4"/>
  <c r="AC31" i="4"/>
  <c r="AE31" i="4"/>
  <c r="V32" i="4"/>
  <c r="AB32" i="4"/>
  <c r="R32" i="4"/>
  <c r="M32" i="4"/>
  <c r="F32" i="4"/>
  <c r="AC32" i="4"/>
  <c r="AE32" i="4"/>
  <c r="V33" i="4"/>
  <c r="AB33" i="4"/>
  <c r="R33" i="4"/>
  <c r="M33" i="4"/>
  <c r="F33" i="4"/>
  <c r="AC33" i="4"/>
  <c r="AE33" i="4"/>
  <c r="V34" i="4"/>
  <c r="AB34" i="4"/>
  <c r="R34" i="4"/>
  <c r="M34" i="4"/>
  <c r="F34" i="4"/>
  <c r="AC34" i="4"/>
  <c r="AE34" i="4"/>
  <c r="V35" i="4"/>
  <c r="AB35" i="4"/>
  <c r="R35" i="4"/>
  <c r="M35" i="4"/>
  <c r="F35" i="4"/>
  <c r="AC35" i="4"/>
  <c r="AE35" i="4"/>
  <c r="V36" i="4"/>
  <c r="AB36" i="4"/>
  <c r="R36" i="4"/>
  <c r="M36" i="4"/>
  <c r="F36" i="4"/>
  <c r="AC36" i="4"/>
  <c r="AE36" i="4"/>
  <c r="V37" i="4"/>
  <c r="AB37" i="4"/>
  <c r="R37" i="4"/>
  <c r="M37" i="4"/>
  <c r="F37" i="4"/>
  <c r="AC37" i="4"/>
  <c r="AE37" i="4"/>
  <c r="V38" i="4"/>
  <c r="AB38" i="4"/>
  <c r="R38" i="4"/>
  <c r="M38" i="4"/>
  <c r="F38" i="4"/>
  <c r="AC38" i="4"/>
  <c r="AE38" i="4"/>
  <c r="V39" i="4"/>
  <c r="AB39" i="4"/>
  <c r="R39" i="4"/>
  <c r="M39" i="4"/>
  <c r="F39" i="4"/>
  <c r="AC39" i="4"/>
  <c r="AE39" i="4"/>
  <c r="V40" i="4"/>
  <c r="AB40" i="4"/>
  <c r="R40" i="4"/>
  <c r="M40" i="4"/>
  <c r="F40" i="4"/>
  <c r="AC40" i="4"/>
  <c r="AE40" i="4"/>
  <c r="V41" i="4"/>
  <c r="AB41" i="4"/>
  <c r="R41" i="4"/>
  <c r="M41" i="4"/>
  <c r="F41" i="4"/>
  <c r="AC41" i="4"/>
  <c r="AE41" i="4"/>
  <c r="V42" i="4"/>
  <c r="AB42" i="4"/>
  <c r="R42" i="4"/>
  <c r="M42" i="4"/>
  <c r="F42" i="4"/>
  <c r="AC42" i="4"/>
  <c r="AE42" i="4"/>
  <c r="V43" i="4"/>
  <c r="AB43" i="4"/>
  <c r="R43" i="4"/>
  <c r="M43" i="4"/>
  <c r="F43" i="4"/>
  <c r="AC43" i="4"/>
  <c r="AE43" i="4"/>
  <c r="V44" i="4"/>
  <c r="AB44" i="4"/>
  <c r="R44" i="4"/>
  <c r="M44" i="4"/>
  <c r="F44" i="4"/>
  <c r="AC44" i="4"/>
  <c r="AE44" i="4"/>
  <c r="V45" i="4"/>
  <c r="AB45" i="4"/>
  <c r="R45" i="4"/>
  <c r="M45" i="4"/>
  <c r="F45" i="4"/>
  <c r="AC45" i="4"/>
  <c r="AE45" i="4"/>
  <c r="V46" i="4"/>
  <c r="AB46" i="4"/>
  <c r="R46" i="4"/>
  <c r="M46" i="4"/>
  <c r="F46" i="4"/>
  <c r="AC46" i="4"/>
  <c r="AE46" i="4"/>
  <c r="V47" i="4"/>
  <c r="AB47" i="4"/>
  <c r="R47" i="4"/>
  <c r="M47" i="4"/>
  <c r="F47" i="4"/>
  <c r="AC47" i="4"/>
  <c r="AE47" i="4"/>
  <c r="V49" i="4"/>
  <c r="AB49" i="4"/>
  <c r="R49" i="4"/>
  <c r="M49" i="4"/>
  <c r="F49" i="4"/>
  <c r="AC49" i="4"/>
  <c r="AE49" i="4"/>
  <c r="V50" i="4"/>
  <c r="AB50" i="4"/>
  <c r="R50" i="4"/>
  <c r="M50" i="4"/>
  <c r="F50" i="4"/>
  <c r="AC50" i="4"/>
  <c r="AE50" i="4"/>
  <c r="V51" i="4"/>
  <c r="AB51" i="4"/>
  <c r="R51" i="4"/>
  <c r="M51" i="4"/>
  <c r="F51" i="4"/>
  <c r="AC51" i="4"/>
  <c r="AE51" i="4"/>
  <c r="V52" i="4"/>
  <c r="AB52" i="4"/>
  <c r="R52" i="4"/>
  <c r="M52" i="4"/>
  <c r="F52" i="4"/>
  <c r="AC52" i="4"/>
  <c r="AE52" i="4"/>
  <c r="AE57" i="4"/>
  <c r="AE56" i="4"/>
  <c r="AE55" i="4"/>
  <c r="AE54" i="4"/>
  <c r="D54" i="4"/>
  <c r="D59" i="4"/>
  <c r="E54" i="4"/>
  <c r="E59" i="4"/>
  <c r="F53" i="4"/>
  <c r="F54" i="4"/>
  <c r="F59" i="4"/>
  <c r="G54" i="4"/>
  <c r="G59" i="4"/>
  <c r="H54" i="4"/>
  <c r="H59" i="4"/>
  <c r="I54" i="4"/>
  <c r="I59" i="4"/>
  <c r="J54" i="4"/>
  <c r="J59" i="4"/>
  <c r="K54" i="4"/>
  <c r="K59" i="4"/>
  <c r="L54" i="4"/>
  <c r="L59" i="4"/>
  <c r="M54" i="4"/>
  <c r="M53" i="4"/>
  <c r="M59" i="4"/>
  <c r="N54" i="4"/>
  <c r="N59" i="4"/>
  <c r="O54" i="4"/>
  <c r="O59" i="4"/>
  <c r="P54" i="4"/>
  <c r="P59" i="4"/>
  <c r="Q54" i="4"/>
  <c r="Q59" i="4"/>
  <c r="R54" i="4"/>
  <c r="R53" i="4"/>
  <c r="R59" i="4"/>
  <c r="S54" i="4"/>
  <c r="S59" i="4"/>
  <c r="T54" i="4"/>
  <c r="T59" i="4"/>
  <c r="U54" i="4"/>
  <c r="U59" i="4"/>
  <c r="V53" i="4"/>
  <c r="V54" i="4"/>
  <c r="V59" i="4"/>
  <c r="W54" i="4"/>
  <c r="W59" i="4"/>
  <c r="X54" i="4"/>
  <c r="X59" i="4"/>
  <c r="Y54" i="4"/>
  <c r="Y59" i="4"/>
  <c r="Z54" i="4"/>
  <c r="Z59" i="4"/>
  <c r="AA54" i="4"/>
  <c r="AA59" i="4"/>
  <c r="AB53" i="4"/>
  <c r="AB54" i="4"/>
  <c r="AB59" i="4"/>
  <c r="C54" i="4"/>
  <c r="C59" i="4"/>
  <c r="AC60" i="4"/>
  <c r="AC53" i="4"/>
  <c r="AC54" i="4"/>
  <c r="AC59" i="4"/>
  <c r="D57" i="4"/>
  <c r="E57" i="4"/>
  <c r="F57" i="4"/>
  <c r="G57" i="4"/>
  <c r="H57" i="4"/>
  <c r="I57" i="4"/>
  <c r="J57" i="4"/>
  <c r="K57" i="4"/>
  <c r="L57" i="4"/>
  <c r="M57" i="4"/>
  <c r="N57" i="4"/>
  <c r="O57" i="4"/>
  <c r="P57" i="4"/>
  <c r="Q57" i="4"/>
  <c r="R57" i="4"/>
  <c r="S57" i="4"/>
  <c r="T57" i="4"/>
  <c r="U57" i="4"/>
  <c r="V57" i="4"/>
  <c r="W57" i="4"/>
  <c r="X57" i="4"/>
  <c r="Y57" i="4"/>
  <c r="Z57" i="4"/>
  <c r="AA57" i="4"/>
  <c r="AB57" i="4"/>
  <c r="AC57" i="4"/>
  <c r="D55" i="4"/>
  <c r="E55" i="4"/>
  <c r="F55" i="4"/>
  <c r="G55" i="4"/>
  <c r="H55" i="4"/>
  <c r="I55" i="4"/>
  <c r="J55" i="4"/>
  <c r="K55" i="4"/>
  <c r="L55" i="4"/>
  <c r="M55" i="4"/>
  <c r="N55" i="4"/>
  <c r="O55" i="4"/>
  <c r="P55" i="4"/>
  <c r="Q55" i="4"/>
  <c r="R55" i="4"/>
  <c r="S55" i="4"/>
  <c r="T55" i="4"/>
  <c r="U55" i="4"/>
  <c r="V55" i="4"/>
  <c r="W55" i="4"/>
  <c r="X55" i="4"/>
  <c r="Y55" i="4"/>
  <c r="Z55" i="4"/>
  <c r="AA55" i="4"/>
  <c r="AB55" i="4"/>
  <c r="AC55" i="4"/>
  <c r="C57" i="4"/>
  <c r="C55" i="4"/>
  <c r="D56" i="4"/>
  <c r="E56" i="4"/>
  <c r="F56" i="4"/>
  <c r="G56" i="4"/>
  <c r="H56" i="4"/>
  <c r="I56" i="4"/>
  <c r="J56" i="4"/>
  <c r="K56" i="4"/>
  <c r="L56" i="4"/>
  <c r="M56" i="4"/>
  <c r="N56" i="4"/>
  <c r="O56" i="4"/>
  <c r="P56" i="4"/>
  <c r="Q56" i="4"/>
  <c r="R56" i="4"/>
  <c r="S56" i="4"/>
  <c r="T56" i="4"/>
  <c r="U56" i="4"/>
  <c r="V56" i="4"/>
  <c r="W56" i="4"/>
  <c r="X56" i="4"/>
  <c r="Y56" i="4"/>
  <c r="Z56" i="4"/>
  <c r="AA56" i="4"/>
  <c r="AB56" i="4"/>
  <c r="AC56" i="4"/>
  <c r="C56" i="4"/>
  <c r="D61" i="3"/>
  <c r="D60" i="3"/>
  <c r="D59" i="3"/>
  <c r="D58" i="3"/>
  <c r="H57" i="1"/>
  <c r="G57" i="1"/>
  <c r="F57" i="1"/>
  <c r="E57" i="1"/>
  <c r="D57" i="1"/>
  <c r="H56" i="1"/>
  <c r="G56" i="1"/>
  <c r="F56" i="1"/>
  <c r="E56" i="1"/>
  <c r="D56" i="1"/>
  <c r="H55" i="1"/>
  <c r="G55" i="1"/>
  <c r="F55" i="1"/>
  <c r="E55" i="1"/>
  <c r="D55" i="1"/>
  <c r="H54" i="1"/>
  <c r="G54" i="1"/>
  <c r="F54" i="1"/>
  <c r="E54" i="1"/>
  <c r="D54" i="1"/>
</calcChain>
</file>

<file path=xl/sharedStrings.xml><?xml version="1.0" encoding="utf-8"?>
<sst xmlns="http://schemas.openxmlformats.org/spreadsheetml/2006/main" count="701" uniqueCount="203">
  <si>
    <t>B.E. International Program</t>
  </si>
  <si>
    <t xml:space="preserve">Semester </t>
  </si>
  <si>
    <t xml:space="preserve">1/2015  (August 17 - December 4, 2015) </t>
  </si>
  <si>
    <t>Subject:</t>
  </si>
  <si>
    <t xml:space="preserve">EE431 ECONOMICS OF FINANCIAL MARKETS AND INSTITUTIONS        </t>
  </si>
  <si>
    <t>Instructor:</t>
  </si>
  <si>
    <t>Dr. Sicha Thubdimphun</t>
  </si>
  <si>
    <t>Date &amp; Time:</t>
  </si>
  <si>
    <t>Tuesday and Thursday; 08.00-09.30 hrs.</t>
  </si>
  <si>
    <t>Venue:</t>
  </si>
  <si>
    <t>Room 302, Faculty of Economics</t>
  </si>
  <si>
    <t>NO.</t>
  </si>
  <si>
    <t>Student I.D.</t>
  </si>
  <si>
    <t>Name-Surname</t>
  </si>
  <si>
    <t xml:space="preserve">Problem Set 1 </t>
  </si>
  <si>
    <t>Problem Set 2</t>
  </si>
  <si>
    <t>Problem Set 3</t>
  </si>
  <si>
    <t>Problem set 4</t>
  </si>
  <si>
    <t>   1</t>
  </si>
  <si>
    <t>5504640896</t>
  </si>
  <si>
    <t>Miss ONNALIN KAJORNKLAM</t>
  </si>
  <si>
    <t>   2</t>
  </si>
  <si>
    <t>5504642066</t>
  </si>
  <si>
    <t>Mr WARIT JAMKACHORNKIAT</t>
  </si>
  <si>
    <t>   3</t>
  </si>
  <si>
    <t>5604640101</t>
  </si>
  <si>
    <t>Mr ATHID SIRIPHAND</t>
  </si>
  <si>
    <t>   4</t>
  </si>
  <si>
    <t>5604640119</t>
  </si>
  <si>
    <t>Mr ATIPDHANAI TANTHARATANA</t>
  </si>
  <si>
    <t>   5</t>
  </si>
  <si>
    <t>5604640135</t>
  </si>
  <si>
    <t>Miss ATTHAPORN RODNGAMPONG</t>
  </si>
  <si>
    <t>   6</t>
  </si>
  <si>
    <t>5604640150</t>
  </si>
  <si>
    <t>Miss BUDSARIN KUMNERDSIRIKUL</t>
  </si>
  <si>
    <t>   7</t>
  </si>
  <si>
    <t>5604640176</t>
  </si>
  <si>
    <t>Miss BUSSABAWAN SIRINUPONG</t>
  </si>
  <si>
    <t>   8</t>
  </si>
  <si>
    <t>5604640218</t>
  </si>
  <si>
    <t>Miss CHATCHANOK MEESIT</t>
  </si>
  <si>
    <t>   9</t>
  </si>
  <si>
    <t>5604640242</t>
  </si>
  <si>
    <t>Mr CHAYANGKUL KONGPRASERTPONG</t>
  </si>
  <si>
    <t>   10</t>
  </si>
  <si>
    <t>5604640358</t>
  </si>
  <si>
    <t>Mr ITTHICHED KRIENGYUTTAPOOM</t>
  </si>
  <si>
    <t>   11</t>
  </si>
  <si>
    <t>5604640374</t>
  </si>
  <si>
    <t>Miss JIDAPA PULIWAKIN</t>
  </si>
  <si>
    <t>   12</t>
  </si>
  <si>
    <t>5604640457</t>
  </si>
  <si>
    <t>Miss KASINA THIENNUKUL</t>
  </si>
  <si>
    <t>   13</t>
  </si>
  <si>
    <t>5604640473</t>
  </si>
  <si>
    <t>Mr KAWIN NATTIGON</t>
  </si>
  <si>
    <t>   14</t>
  </si>
  <si>
    <t>5604640481</t>
  </si>
  <si>
    <t>Miss KEDTHONGKORN SUVANADAT</t>
  </si>
  <si>
    <t>   15</t>
  </si>
  <si>
    <t>5604640515</t>
  </si>
  <si>
    <t>Miss KOCHAMON SUCHARITWONGSANON</t>
  </si>
  <si>
    <t>   16</t>
  </si>
  <si>
    <t>5604640564</t>
  </si>
  <si>
    <t>Miss KWANRAWEE YONGTHONSAKUL</t>
  </si>
  <si>
    <t>   17</t>
  </si>
  <si>
    <t>5604640705</t>
  </si>
  <si>
    <t>Mr NATTANONT ARUNYAKANANDA</t>
  </si>
  <si>
    <t>   18</t>
  </si>
  <si>
    <t>5604640820</t>
  </si>
  <si>
    <t>Miss NITHIDA PHOOKRIANGKRAI</t>
  </si>
  <si>
    <t>   19</t>
  </si>
  <si>
    <t>5604640887</t>
  </si>
  <si>
    <t>Miss NUTCHANUN PIYASUWAN</t>
  </si>
  <si>
    <t>   20</t>
  </si>
  <si>
    <t>5604640937</t>
  </si>
  <si>
    <t>Mr PRACHARA SANGKARAT</t>
  </si>
  <si>
    <t>   21</t>
  </si>
  <si>
    <t>5604640986</t>
  </si>
  <si>
    <t>Miss PANJAMA CHOOCHAIYAH</t>
  </si>
  <si>
    <t>   22</t>
  </si>
  <si>
    <t>5604641034</t>
  </si>
  <si>
    <t>Miss PATLAPA SUPARNGKARAT</t>
  </si>
  <si>
    <t>   23</t>
  </si>
  <si>
    <t>5604641075</t>
  </si>
  <si>
    <t>Miss PEERADA KUSALANGKULWAT</t>
  </si>
  <si>
    <t>   24</t>
  </si>
  <si>
    <t>5604641216</t>
  </si>
  <si>
    <t>Miss PISINEE MAHASUPACHAI</t>
  </si>
  <si>
    <t>   25</t>
  </si>
  <si>
    <t>5604641273</t>
  </si>
  <si>
    <t>Miss PONGKARN KUSARANUKUN</t>
  </si>
  <si>
    <t>   26</t>
  </si>
  <si>
    <t>5604641281</t>
  </si>
  <si>
    <t>Mr PONGSAKON TAKSINTAVEESUP</t>
  </si>
  <si>
    <t>   27</t>
  </si>
  <si>
    <t>5604641299</t>
  </si>
  <si>
    <t>Miss PORNPAN PANYAVETCHAWAT</t>
  </si>
  <si>
    <t>   28</t>
  </si>
  <si>
    <t>5604641364</t>
  </si>
  <si>
    <t>Mr PUSIT VITTAYANUGOOL</t>
  </si>
  <si>
    <t>   29</t>
  </si>
  <si>
    <t>5604641372</t>
  </si>
  <si>
    <t>Mr RAIWIN SUWANNAPARISUT</t>
  </si>
  <si>
    <t>   30</t>
  </si>
  <si>
    <t>5604641455</t>
  </si>
  <si>
    <t>Miss RUETHAIPHAT MEKVORAVUT</t>
  </si>
  <si>
    <t>   31</t>
  </si>
  <si>
    <t>5604641489</t>
  </si>
  <si>
    <t>Miss SANRAWEE SAELAO</t>
  </si>
  <si>
    <t>   32</t>
  </si>
  <si>
    <t>5604641547</t>
  </si>
  <si>
    <t>Mr SIRABHUMI SIRIRANGSI</t>
  </si>
  <si>
    <t>   33</t>
  </si>
  <si>
    <t>5604641562</t>
  </si>
  <si>
    <t>Mr SITTHIWET NIYOMBUNDIT</t>
  </si>
  <si>
    <t>   34</t>
  </si>
  <si>
    <t>5604641646</t>
  </si>
  <si>
    <t>Mr SUKRIT KEERATIDEJPAIBOON</t>
  </si>
  <si>
    <t>   35</t>
  </si>
  <si>
    <t>5604641653</t>
  </si>
  <si>
    <t>Miss SUMAYTINEE WONGRUNGROJ</t>
  </si>
  <si>
    <t>   36</t>
  </si>
  <si>
    <t>5604641679</t>
  </si>
  <si>
    <t>Miss SUPHITCHA EKJARIYAKORN</t>
  </si>
  <si>
    <t>   37</t>
  </si>
  <si>
    <t>5604641802</t>
  </si>
  <si>
    <t>Mr THAKDANAI SINPRASONG</t>
  </si>
  <si>
    <t>   38</t>
  </si>
  <si>
    <t>5604641836</t>
  </si>
  <si>
    <t>Mr THANAPON SANAEHA</t>
  </si>
  <si>
    <t>   39</t>
  </si>
  <si>
    <t>5604641851</t>
  </si>
  <si>
    <t>Miss THANAWAN BUNSIRI</t>
  </si>
  <si>
    <t>   40</t>
  </si>
  <si>
    <t>5604641950</t>
  </si>
  <si>
    <t>Mr TOSSAPONG SOPINPORNRAKSA</t>
  </si>
  <si>
    <t>   41</t>
  </si>
  <si>
    <t>5604641968</t>
  </si>
  <si>
    <t>Mr TOSSAPORN HATHAIPANTALUK</t>
  </si>
  <si>
    <t>   42</t>
  </si>
  <si>
    <t>5604642008</t>
  </si>
  <si>
    <t>Mr VITSARUT POONNOY</t>
  </si>
  <si>
    <t>   43</t>
  </si>
  <si>
    <t>5604642057</t>
  </si>
  <si>
    <t>Miss WIRUNYA RATTANAWONGCHAI</t>
  </si>
  <si>
    <t>   44</t>
  </si>
  <si>
    <t>5604642073</t>
  </si>
  <si>
    <t>Mr WORAKAN PRINKPATANAPONG</t>
  </si>
  <si>
    <t>Max</t>
  </si>
  <si>
    <t>Min</t>
  </si>
  <si>
    <t>Average</t>
  </si>
  <si>
    <t>SD</t>
  </si>
  <si>
    <t>Quiz 1</t>
  </si>
  <si>
    <t>absent</t>
  </si>
  <si>
    <t>Mean</t>
  </si>
  <si>
    <t>S,D</t>
  </si>
  <si>
    <t>Q1a</t>
  </si>
  <si>
    <t>Q1b</t>
  </si>
  <si>
    <t>Q1c</t>
  </si>
  <si>
    <t>Q1</t>
  </si>
  <si>
    <t>Q2a</t>
  </si>
  <si>
    <t>Q2b</t>
  </si>
  <si>
    <t>Q2c</t>
  </si>
  <si>
    <t>Q2d</t>
  </si>
  <si>
    <t>Q2e</t>
  </si>
  <si>
    <t>Q2f</t>
  </si>
  <si>
    <t>Q3</t>
  </si>
  <si>
    <t>Q3a</t>
  </si>
  <si>
    <t>Q3b</t>
  </si>
  <si>
    <t>Q3c</t>
  </si>
  <si>
    <t>Q3d</t>
  </si>
  <si>
    <t>Q4a</t>
  </si>
  <si>
    <t>Q4b</t>
  </si>
  <si>
    <t>Q4c</t>
  </si>
  <si>
    <t>Q5a</t>
  </si>
  <si>
    <t>Q5b</t>
  </si>
  <si>
    <t>Q5c</t>
  </si>
  <si>
    <t>Q5d</t>
  </si>
  <si>
    <t>Q5e</t>
  </si>
  <si>
    <t>Q2</t>
  </si>
  <si>
    <t>Q4</t>
  </si>
  <si>
    <t>Q5</t>
  </si>
  <si>
    <t>Total</t>
  </si>
  <si>
    <t>Full Mark</t>
  </si>
  <si>
    <t>Gap Full mark and Max</t>
  </si>
  <si>
    <t>Plus Extra</t>
  </si>
  <si>
    <t>Midterm Score</t>
  </si>
  <si>
    <t>S.D</t>
  </si>
  <si>
    <t>Quiz 2  (adjusted  score)*</t>
  </si>
  <si>
    <r>
      <t xml:space="preserve">* * * </t>
    </r>
    <r>
      <rPr>
        <b/>
        <sz val="16"/>
        <color indexed="8"/>
        <rFont val="Cordia New"/>
      </rPr>
      <t>Quiz 2 is similar to question 1 in the problem set 6. Practice.</t>
    </r>
  </si>
  <si>
    <t>Hence, I suggest you to study question 1 in the problem set 6.</t>
  </si>
  <si>
    <t>* The score is adjusted.</t>
  </si>
  <si>
    <t xml:space="preserve">The adjusted score may be thought of as a wrong signalling.  </t>
  </si>
  <si>
    <t>Problem set 5</t>
  </si>
  <si>
    <t>Problem set 6</t>
  </si>
  <si>
    <t>Quiz on theory of FI</t>
  </si>
  <si>
    <t>Problem set 7</t>
  </si>
  <si>
    <t>Problem set 8</t>
  </si>
  <si>
    <t>HW Score</t>
  </si>
  <si>
    <t>Absent</t>
  </si>
  <si>
    <t>Quiz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</si>
</sst>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color indexed="8"/>
      <name val="Verdana"/>
    </font>
    <font>
      <sz val="10"/>
      <color indexed="8"/>
      <name val="Arial"/>
    </font>
    <font>
      <sz val="15"/>
      <color indexed="8"/>
      <name val="Cordia New"/>
    </font>
    <font>
      <b/>
      <sz val="16"/>
      <color indexed="8"/>
      <name val="Cordia New"/>
    </font>
    <font>
      <sz val="16"/>
      <color indexed="8"/>
      <name val="Cordia New"/>
    </font>
    <font>
      <b/>
      <sz val="15"/>
      <color indexed="8"/>
      <name val="Cordia New"/>
    </font>
    <font>
      <sz val="10"/>
      <color indexed="8"/>
      <name val="Helvetica"/>
    </font>
    <font>
      <b/>
      <sz val="10"/>
      <color indexed="8"/>
      <name val="Helvetica"/>
    </font>
    <font>
      <u/>
      <sz val="12"/>
      <color theme="10"/>
      <name val="Verdana"/>
    </font>
    <font>
      <u/>
      <sz val="12"/>
      <color theme="11"/>
      <name val="Verdana"/>
    </font>
    <font>
      <sz val="8"/>
      <name val="Verdana"/>
    </font>
    <font>
      <b/>
      <sz val="14"/>
      <color indexed="8"/>
      <name val="Arial"/>
    </font>
    <font>
      <sz val="16"/>
      <color indexed="8"/>
      <name val="Arial"/>
    </font>
    <font>
      <sz val="16"/>
      <color indexed="8"/>
      <name val="Sathu"/>
    </font>
    <font>
      <b/>
      <sz val="16"/>
      <color indexed="8"/>
      <name val="Arial"/>
    </font>
    <font>
      <sz val="16"/>
      <color rgb="FFFF0000"/>
      <name val="Arial"/>
    </font>
    <font>
      <b/>
      <sz val="15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1"/>
        <bgColor auto="1"/>
      </patternFill>
    </fill>
    <fill>
      <patternFill patternType="solid">
        <fgColor theme="2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9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thin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31">
    <xf numFmtId="0" fontId="0" fillId="0" borderId="0" applyNumberFormat="0" applyFill="0" applyBorder="0" applyProtection="0">
      <alignment vertical="top" wrapText="1"/>
    </xf>
    <xf numFmtId="0" fontId="8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8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8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8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8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8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8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8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8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8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8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8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8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8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8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</cellStyleXfs>
  <cellXfs count="109">
    <xf numFmtId="0" fontId="0" fillId="0" borderId="0" xfId="0" applyFont="1" applyAlignment="1">
      <alignment vertical="top" wrapText="1"/>
    </xf>
    <xf numFmtId="0" fontId="1" fillId="0" borderId="0" xfId="0" applyNumberFormat="1" applyFont="1" applyAlignment="1"/>
    <xf numFmtId="0" fontId="2" fillId="0" borderId="1" xfId="0" applyNumberFormat="1" applyFont="1" applyBorder="1" applyAlignment="1"/>
    <xf numFmtId="0" fontId="3" fillId="0" borderId="1" xfId="0" applyNumberFormat="1" applyFont="1" applyBorder="1" applyAlignment="1">
      <alignment horizontal="left"/>
    </xf>
    <xf numFmtId="1" fontId="4" fillId="0" borderId="1" xfId="0" applyNumberFormat="1" applyFont="1" applyBorder="1" applyAlignment="1">
      <alignment horizontal="left"/>
    </xf>
    <xf numFmtId="0" fontId="1" fillId="0" borderId="1" xfId="0" applyFont="1" applyBorder="1" applyAlignment="1"/>
    <xf numFmtId="0" fontId="4" fillId="0" borderId="1" xfId="0" applyNumberFormat="1" applyFont="1" applyBorder="1" applyAlignment="1">
      <alignment horizontal="left"/>
    </xf>
    <xf numFmtId="0" fontId="4" fillId="0" borderId="1" xfId="0" applyNumberFormat="1" applyFont="1" applyBorder="1" applyAlignment="1"/>
    <xf numFmtId="1" fontId="2" fillId="0" borderId="1" xfId="0" applyNumberFormat="1" applyFont="1" applyBorder="1" applyAlignment="1"/>
    <xf numFmtId="0" fontId="2" fillId="0" borderId="2" xfId="0" applyNumberFormat="1" applyFont="1" applyBorder="1" applyAlignment="1"/>
    <xf numFmtId="0" fontId="4" fillId="0" borderId="2" xfId="0" applyNumberFormat="1" applyFont="1" applyBorder="1" applyAlignment="1"/>
    <xf numFmtId="0" fontId="1" fillId="0" borderId="2" xfId="0" applyFont="1" applyBorder="1" applyAlignment="1"/>
    <xf numFmtId="0" fontId="5" fillId="0" borderId="3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0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NumberFormat="1" applyFont="1" applyBorder="1" applyAlignment="1"/>
    <xf numFmtId="0" fontId="2" fillId="0" borderId="4" xfId="0" applyNumberFormat="1" applyFont="1" applyBorder="1" applyAlignment="1">
      <alignment horizontal="center"/>
    </xf>
    <xf numFmtId="0" fontId="2" fillId="0" borderId="5" xfId="0" applyNumberFormat="1" applyFont="1" applyBorder="1" applyAlignment="1"/>
    <xf numFmtId="0" fontId="2" fillId="0" borderId="5" xfId="0" applyNumberFormat="1" applyFont="1" applyBorder="1" applyAlignment="1">
      <alignment horizontal="center"/>
    </xf>
    <xf numFmtId="0" fontId="2" fillId="0" borderId="6" xfId="0" applyNumberFormat="1" applyFont="1" applyBorder="1" applyAlignment="1"/>
    <xf numFmtId="0" fontId="2" fillId="0" borderId="6" xfId="0" applyNumberFormat="1" applyFont="1" applyBorder="1" applyAlignment="1">
      <alignment horizontal="center"/>
    </xf>
    <xf numFmtId="0" fontId="1" fillId="0" borderId="7" xfId="0" applyFont="1" applyBorder="1" applyAlignment="1"/>
    <xf numFmtId="0" fontId="1" fillId="0" borderId="8" xfId="0" applyFont="1" applyBorder="1" applyAlignment="1"/>
    <xf numFmtId="1" fontId="2" fillId="0" borderId="3" xfId="0" applyNumberFormat="1" applyFont="1" applyBorder="1" applyAlignment="1"/>
    <xf numFmtId="1" fontId="2" fillId="0" borderId="9" xfId="0" applyNumberFormat="1" applyFont="1" applyBorder="1" applyAlignment="1"/>
    <xf numFmtId="0" fontId="1" fillId="0" borderId="10" xfId="0" applyFont="1" applyBorder="1" applyAlignment="1"/>
    <xf numFmtId="0" fontId="2" fillId="0" borderId="3" xfId="0" applyNumberFormat="1" applyFont="1" applyBorder="1" applyAlignment="1"/>
    <xf numFmtId="0" fontId="6" fillId="0" borderId="0" xfId="0" applyNumberFormat="1" applyFont="1" applyAlignment="1">
      <alignment vertical="top" wrapText="1"/>
    </xf>
    <xf numFmtId="0" fontId="7" fillId="2" borderId="3" xfId="0" applyFont="1" applyFill="1" applyBorder="1" applyAlignment="1">
      <alignment vertical="top" wrapText="1"/>
    </xf>
    <xf numFmtId="0" fontId="7" fillId="3" borderId="3" xfId="0" applyFont="1" applyFill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2" fontId="2" fillId="0" borderId="3" xfId="0" applyNumberFormat="1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2" fontId="12" fillId="0" borderId="11" xfId="0" applyNumberFormat="1" applyFont="1" applyBorder="1" applyAlignment="1">
      <alignment horizontal="center"/>
    </xf>
    <xf numFmtId="2" fontId="12" fillId="0" borderId="11" xfId="0" applyNumberFormat="1" applyFont="1" applyFill="1" applyBorder="1" applyAlignment="1">
      <alignment horizontal="center"/>
    </xf>
    <xf numFmtId="0" fontId="2" fillId="0" borderId="0" xfId="0" applyNumberFormat="1" applyFont="1" applyBorder="1" applyAlignment="1"/>
    <xf numFmtId="0" fontId="3" fillId="0" borderId="0" xfId="0" applyNumberFormat="1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NumberFormat="1" applyFont="1" applyBorder="1" applyAlignment="1"/>
    <xf numFmtId="0" fontId="1" fillId="0" borderId="0" xfId="0" applyNumberFormat="1" applyFont="1" applyFill="1" applyBorder="1" applyAlignment="1"/>
    <xf numFmtId="0" fontId="4" fillId="0" borderId="0" xfId="0" applyNumberFormat="1" applyFont="1" applyBorder="1" applyAlignment="1"/>
    <xf numFmtId="1" fontId="2" fillId="0" borderId="0" xfId="0" applyNumberFormat="1" applyFont="1" applyBorder="1" applyAlignment="1"/>
    <xf numFmtId="2" fontId="12" fillId="0" borderId="0" xfId="0" applyNumberFormat="1" applyFont="1" applyBorder="1" applyAlignment="1">
      <alignment horizontal="center"/>
    </xf>
    <xf numFmtId="2" fontId="12" fillId="0" borderId="0" xfId="0" applyNumberFormat="1" applyFont="1" applyFill="1" applyBorder="1" applyAlignment="1">
      <alignment horizontal="center"/>
    </xf>
    <xf numFmtId="0" fontId="0" fillId="0" borderId="0" xfId="0" applyFont="1" applyBorder="1" applyAlignment="1">
      <alignment vertical="top" wrapText="1"/>
    </xf>
    <xf numFmtId="0" fontId="12" fillId="0" borderId="0" xfId="0" applyNumberFormat="1" applyFont="1" applyBorder="1" applyAlignment="1"/>
    <xf numFmtId="0" fontId="5" fillId="0" borderId="11" xfId="0" applyNumberFormat="1" applyFont="1" applyBorder="1" applyAlignment="1">
      <alignment horizontal="center"/>
    </xf>
    <xf numFmtId="0" fontId="3" fillId="0" borderId="11" xfId="0" applyNumberFormat="1" applyFont="1" applyBorder="1" applyAlignment="1">
      <alignment horizontal="center"/>
    </xf>
    <xf numFmtId="0" fontId="2" fillId="0" borderId="11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1" xfId="0" applyNumberFormat="1" applyFont="1" applyBorder="1" applyAlignment="1"/>
    <xf numFmtId="2" fontId="13" fillId="0" borderId="11" xfId="0" applyNumberFormat="1" applyFont="1" applyBorder="1" applyAlignment="1">
      <alignment horizontal="center"/>
    </xf>
    <xf numFmtId="0" fontId="1" fillId="0" borderId="11" xfId="0" applyFont="1" applyBorder="1" applyAlignment="1"/>
    <xf numFmtId="0" fontId="14" fillId="0" borderId="11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2" fillId="0" borderId="11" xfId="0" applyNumberFormat="1" applyFont="1" applyBorder="1" applyAlignment="1">
      <alignment horizontal="center"/>
    </xf>
    <xf numFmtId="0" fontId="2" fillId="0" borderId="12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4" borderId="12" xfId="0" applyNumberFormat="1" applyFont="1" applyFill="1" applyBorder="1" applyAlignment="1">
      <alignment horizontal="center"/>
    </xf>
    <xf numFmtId="2" fontId="12" fillId="4" borderId="11" xfId="0" applyNumberFormat="1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2" fontId="12" fillId="5" borderId="11" xfId="0" applyNumberFormat="1" applyFont="1" applyFill="1" applyBorder="1" applyAlignment="1">
      <alignment horizontal="center"/>
    </xf>
    <xf numFmtId="0" fontId="14" fillId="0" borderId="0" xfId="0" applyNumberFormat="1" applyFont="1" applyBorder="1" applyAlignment="1"/>
    <xf numFmtId="2" fontId="15" fillId="0" borderId="11" xfId="0" applyNumberFormat="1" applyFont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12" fillId="0" borderId="0" xfId="0" applyNumberFormat="1" applyFont="1" applyAlignment="1">
      <alignment horizontal="center"/>
    </xf>
    <xf numFmtId="0" fontId="2" fillId="0" borderId="13" xfId="0" applyFont="1" applyBorder="1" applyAlignment="1">
      <alignment horizontal="center"/>
    </xf>
    <xf numFmtId="1" fontId="2" fillId="0" borderId="13" xfId="0" applyNumberFormat="1" applyFont="1" applyBorder="1" applyAlignment="1"/>
    <xf numFmtId="0" fontId="4" fillId="0" borderId="14" xfId="0" applyNumberFormat="1" applyFont="1" applyBorder="1" applyAlignment="1">
      <alignment horizontal="left"/>
    </xf>
    <xf numFmtId="0" fontId="4" fillId="0" borderId="14" xfId="0" applyNumberFormat="1" applyFont="1" applyBorder="1" applyAlignment="1"/>
    <xf numFmtId="0" fontId="1" fillId="0" borderId="14" xfId="0" applyFont="1" applyBorder="1" applyAlignment="1"/>
    <xf numFmtId="0" fontId="5" fillId="0" borderId="13" xfId="0" applyFont="1" applyBorder="1" applyAlignment="1">
      <alignment horizontal="center"/>
    </xf>
    <xf numFmtId="0" fontId="14" fillId="0" borderId="11" xfId="0" applyNumberFormat="1" applyFont="1" applyBorder="1" applyAlignment="1">
      <alignment horizontal="center"/>
    </xf>
    <xf numFmtId="0" fontId="16" fillId="0" borderId="3" xfId="0" applyNumberFormat="1" applyFont="1" applyBorder="1" applyAlignment="1">
      <alignment horizontal="center"/>
    </xf>
    <xf numFmtId="0" fontId="14" fillId="0" borderId="3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0" borderId="14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NumberFormat="1" applyFont="1" applyFill="1" applyBorder="1" applyAlignment="1"/>
    <xf numFmtId="1" fontId="4" fillId="0" borderId="0" xfId="0" applyNumberFormat="1" applyFont="1" applyFill="1" applyBorder="1" applyAlignment="1">
      <alignment horizontal="left"/>
    </xf>
    <xf numFmtId="0" fontId="0" fillId="0" borderId="0" xfId="0" applyNumberFormat="1" applyFont="1" applyFill="1" applyBorder="1" applyAlignment="1">
      <alignment vertical="top" wrapText="1"/>
    </xf>
    <xf numFmtId="0" fontId="0" fillId="0" borderId="0" xfId="0" applyNumberFormat="1" applyFont="1" applyFill="1" applyAlignment="1">
      <alignment vertical="top" wrapText="1"/>
    </xf>
    <xf numFmtId="49" fontId="4" fillId="0" borderId="0" xfId="0" applyNumberFormat="1" applyFont="1" applyFill="1" applyBorder="1" applyAlignment="1"/>
    <xf numFmtId="49" fontId="2" fillId="0" borderId="0" xfId="0" applyNumberFormat="1" applyFont="1" applyFill="1" applyBorder="1" applyAlignment="1"/>
    <xf numFmtId="1" fontId="2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49" fontId="5" fillId="0" borderId="3" xfId="0" applyNumberFormat="1" applyFont="1" applyFill="1" applyBorder="1" applyAlignment="1" applyProtection="1">
      <alignment horizontal="center"/>
      <protection locked="0"/>
    </xf>
    <xf numFmtId="49" fontId="3" fillId="0" borderId="3" xfId="0" applyNumberFormat="1" applyFont="1" applyFill="1" applyBorder="1" applyAlignment="1" applyProtection="1">
      <alignment horizontal="center"/>
      <protection locked="0"/>
    </xf>
    <xf numFmtId="49" fontId="2" fillId="0" borderId="3" xfId="0" applyNumberFormat="1" applyFont="1" applyFill="1" applyBorder="1" applyAlignment="1" applyProtection="1">
      <alignment horizontal="center"/>
      <protection locked="0"/>
    </xf>
    <xf numFmtId="49" fontId="2" fillId="0" borderId="15" xfId="0" applyNumberFormat="1" applyFont="1" applyFill="1" applyBorder="1" applyAlignment="1" applyProtection="1">
      <alignment horizontal="center"/>
      <protection locked="0"/>
    </xf>
    <xf numFmtId="0" fontId="2" fillId="0" borderId="11" xfId="0" applyNumberFormat="1" applyFont="1" applyFill="1" applyBorder="1" applyAlignment="1" applyProtection="1">
      <alignment horizontal="center"/>
      <protection locked="0"/>
    </xf>
    <xf numFmtId="0" fontId="2" fillId="0" borderId="12" xfId="0" applyNumberFormat="1" applyFont="1" applyFill="1" applyBorder="1" applyAlignment="1" applyProtection="1">
      <alignment horizontal="center"/>
      <protection locked="0"/>
    </xf>
    <xf numFmtId="0" fontId="12" fillId="0" borderId="3" xfId="0" applyNumberFormat="1" applyFont="1" applyFill="1" applyBorder="1" applyAlignment="1" applyProtection="1">
      <alignment horizontal="center" vertical="top" wrapText="1"/>
      <protection locked="0"/>
    </xf>
    <xf numFmtId="49" fontId="2" fillId="0" borderId="3" xfId="0" applyNumberFormat="1" applyFont="1" applyFill="1" applyBorder="1" applyAlignment="1" applyProtection="1">
      <protection locked="0"/>
    </xf>
    <xf numFmtId="0" fontId="2" fillId="0" borderId="3" xfId="0" applyNumberFormat="1" applyFont="1" applyFill="1" applyBorder="1" applyAlignment="1" applyProtection="1">
      <alignment horizontal="center"/>
      <protection locked="0"/>
    </xf>
    <xf numFmtId="0" fontId="2" fillId="0" borderId="15" xfId="0" applyNumberFormat="1" applyFont="1" applyFill="1" applyBorder="1" applyAlignment="1" applyProtection="1">
      <alignment horizontal="center"/>
      <protection locked="0"/>
    </xf>
    <xf numFmtId="0" fontId="0" fillId="0" borderId="3" xfId="0" applyNumberFormat="1" applyFont="1" applyFill="1" applyBorder="1" applyAlignment="1" applyProtection="1">
      <alignment vertical="top" wrapText="1"/>
      <protection locked="0"/>
    </xf>
    <xf numFmtId="0" fontId="1" fillId="0" borderId="3" xfId="0" applyNumberFormat="1" applyFont="1" applyFill="1" applyBorder="1" applyAlignment="1" applyProtection="1">
      <alignment horizontal="center"/>
      <protection locked="0"/>
    </xf>
    <xf numFmtId="0" fontId="1" fillId="0" borderId="3" xfId="0" applyNumberFormat="1" applyFont="1" applyFill="1" applyBorder="1" applyAlignment="1" applyProtection="1">
      <protection locked="0"/>
    </xf>
    <xf numFmtId="0" fontId="0" fillId="0" borderId="0" xfId="0" applyFont="1" applyFill="1" applyAlignment="1">
      <alignment vertical="top" wrapText="1"/>
    </xf>
    <xf numFmtId="0" fontId="0" fillId="0" borderId="0" xfId="0" applyNumberFormat="1" applyFont="1" applyFill="1" applyAlignment="1">
      <alignment horizontal="center" vertical="top" wrapText="1"/>
    </xf>
    <xf numFmtId="0" fontId="0" fillId="0" borderId="3" xfId="0" applyNumberFormat="1" applyFont="1" applyFill="1" applyBorder="1" applyAlignment="1" applyProtection="1">
      <alignment horizontal="center" vertical="top" wrapText="1"/>
      <protection locked="0"/>
    </xf>
    <xf numFmtId="0" fontId="14" fillId="0" borderId="0" xfId="0" applyNumberFormat="1" applyFont="1" applyFill="1" applyAlignment="1">
      <alignment horizontal="center" vertical="top" wrapText="1"/>
    </xf>
  </cellXfs>
  <cellStyles count="3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Normal" xfId="0" builtinId="0"/>
  </cellStyles>
  <dxfs count="0"/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BDC0BF"/>
      <rgbColor rgb="FFDBDBDB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288B651D-3B4E-934C-8AD5-EBE26E1C7F33}" type="doc">
      <dgm:prSet loTypeId="urn:microsoft.com/office/officeart/2005/8/layout/vList2" loCatId="" qsTypeId="urn:microsoft.com/office/officeart/2005/8/quickstyle/simple3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2EE8559-5B78-DB4B-8C7B-D902DDF5FAD6}" type="pres">
      <dgm:prSet presAssocID="{288B651D-3B4E-934C-8AD5-EBE26E1C7F33}" presName="linear" presStyleCnt="0">
        <dgm:presLayoutVars>
          <dgm:animLvl val="lvl"/>
          <dgm:resizeHandles val="exact"/>
        </dgm:presLayoutVars>
      </dgm:prSet>
      <dgm:spPr/>
      <dgm:t>
        <a:bodyPr/>
        <a:lstStyle/>
        <a:p>
          <a:endParaRPr lang="en-US"/>
        </a:p>
      </dgm:t>
    </dgm:pt>
  </dgm:ptLst>
  <dgm:cxnLst>
    <dgm:cxn modelId="{D853DC45-E7CB-4D41-8C26-5CA571FE884C}" type="presOf" srcId="{288B651D-3B4E-934C-8AD5-EBE26E1C7F33}" destId="{12EE8559-5B78-DB4B-8C7B-D902DDF5FAD6}" srcOrd="0" destOrd="0" presId="urn:microsoft.com/office/officeart/2005/8/layout/vList2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vList2">
  <dgm:title val=""/>
  <dgm:desc val=""/>
  <dgm:catLst>
    <dgm:cat type="list" pri="3000"/>
    <dgm:cat type="convert" pri="1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2">
          <dgm:prSet phldr="1"/>
        </dgm:pt>
        <dgm:pt modelId="21">
          <dgm:prSet phldr="1"/>
        </dgm:pt>
      </dgm:ptLst>
      <dgm:cxnLst>
        <dgm:cxn modelId="4" srcId="0" destId="1" srcOrd="0" destOrd="0"/>
        <dgm:cxn modelId="5" srcId="0" destId="2" srcOrd="1" destOrd="0"/>
        <dgm:cxn modelId="12" srcId="1" destId="11" srcOrd="0" destOrd="0"/>
        <dgm:cxn modelId="23" srcId="2" destId="21" srcOrd="0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animLvl val="lvl"/>
      <dgm:resizeHandles val="exact"/>
    </dgm:varLst>
    <dgm:alg type="lin">
      <dgm:param type="linDir" val="fromT"/>
      <dgm:param type="vertAlign" val="mid"/>
    </dgm:alg>
    <dgm:shape xmlns:r="http://schemas.openxmlformats.org/officeDocument/2006/relationships" r:blip="">
      <dgm:adjLst/>
    </dgm:shape>
    <dgm:presOf/>
    <dgm:constrLst>
      <dgm:constr type="w" for="ch" forName="parentText" refType="w"/>
      <dgm:constr type="h" for="ch" forName="parentText" refType="primFontSz" refFor="ch" refForName="parentText" fact="0.52"/>
      <dgm:constr type="w" for="ch" forName="childText" refType="w"/>
      <dgm:constr type="h" for="ch" forName="childText" refType="primFontSz" refFor="ch" refForName="parentText" fact="0.46"/>
      <dgm:constr type="h" for="ch" forName="parentText" op="equ"/>
      <dgm:constr type="primFontSz" for="ch" forName="parentText" op="equ" val="65"/>
      <dgm:constr type="primFontSz" for="ch" forName="childText" refType="primFontSz" refFor="ch" refForName="parentText" op="equ"/>
      <dgm:constr type="h" for="ch" forName="spacer" refType="primFontSz" refFor="ch" refForName="parentText" fact="0.08"/>
    </dgm:constrLst>
    <dgm:ruleLst>
      <dgm:rule type="primFontSz" for="ch" forName="parentText" val="5" fact="NaN" max="NaN"/>
    </dgm:ruleLst>
    <dgm:forEach name="Name0" axis="ch" ptType="node">
      <dgm:layoutNode name="parentText" styleLbl="node1">
        <dgm:varLst>
          <dgm:chMax val="0"/>
          <dgm:bulletEnabled val="1"/>
        </dgm:varLst>
        <dgm:alg type="tx">
          <dgm:param type="parTxLTRAlign" val="l"/>
          <dgm:param type="parTxRTLAlign" val="r"/>
        </dgm:alg>
        <dgm:shape xmlns:r="http://schemas.openxmlformats.org/officeDocument/2006/relationships" type="roundRect" r:blip="">
          <dgm:adjLst/>
        </dgm:shape>
        <dgm:presOf axis="self"/>
        <dgm:constrLst>
          <dgm:constr type="tMarg" refType="primFontSz" fact="0.3"/>
          <dgm:constr type="bMarg" refType="primFontSz" fact="0.3"/>
          <dgm:constr type="lMarg" refType="primFontSz" fact="0.3"/>
          <dgm:constr type="rMarg" refType="primFontSz" fact="0.3"/>
        </dgm:constrLst>
        <dgm:ruleLst>
          <dgm:rule type="h" val="INF" fact="NaN" max="NaN"/>
        </dgm:ruleLst>
      </dgm:layoutNode>
      <dgm:choose name="Name1">
        <dgm:if name="Name2" axis="ch" ptType="node" func="cnt" op="gte" val="1">
          <dgm:layoutNode name="childText" styleLbl="revTx">
            <dgm:varLst>
              <dgm:bulletEnabled val="1"/>
            </dgm:varLst>
            <dgm:alg type="tx">
              <dgm:param type="stBulletLvl" val="1"/>
              <dgm:param type="lnSpAfChP" val="20"/>
            </dgm:alg>
            <dgm:shape xmlns:r="http://schemas.openxmlformats.org/officeDocument/2006/relationships" type="rect" r:blip="">
              <dgm:adjLst/>
            </dgm:shape>
            <dgm:presOf axis="des" ptType="node"/>
            <dgm:constrLst>
              <dgm:constr type="tMarg" refType="primFontSz" fact="0.1"/>
              <dgm:constr type="bMarg" refType="primFontSz" fact="0.1"/>
              <dgm:constr type="lMarg" refType="w" fact="0.09"/>
            </dgm:constrLst>
            <dgm:ruleLst>
              <dgm:rule type="h" val="INF" fact="NaN" max="NaN"/>
            </dgm:ruleLst>
          </dgm:layoutNode>
        </dgm:if>
        <dgm:else name="Name3">
          <dgm:choose name="Name4">
            <dgm:if name="Name5" axis="par ch" ptType="doc node" func="cnt" op="gte" val="2">
              <dgm:forEach name="Name6" axis="followSib" ptType="sibTrans" cnt="1">
                <dgm:layoutNode name="spacer">
                  <dgm:alg type="sp"/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</dgm:layoutNode>
              </dgm:forEach>
            </dgm:if>
            <dgm:else name="Name7"/>
          </dgm:choose>
        </dgm:else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4" Type="http://schemas.openxmlformats.org/officeDocument/2006/relationships/diagramColors" Target="../diagrams/colors1.xml"/><Relationship Id="rId5" Type="http://schemas.microsoft.com/office/2007/relationships/diagramDrawing" Target="../diagrams/drawing1.xml"/><Relationship Id="rId1" Type="http://schemas.openxmlformats.org/officeDocument/2006/relationships/diagramData" Target="../diagrams/data1.xml"/><Relationship Id="rId2" Type="http://schemas.openxmlformats.org/officeDocument/2006/relationships/diagramLayout" Target="../diagrams/layou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609797</xdr:colOff>
      <xdr:row>0</xdr:row>
      <xdr:rowOff>152543</xdr:rowOff>
    </xdr:from>
    <xdr:to>
      <xdr:col>5</xdr:col>
      <xdr:colOff>1687285</xdr:colOff>
      <xdr:row>5</xdr:row>
      <xdr:rowOff>0</xdr:rowOff>
    </xdr:to>
    <xdr:pic>
      <xdr:nvPicPr>
        <xdr:cNvPr id="2" name="image1.png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6845497" y="152543"/>
          <a:ext cx="1077488" cy="137145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241300</xdr:colOff>
      <xdr:row>73</xdr:row>
      <xdr:rowOff>101600</xdr:rowOff>
    </xdr:from>
    <xdr:to>
      <xdr:col>25</xdr:col>
      <xdr:colOff>254000</xdr:colOff>
      <xdr:row>76</xdr:row>
      <xdr:rowOff>152400</xdr:rowOff>
    </xdr:to>
    <xdr:graphicFrame macro="">
      <xdr:nvGraphicFramePr>
        <xdr:cNvPr id="5" name="Diagram 4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1371799</xdr:colOff>
      <xdr:row>0</xdr:row>
      <xdr:rowOff>134400</xdr:rowOff>
    </xdr:from>
    <xdr:to>
      <xdr:col>3</xdr:col>
      <xdr:colOff>2428305</xdr:colOff>
      <xdr:row>5</xdr:row>
      <xdr:rowOff>47999</xdr:rowOff>
    </xdr:to>
    <xdr:pic>
      <xdr:nvPicPr>
        <xdr:cNvPr id="2" name="image.pdf"/>
        <xdr:cNvPicPr/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8026599" y="134400"/>
          <a:ext cx="1056506" cy="1437599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1371799</xdr:colOff>
      <xdr:row>0</xdr:row>
      <xdr:rowOff>134400</xdr:rowOff>
    </xdr:from>
    <xdr:to>
      <xdr:col>3</xdr:col>
      <xdr:colOff>2428305</xdr:colOff>
      <xdr:row>5</xdr:row>
      <xdr:rowOff>47999</xdr:rowOff>
    </xdr:to>
    <xdr:pic>
      <xdr:nvPicPr>
        <xdr:cNvPr id="2" name="image.pdf"/>
        <xdr:cNvPicPr/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8029899" y="134399"/>
          <a:ext cx="1056507" cy="143760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R91"/>
  <sheetViews>
    <sheetView showGridLines="0" tabSelected="1" topLeftCell="A39" zoomScale="70" zoomScaleNormal="70" zoomScalePageLayoutView="70" workbookViewId="0">
      <selection activeCell="N9" sqref="N9"/>
    </sheetView>
  </sheetViews>
  <sheetFormatPr baseColWidth="10" defaultColWidth="6.625" defaultRowHeight="23.25" customHeight="1" x14ac:dyDescent="0"/>
  <cols>
    <col min="1" max="1" width="8.625" style="87" customWidth="1"/>
    <col min="2" max="2" width="20" style="87" customWidth="1"/>
    <col min="3" max="3" width="27.625" style="87" hidden="1" customWidth="1"/>
    <col min="4" max="4" width="15.5" style="87" hidden="1" customWidth="1"/>
    <col min="5" max="5" width="17.25" style="87" hidden="1" customWidth="1"/>
    <col min="6" max="6" width="18.5" style="87" hidden="1" customWidth="1"/>
    <col min="7" max="7" width="20.625" style="87" hidden="1" customWidth="1"/>
    <col min="8" max="8" width="16.875" style="87" hidden="1" customWidth="1"/>
    <col min="9" max="9" width="16.875" style="87" customWidth="1"/>
    <col min="10" max="10" width="25.25" style="87" bestFit="1" customWidth="1"/>
    <col min="11" max="12" width="19.375" style="87" customWidth="1"/>
    <col min="13" max="13" width="17.875" style="87" customWidth="1"/>
    <col min="14" max="14" width="16.875" style="106" bestFit="1" customWidth="1"/>
    <col min="15" max="15" width="19.625" style="87" customWidth="1"/>
    <col min="16" max="252" width="6.625" style="87" customWidth="1"/>
    <col min="253" max="16384" width="6.625" style="105"/>
  </cols>
  <sheetData>
    <row r="1" spans="1:15" s="87" customFormat="1" ht="24" customHeight="1">
      <c r="A1" s="84"/>
      <c r="B1" s="85"/>
      <c r="C1" s="86"/>
      <c r="D1" s="40"/>
      <c r="E1" s="40"/>
      <c r="F1" s="40"/>
      <c r="G1" s="40"/>
      <c r="H1" s="40"/>
      <c r="I1" s="40"/>
      <c r="N1" s="106"/>
    </row>
    <row r="2" spans="1:15" s="87" customFormat="1" ht="24" customHeight="1">
      <c r="A2" s="84"/>
      <c r="B2" s="88" t="s">
        <v>2</v>
      </c>
      <c r="C2" s="86"/>
      <c r="D2" s="40"/>
      <c r="E2" s="40"/>
      <c r="F2" s="40"/>
      <c r="G2" s="40"/>
      <c r="H2" s="40"/>
      <c r="I2" s="40"/>
      <c r="N2" s="106"/>
    </row>
    <row r="3" spans="1:15" s="87" customFormat="1" ht="24" customHeight="1">
      <c r="A3" s="84"/>
      <c r="B3" s="89" t="s">
        <v>4</v>
      </c>
      <c r="C3" s="86"/>
      <c r="D3" s="40"/>
      <c r="E3" s="40"/>
      <c r="F3" s="40"/>
      <c r="G3" s="40"/>
      <c r="H3" s="40"/>
      <c r="I3" s="40"/>
      <c r="N3" s="106"/>
    </row>
    <row r="4" spans="1:15" s="87" customFormat="1" ht="24" customHeight="1">
      <c r="A4" s="90"/>
      <c r="B4" s="88" t="s">
        <v>6</v>
      </c>
      <c r="C4" s="86"/>
      <c r="D4" s="40"/>
      <c r="E4" s="40"/>
      <c r="F4" s="40"/>
      <c r="G4" s="40"/>
      <c r="H4" s="40"/>
      <c r="I4" s="40"/>
      <c r="N4" s="106"/>
    </row>
    <row r="5" spans="1:15" s="87" customFormat="1" ht="24" customHeight="1">
      <c r="A5" s="90"/>
      <c r="B5" s="88" t="s">
        <v>8</v>
      </c>
      <c r="C5" s="86"/>
      <c r="D5" s="40"/>
      <c r="E5" s="40"/>
      <c r="F5" s="40"/>
      <c r="G5" s="40"/>
      <c r="H5" s="40"/>
      <c r="I5" s="40"/>
      <c r="N5" s="106"/>
    </row>
    <row r="6" spans="1:15" s="87" customFormat="1" ht="24" customHeight="1">
      <c r="A6" s="84"/>
      <c r="B6" s="91"/>
      <c r="C6" s="91"/>
      <c r="D6" s="40"/>
      <c r="E6" s="40"/>
      <c r="F6" s="40"/>
      <c r="G6" s="40"/>
      <c r="H6" s="40"/>
      <c r="I6" s="40"/>
      <c r="N6" s="106"/>
    </row>
    <row r="7" spans="1:15" s="87" customFormat="1" ht="24" customHeight="1">
      <c r="A7" s="92" t="s">
        <v>11</v>
      </c>
      <c r="B7" s="93" t="s">
        <v>12</v>
      </c>
      <c r="C7" s="93" t="s">
        <v>13</v>
      </c>
      <c r="D7" s="94" t="s">
        <v>14</v>
      </c>
      <c r="E7" s="94" t="s">
        <v>15</v>
      </c>
      <c r="F7" s="94" t="s">
        <v>16</v>
      </c>
      <c r="G7" s="94" t="s">
        <v>195</v>
      </c>
      <c r="H7" s="94" t="s">
        <v>196</v>
      </c>
      <c r="I7" s="76" t="s">
        <v>154</v>
      </c>
      <c r="J7" s="75" t="s">
        <v>190</v>
      </c>
      <c r="K7" s="95" t="s">
        <v>197</v>
      </c>
      <c r="L7" s="96" t="s">
        <v>198</v>
      </c>
      <c r="M7" s="97" t="s">
        <v>199</v>
      </c>
      <c r="N7" s="98" t="s">
        <v>200</v>
      </c>
      <c r="O7" s="108" t="s">
        <v>202</v>
      </c>
    </row>
    <row r="8" spans="1:15" s="87" customFormat="1" ht="23.25" customHeight="1">
      <c r="A8" s="99" t="s">
        <v>18</v>
      </c>
      <c r="B8" s="94" t="s">
        <v>19</v>
      </c>
      <c r="C8" s="99" t="s">
        <v>20</v>
      </c>
      <c r="D8" s="100">
        <v>10</v>
      </c>
      <c r="E8" s="100">
        <v>10</v>
      </c>
      <c r="F8" s="100">
        <v>10</v>
      </c>
      <c r="G8" s="100">
        <v>10</v>
      </c>
      <c r="H8" s="100">
        <v>10</v>
      </c>
      <c r="I8" s="14">
        <v>10</v>
      </c>
      <c r="J8" s="57">
        <v>10</v>
      </c>
      <c r="K8" s="101">
        <v>10</v>
      </c>
      <c r="L8" s="96">
        <v>10</v>
      </c>
      <c r="M8" s="97" t="s">
        <v>201</v>
      </c>
      <c r="N8" s="107">
        <f>COUNT(D8:H8)</f>
        <v>5</v>
      </c>
      <c r="O8" s="87">
        <f>SUM(LARGE(I8:M8,1),LARGE(I8:M8,2),LARGE(I8:M8,3),LARGE(I8:M8,4))/4</f>
        <v>10</v>
      </c>
    </row>
    <row r="9" spans="1:15" s="87" customFormat="1" ht="23.25" customHeight="1">
      <c r="A9" s="99" t="s">
        <v>21</v>
      </c>
      <c r="B9" s="94" t="s">
        <v>22</v>
      </c>
      <c r="C9" s="99" t="s">
        <v>23</v>
      </c>
      <c r="D9" s="100">
        <v>9.5</v>
      </c>
      <c r="E9" s="100">
        <v>9</v>
      </c>
      <c r="F9" s="100">
        <v>10</v>
      </c>
      <c r="G9" s="100">
        <v>10</v>
      </c>
      <c r="H9" s="100">
        <v>8.5</v>
      </c>
      <c r="I9" s="14">
        <v>10</v>
      </c>
      <c r="J9" s="57" t="s">
        <v>155</v>
      </c>
      <c r="K9" s="95" t="s">
        <v>201</v>
      </c>
      <c r="L9" s="96">
        <v>10</v>
      </c>
      <c r="M9" s="97">
        <v>10</v>
      </c>
      <c r="N9" s="107">
        <f>COUNT(D9:H9)</f>
        <v>5</v>
      </c>
      <c r="O9" s="87" t="e">
        <f t="shared" ref="O9:O53" si="0">SUM(LARGE(I9:M9,1),LARGE(I9:M9,2),LARGE(I9:M9,3),LARGE(I9:M9,4))/4</f>
        <v>#NUM!</v>
      </c>
    </row>
    <row r="10" spans="1:15" s="87" customFormat="1" ht="23.25" customHeight="1">
      <c r="A10" s="99" t="s">
        <v>24</v>
      </c>
      <c r="B10" s="94" t="s">
        <v>25</v>
      </c>
      <c r="C10" s="99" t="s">
        <v>26</v>
      </c>
      <c r="D10" s="100">
        <v>9.5</v>
      </c>
      <c r="E10" s="100">
        <v>10</v>
      </c>
      <c r="F10" s="100">
        <v>8</v>
      </c>
      <c r="G10" s="100">
        <v>10</v>
      </c>
      <c r="H10" s="100">
        <v>9</v>
      </c>
      <c r="I10" s="14" t="s">
        <v>155</v>
      </c>
      <c r="J10" s="57" t="s">
        <v>155</v>
      </c>
      <c r="K10" s="95" t="s">
        <v>201</v>
      </c>
      <c r="L10" s="96">
        <v>10</v>
      </c>
      <c r="M10" s="97">
        <v>10</v>
      </c>
      <c r="N10" s="107">
        <f>COUNT(D10:H10)</f>
        <v>5</v>
      </c>
      <c r="O10" s="87" t="e">
        <f t="shared" si="0"/>
        <v>#NUM!</v>
      </c>
    </row>
    <row r="11" spans="1:15" s="87" customFormat="1" ht="23.25" customHeight="1">
      <c r="A11" s="99" t="s">
        <v>27</v>
      </c>
      <c r="B11" s="94" t="s">
        <v>28</v>
      </c>
      <c r="C11" s="99" t="s">
        <v>29</v>
      </c>
      <c r="D11" s="100">
        <v>10</v>
      </c>
      <c r="E11" s="100">
        <v>10</v>
      </c>
      <c r="F11" s="100">
        <v>8</v>
      </c>
      <c r="G11" s="94" t="s">
        <v>201</v>
      </c>
      <c r="H11" s="100">
        <v>9</v>
      </c>
      <c r="I11" s="14" t="s">
        <v>155</v>
      </c>
      <c r="J11" s="57" t="s">
        <v>155</v>
      </c>
      <c r="K11" s="95" t="s">
        <v>201</v>
      </c>
      <c r="L11" s="96">
        <v>10</v>
      </c>
      <c r="M11" s="97">
        <v>10</v>
      </c>
      <c r="N11" s="107">
        <f>COUNT(D11:H11)</f>
        <v>4</v>
      </c>
      <c r="O11" s="87" t="e">
        <f t="shared" si="0"/>
        <v>#NUM!</v>
      </c>
    </row>
    <row r="12" spans="1:15" s="87" customFormat="1" ht="23.25" customHeight="1">
      <c r="A12" s="99" t="s">
        <v>30</v>
      </c>
      <c r="B12" s="94" t="s">
        <v>31</v>
      </c>
      <c r="C12" s="99" t="s">
        <v>32</v>
      </c>
      <c r="D12" s="100">
        <v>10</v>
      </c>
      <c r="E12" s="100">
        <v>9</v>
      </c>
      <c r="F12" s="100">
        <v>10</v>
      </c>
      <c r="G12" s="100">
        <v>9</v>
      </c>
      <c r="H12" s="100">
        <v>7</v>
      </c>
      <c r="I12" s="14">
        <v>9</v>
      </c>
      <c r="J12" s="57" t="s">
        <v>155</v>
      </c>
      <c r="K12" s="101">
        <v>9.2799999999999994</v>
      </c>
      <c r="L12" s="96">
        <v>10</v>
      </c>
      <c r="M12" s="97">
        <v>10</v>
      </c>
      <c r="N12" s="107">
        <f>COUNT(D12:H12)</f>
        <v>5</v>
      </c>
      <c r="O12" s="87">
        <f t="shared" si="0"/>
        <v>9.57</v>
      </c>
    </row>
    <row r="13" spans="1:15" s="87" customFormat="1" ht="23.25" customHeight="1">
      <c r="A13" s="99" t="s">
        <v>33</v>
      </c>
      <c r="B13" s="94" t="s">
        <v>34</v>
      </c>
      <c r="C13" s="99" t="s">
        <v>35</v>
      </c>
      <c r="D13" s="100">
        <v>10</v>
      </c>
      <c r="E13" s="100">
        <v>10</v>
      </c>
      <c r="F13" s="100">
        <v>10</v>
      </c>
      <c r="G13" s="100">
        <v>10</v>
      </c>
      <c r="H13" s="100">
        <v>9</v>
      </c>
      <c r="I13" s="14">
        <v>3</v>
      </c>
      <c r="J13" s="57">
        <v>8</v>
      </c>
      <c r="K13" s="95" t="s">
        <v>201</v>
      </c>
      <c r="L13" s="96">
        <v>10</v>
      </c>
      <c r="M13" s="97">
        <v>9.5</v>
      </c>
      <c r="N13" s="107">
        <f>COUNT(D13:H13)</f>
        <v>5</v>
      </c>
      <c r="O13" s="87">
        <f t="shared" si="0"/>
        <v>7.625</v>
      </c>
    </row>
    <row r="14" spans="1:15" s="87" customFormat="1" ht="23.25" customHeight="1">
      <c r="A14" s="99" t="s">
        <v>36</v>
      </c>
      <c r="B14" s="94" t="s">
        <v>37</v>
      </c>
      <c r="C14" s="99" t="s">
        <v>38</v>
      </c>
      <c r="D14" s="100">
        <v>10</v>
      </c>
      <c r="E14" s="100">
        <v>9</v>
      </c>
      <c r="F14" s="100">
        <v>10</v>
      </c>
      <c r="G14" s="100">
        <v>10</v>
      </c>
      <c r="H14" s="100">
        <v>10</v>
      </c>
      <c r="I14" s="14">
        <v>9</v>
      </c>
      <c r="J14" s="57">
        <v>10</v>
      </c>
      <c r="K14" s="101">
        <v>10</v>
      </c>
      <c r="L14" s="96">
        <v>10</v>
      </c>
      <c r="M14" s="97">
        <v>9.5</v>
      </c>
      <c r="N14" s="107">
        <f>COUNT(D14:H14)</f>
        <v>5</v>
      </c>
      <c r="O14" s="87">
        <f t="shared" si="0"/>
        <v>9.875</v>
      </c>
    </row>
    <row r="15" spans="1:15" s="87" customFormat="1" ht="23.25" customHeight="1">
      <c r="A15" s="99" t="s">
        <v>39</v>
      </c>
      <c r="B15" s="94" t="s">
        <v>40</v>
      </c>
      <c r="C15" s="99" t="s">
        <v>41</v>
      </c>
      <c r="D15" s="100">
        <v>10</v>
      </c>
      <c r="E15" s="100">
        <v>8</v>
      </c>
      <c r="F15" s="100">
        <v>10</v>
      </c>
      <c r="G15" s="100">
        <v>10</v>
      </c>
      <c r="H15" s="100">
        <v>9.5</v>
      </c>
      <c r="I15" s="14">
        <v>4</v>
      </c>
      <c r="J15" s="57">
        <v>10</v>
      </c>
      <c r="K15" s="101">
        <v>10</v>
      </c>
      <c r="L15" s="96">
        <v>10</v>
      </c>
      <c r="M15" s="97">
        <v>10</v>
      </c>
      <c r="N15" s="107">
        <f>COUNT(D15:H15)</f>
        <v>5</v>
      </c>
      <c r="O15" s="87">
        <f t="shared" si="0"/>
        <v>10</v>
      </c>
    </row>
    <row r="16" spans="1:15" s="87" customFormat="1" ht="23.25" customHeight="1">
      <c r="A16" s="99" t="s">
        <v>42</v>
      </c>
      <c r="B16" s="94" t="s">
        <v>43</v>
      </c>
      <c r="C16" s="99" t="s">
        <v>44</v>
      </c>
      <c r="D16" s="100">
        <v>9.5</v>
      </c>
      <c r="E16" s="100">
        <v>9</v>
      </c>
      <c r="F16" s="100">
        <v>9</v>
      </c>
      <c r="G16" s="103">
        <v>10</v>
      </c>
      <c r="H16" s="100">
        <v>9</v>
      </c>
      <c r="I16" s="14">
        <v>4.5</v>
      </c>
      <c r="J16" s="57">
        <v>9</v>
      </c>
      <c r="K16" s="95" t="s">
        <v>201</v>
      </c>
      <c r="L16" s="96">
        <v>10</v>
      </c>
      <c r="M16" s="97">
        <v>10</v>
      </c>
      <c r="N16" s="107">
        <f>COUNT(D16:H16)</f>
        <v>5</v>
      </c>
      <c r="O16" s="87">
        <f t="shared" si="0"/>
        <v>8.375</v>
      </c>
    </row>
    <row r="17" spans="1:15" s="87" customFormat="1" ht="23.25" customHeight="1">
      <c r="A17" s="99" t="s">
        <v>45</v>
      </c>
      <c r="B17" s="94" t="s">
        <v>46</v>
      </c>
      <c r="C17" s="99" t="s">
        <v>47</v>
      </c>
      <c r="D17" s="100">
        <v>9.5</v>
      </c>
      <c r="E17" s="100">
        <v>9</v>
      </c>
      <c r="F17" s="100">
        <v>10</v>
      </c>
      <c r="G17" s="100">
        <v>10</v>
      </c>
      <c r="H17" s="100">
        <v>9.5</v>
      </c>
      <c r="I17" s="14">
        <v>8.5</v>
      </c>
      <c r="J17" s="57">
        <v>10</v>
      </c>
      <c r="K17" s="95" t="s">
        <v>201</v>
      </c>
      <c r="L17" s="96">
        <v>10</v>
      </c>
      <c r="M17" s="97">
        <v>10</v>
      </c>
      <c r="N17" s="107">
        <f>COUNT(D17:H17)</f>
        <v>5</v>
      </c>
      <c r="O17" s="87">
        <f t="shared" si="0"/>
        <v>9.625</v>
      </c>
    </row>
    <row r="18" spans="1:15" s="87" customFormat="1" ht="23.25" customHeight="1">
      <c r="A18" s="99" t="s">
        <v>48</v>
      </c>
      <c r="B18" s="94" t="s">
        <v>49</v>
      </c>
      <c r="C18" s="99" t="s">
        <v>50</v>
      </c>
      <c r="D18" s="100">
        <v>10</v>
      </c>
      <c r="E18" s="100">
        <v>8</v>
      </c>
      <c r="F18" s="100">
        <v>10</v>
      </c>
      <c r="G18" s="100">
        <v>10</v>
      </c>
      <c r="H18" s="100">
        <v>8</v>
      </c>
      <c r="I18" s="14">
        <v>6.5</v>
      </c>
      <c r="J18" s="57">
        <v>9.5</v>
      </c>
      <c r="K18" s="101">
        <v>10</v>
      </c>
      <c r="L18" s="96">
        <v>10</v>
      </c>
      <c r="M18" s="97">
        <v>9.5</v>
      </c>
      <c r="N18" s="107">
        <f>COUNT(D18:H18)</f>
        <v>5</v>
      </c>
      <c r="O18" s="87">
        <f t="shared" si="0"/>
        <v>9.75</v>
      </c>
    </row>
    <row r="19" spans="1:15" s="87" customFormat="1" ht="23.25" customHeight="1">
      <c r="A19" s="99" t="s">
        <v>51</v>
      </c>
      <c r="B19" s="94" t="s">
        <v>52</v>
      </c>
      <c r="C19" s="99" t="s">
        <v>53</v>
      </c>
      <c r="D19" s="100">
        <v>10</v>
      </c>
      <c r="E19" s="100">
        <v>10</v>
      </c>
      <c r="F19" s="100">
        <v>10</v>
      </c>
      <c r="G19" s="100">
        <v>8.5</v>
      </c>
      <c r="H19" s="100">
        <v>9</v>
      </c>
      <c r="I19" s="14">
        <v>8.5</v>
      </c>
      <c r="J19" s="57">
        <v>10</v>
      </c>
      <c r="K19" s="101">
        <v>10</v>
      </c>
      <c r="L19" s="96">
        <v>10</v>
      </c>
      <c r="M19" s="97">
        <v>10</v>
      </c>
      <c r="N19" s="107">
        <f>COUNT(D19:H19)</f>
        <v>5</v>
      </c>
      <c r="O19" s="87">
        <f t="shared" si="0"/>
        <v>10</v>
      </c>
    </row>
    <row r="20" spans="1:15" s="87" customFormat="1" ht="23.25" customHeight="1">
      <c r="A20" s="99" t="s">
        <v>54</v>
      </c>
      <c r="B20" s="94" t="s">
        <v>55</v>
      </c>
      <c r="C20" s="99" t="s">
        <v>56</v>
      </c>
      <c r="D20" s="100">
        <v>9</v>
      </c>
      <c r="E20" s="100">
        <v>8</v>
      </c>
      <c r="F20" s="100">
        <v>10</v>
      </c>
      <c r="G20" s="100">
        <v>7.5</v>
      </c>
      <c r="H20" s="100">
        <v>9</v>
      </c>
      <c r="I20" s="14">
        <v>4.5</v>
      </c>
      <c r="J20" s="57">
        <v>9</v>
      </c>
      <c r="K20" s="95" t="s">
        <v>201</v>
      </c>
      <c r="L20" s="96">
        <v>9</v>
      </c>
      <c r="M20" s="97">
        <v>9</v>
      </c>
      <c r="N20" s="107">
        <f>COUNT(D20:H20)</f>
        <v>5</v>
      </c>
      <c r="O20" s="87">
        <f t="shared" si="0"/>
        <v>7.875</v>
      </c>
    </row>
    <row r="21" spans="1:15" s="87" customFormat="1" ht="23.25" customHeight="1">
      <c r="A21" s="99" t="s">
        <v>57</v>
      </c>
      <c r="B21" s="94" t="s">
        <v>58</v>
      </c>
      <c r="C21" s="99" t="s">
        <v>59</v>
      </c>
      <c r="D21" s="100">
        <v>10</v>
      </c>
      <c r="E21" s="100">
        <v>9</v>
      </c>
      <c r="F21" s="100">
        <v>10</v>
      </c>
      <c r="G21" s="100">
        <v>10</v>
      </c>
      <c r="H21" s="100">
        <v>10</v>
      </c>
      <c r="I21" s="14">
        <v>5</v>
      </c>
      <c r="J21" s="57">
        <v>10</v>
      </c>
      <c r="K21" s="101">
        <v>10</v>
      </c>
      <c r="L21" s="96">
        <v>10</v>
      </c>
      <c r="M21" s="97">
        <v>10</v>
      </c>
      <c r="N21" s="107">
        <f>COUNT(D21:H21)</f>
        <v>5</v>
      </c>
      <c r="O21" s="87">
        <f t="shared" si="0"/>
        <v>10</v>
      </c>
    </row>
    <row r="22" spans="1:15" s="87" customFormat="1" ht="23.25" customHeight="1">
      <c r="A22" s="99" t="s">
        <v>60</v>
      </c>
      <c r="B22" s="94" t="s">
        <v>61</v>
      </c>
      <c r="C22" s="99" t="s">
        <v>62</v>
      </c>
      <c r="D22" s="100">
        <v>10</v>
      </c>
      <c r="E22" s="100">
        <v>10</v>
      </c>
      <c r="F22" s="100">
        <v>10</v>
      </c>
      <c r="G22" s="100">
        <v>9</v>
      </c>
      <c r="H22" s="100">
        <v>8</v>
      </c>
      <c r="I22" s="14">
        <v>7.5</v>
      </c>
      <c r="J22" s="57" t="s">
        <v>155</v>
      </c>
      <c r="K22" s="101">
        <v>10</v>
      </c>
      <c r="L22" s="96">
        <v>10</v>
      </c>
      <c r="M22" s="97">
        <v>10</v>
      </c>
      <c r="N22" s="107">
        <f>COUNT(D22:H22)</f>
        <v>5</v>
      </c>
      <c r="O22" s="87">
        <f t="shared" si="0"/>
        <v>9.375</v>
      </c>
    </row>
    <row r="23" spans="1:15" s="87" customFormat="1" ht="23.25" customHeight="1">
      <c r="A23" s="99" t="s">
        <v>63</v>
      </c>
      <c r="B23" s="94" t="s">
        <v>64</v>
      </c>
      <c r="C23" s="99" t="s">
        <v>65</v>
      </c>
      <c r="D23" s="100">
        <v>9.5</v>
      </c>
      <c r="E23" s="100">
        <v>9</v>
      </c>
      <c r="F23" s="100">
        <v>10</v>
      </c>
      <c r="G23" s="100">
        <v>10</v>
      </c>
      <c r="H23" s="100">
        <v>10</v>
      </c>
      <c r="I23" s="14">
        <v>7.5</v>
      </c>
      <c r="J23" s="57" t="s">
        <v>155</v>
      </c>
      <c r="K23" s="101">
        <v>9.2799999999999994</v>
      </c>
      <c r="L23" s="96">
        <v>10</v>
      </c>
      <c r="M23" s="97">
        <v>10</v>
      </c>
      <c r="N23" s="107">
        <f>COUNT(D23:H23)</f>
        <v>5</v>
      </c>
      <c r="O23" s="87">
        <f t="shared" si="0"/>
        <v>9.1950000000000003</v>
      </c>
    </row>
    <row r="24" spans="1:15" s="87" customFormat="1" ht="23.25" customHeight="1">
      <c r="A24" s="99" t="s">
        <v>66</v>
      </c>
      <c r="B24" s="94" t="s">
        <v>67</v>
      </c>
      <c r="C24" s="99" t="s">
        <v>68</v>
      </c>
      <c r="D24" s="100">
        <v>9</v>
      </c>
      <c r="E24" s="100">
        <v>9</v>
      </c>
      <c r="F24" s="100">
        <v>7</v>
      </c>
      <c r="G24" s="100">
        <v>10</v>
      </c>
      <c r="H24" s="100">
        <v>9</v>
      </c>
      <c r="I24" s="14" t="s">
        <v>155</v>
      </c>
      <c r="J24" s="57" t="s">
        <v>155</v>
      </c>
      <c r="K24" s="95" t="s">
        <v>201</v>
      </c>
      <c r="L24" s="96">
        <v>10</v>
      </c>
      <c r="M24" s="97" t="s">
        <v>201</v>
      </c>
      <c r="N24" s="107">
        <f>COUNT(D24:H24)</f>
        <v>5</v>
      </c>
      <c r="O24" s="87" t="e">
        <f t="shared" si="0"/>
        <v>#NUM!</v>
      </c>
    </row>
    <row r="25" spans="1:15" s="87" customFormat="1" ht="23.25" customHeight="1">
      <c r="A25" s="99" t="s">
        <v>69</v>
      </c>
      <c r="B25" s="94" t="s">
        <v>70</v>
      </c>
      <c r="C25" s="99" t="s">
        <v>71</v>
      </c>
      <c r="D25" s="100">
        <v>10</v>
      </c>
      <c r="E25" s="100">
        <v>10</v>
      </c>
      <c r="F25" s="100">
        <v>10</v>
      </c>
      <c r="G25" s="100">
        <v>10</v>
      </c>
      <c r="H25" s="100">
        <v>9</v>
      </c>
      <c r="I25" s="14">
        <v>6</v>
      </c>
      <c r="J25" s="57">
        <v>7</v>
      </c>
      <c r="K25" s="95" t="s">
        <v>201</v>
      </c>
      <c r="L25" s="96">
        <v>10</v>
      </c>
      <c r="M25" s="97">
        <v>9.5</v>
      </c>
      <c r="N25" s="107">
        <f>COUNT(D25:H25)</f>
        <v>5</v>
      </c>
      <c r="O25" s="87">
        <f t="shared" si="0"/>
        <v>8.125</v>
      </c>
    </row>
    <row r="26" spans="1:15" s="87" customFormat="1" ht="23.25" customHeight="1">
      <c r="A26" s="99" t="s">
        <v>72</v>
      </c>
      <c r="B26" s="94" t="s">
        <v>73</v>
      </c>
      <c r="C26" s="99" t="s">
        <v>74</v>
      </c>
      <c r="D26" s="100">
        <v>10</v>
      </c>
      <c r="E26" s="100">
        <v>10</v>
      </c>
      <c r="F26" s="100">
        <v>10</v>
      </c>
      <c r="G26" s="100">
        <v>10</v>
      </c>
      <c r="H26" s="100">
        <v>9</v>
      </c>
      <c r="I26" s="14">
        <v>7.5</v>
      </c>
      <c r="J26" s="57" t="s">
        <v>155</v>
      </c>
      <c r="K26" s="95" t="s">
        <v>201</v>
      </c>
      <c r="L26" s="96">
        <v>10</v>
      </c>
      <c r="M26" s="97">
        <v>9.5</v>
      </c>
      <c r="N26" s="107">
        <f>COUNT(D26:H26)</f>
        <v>5</v>
      </c>
      <c r="O26" s="87" t="e">
        <f t="shared" si="0"/>
        <v>#NUM!</v>
      </c>
    </row>
    <row r="27" spans="1:15" s="87" customFormat="1" ht="23.25" customHeight="1">
      <c r="A27" s="99" t="s">
        <v>75</v>
      </c>
      <c r="B27" s="94" t="s">
        <v>76</v>
      </c>
      <c r="C27" s="99" t="s">
        <v>77</v>
      </c>
      <c r="D27" s="100">
        <v>10</v>
      </c>
      <c r="E27" s="100">
        <v>7.5</v>
      </c>
      <c r="F27" s="100">
        <v>10</v>
      </c>
      <c r="G27" s="100">
        <v>10</v>
      </c>
      <c r="H27" s="100">
        <v>7</v>
      </c>
      <c r="I27" s="14">
        <v>6.5</v>
      </c>
      <c r="J27" s="57" t="s">
        <v>155</v>
      </c>
      <c r="K27" s="101">
        <v>9.2799999999999994</v>
      </c>
      <c r="L27" s="96">
        <v>10</v>
      </c>
      <c r="M27" s="97">
        <v>10</v>
      </c>
      <c r="N27" s="107">
        <f>COUNT(D27:H27)</f>
        <v>5</v>
      </c>
      <c r="O27" s="87">
        <f t="shared" si="0"/>
        <v>8.9450000000000003</v>
      </c>
    </row>
    <row r="28" spans="1:15" s="87" customFormat="1" ht="23.25" customHeight="1">
      <c r="A28" s="99" t="s">
        <v>78</v>
      </c>
      <c r="B28" s="94" t="s">
        <v>79</v>
      </c>
      <c r="C28" s="99" t="s">
        <v>80</v>
      </c>
      <c r="D28" s="100">
        <v>9.5</v>
      </c>
      <c r="E28" s="100">
        <v>9</v>
      </c>
      <c r="F28" s="100">
        <v>10</v>
      </c>
      <c r="G28" s="100">
        <v>10</v>
      </c>
      <c r="H28" s="100">
        <v>10</v>
      </c>
      <c r="I28" s="14">
        <v>3</v>
      </c>
      <c r="J28" s="57">
        <v>10</v>
      </c>
      <c r="K28" s="101">
        <v>8.57</v>
      </c>
      <c r="L28" s="96">
        <v>10</v>
      </c>
      <c r="M28" s="97">
        <v>10</v>
      </c>
      <c r="N28" s="107">
        <f>COUNT(D28:H28)</f>
        <v>5</v>
      </c>
      <c r="O28" s="87">
        <f t="shared" si="0"/>
        <v>9.6425000000000001</v>
      </c>
    </row>
    <row r="29" spans="1:15" s="87" customFormat="1" ht="23.25" customHeight="1">
      <c r="A29" s="99" t="s">
        <v>81</v>
      </c>
      <c r="B29" s="94" t="s">
        <v>82</v>
      </c>
      <c r="C29" s="99" t="s">
        <v>83</v>
      </c>
      <c r="D29" s="100">
        <v>10</v>
      </c>
      <c r="E29" s="100">
        <v>10</v>
      </c>
      <c r="F29" s="100">
        <v>10</v>
      </c>
      <c r="G29" s="100">
        <v>8.5</v>
      </c>
      <c r="H29" s="100">
        <v>8.5</v>
      </c>
      <c r="I29" s="14">
        <v>8.5</v>
      </c>
      <c r="J29" s="57">
        <v>10</v>
      </c>
      <c r="K29" s="101">
        <v>10</v>
      </c>
      <c r="L29" s="96">
        <v>10</v>
      </c>
      <c r="M29" s="97">
        <v>10</v>
      </c>
      <c r="N29" s="107">
        <f>COUNT(D29:H29)</f>
        <v>5</v>
      </c>
      <c r="O29" s="87">
        <f t="shared" si="0"/>
        <v>10</v>
      </c>
    </row>
    <row r="30" spans="1:15" s="87" customFormat="1" ht="23.25" customHeight="1">
      <c r="A30" s="99" t="s">
        <v>84</v>
      </c>
      <c r="B30" s="94" t="s">
        <v>85</v>
      </c>
      <c r="C30" s="99" t="s">
        <v>86</v>
      </c>
      <c r="D30" s="100">
        <v>10</v>
      </c>
      <c r="E30" s="100">
        <v>10</v>
      </c>
      <c r="F30" s="100">
        <v>10</v>
      </c>
      <c r="G30" s="100">
        <v>10</v>
      </c>
      <c r="H30" s="100">
        <v>7.5</v>
      </c>
      <c r="I30" s="14">
        <v>4.5</v>
      </c>
      <c r="J30" s="57">
        <v>9.5</v>
      </c>
      <c r="K30" s="101">
        <v>10</v>
      </c>
      <c r="L30" s="96">
        <v>10</v>
      </c>
      <c r="M30" s="97">
        <v>9.5</v>
      </c>
      <c r="N30" s="107">
        <f>COUNT(D30:H30)</f>
        <v>5</v>
      </c>
      <c r="O30" s="87">
        <f t="shared" si="0"/>
        <v>9.75</v>
      </c>
    </row>
    <row r="31" spans="1:15" s="87" customFormat="1" ht="23.25" customHeight="1">
      <c r="A31" s="99" t="s">
        <v>87</v>
      </c>
      <c r="B31" s="94" t="s">
        <v>88</v>
      </c>
      <c r="C31" s="99" t="s">
        <v>89</v>
      </c>
      <c r="D31" s="100">
        <v>7.5</v>
      </c>
      <c r="E31" s="100">
        <v>9</v>
      </c>
      <c r="F31" s="100">
        <v>6</v>
      </c>
      <c r="G31" s="100">
        <v>8</v>
      </c>
      <c r="H31" s="100">
        <v>9</v>
      </c>
      <c r="I31" s="14">
        <v>6.5</v>
      </c>
      <c r="J31" s="57">
        <v>9.5</v>
      </c>
      <c r="K31" s="95" t="s">
        <v>201</v>
      </c>
      <c r="L31" s="96">
        <v>9</v>
      </c>
      <c r="M31" s="97">
        <v>9</v>
      </c>
      <c r="N31" s="107">
        <f>COUNT(D31:H31)</f>
        <v>5</v>
      </c>
      <c r="O31" s="87">
        <f t="shared" si="0"/>
        <v>8.5</v>
      </c>
    </row>
    <row r="32" spans="1:15" s="87" customFormat="1" ht="23.25" customHeight="1">
      <c r="A32" s="99" t="s">
        <v>90</v>
      </c>
      <c r="B32" s="94" t="s">
        <v>91</v>
      </c>
      <c r="C32" s="99" t="s">
        <v>92</v>
      </c>
      <c r="D32" s="100">
        <v>10</v>
      </c>
      <c r="E32" s="100">
        <v>9</v>
      </c>
      <c r="F32" s="100">
        <v>10</v>
      </c>
      <c r="G32" s="100">
        <v>9</v>
      </c>
      <c r="H32" s="100">
        <v>8</v>
      </c>
      <c r="I32" s="14" t="s">
        <v>155</v>
      </c>
      <c r="J32" s="57" t="s">
        <v>155</v>
      </c>
      <c r="K32" s="95" t="s">
        <v>201</v>
      </c>
      <c r="L32" s="96">
        <v>10</v>
      </c>
      <c r="M32" s="97">
        <v>10</v>
      </c>
      <c r="N32" s="107">
        <f>COUNT(D32:H32)</f>
        <v>5</v>
      </c>
      <c r="O32" s="87" t="e">
        <f t="shared" si="0"/>
        <v>#NUM!</v>
      </c>
    </row>
    <row r="33" spans="1:15" s="87" customFormat="1" ht="23.25" customHeight="1">
      <c r="A33" s="99" t="s">
        <v>93</v>
      </c>
      <c r="B33" s="94" t="s">
        <v>94</v>
      </c>
      <c r="C33" s="99" t="s">
        <v>95</v>
      </c>
      <c r="D33" s="100">
        <v>10</v>
      </c>
      <c r="E33" s="100">
        <v>10</v>
      </c>
      <c r="F33" s="100">
        <v>8</v>
      </c>
      <c r="G33" s="100">
        <v>10</v>
      </c>
      <c r="H33" s="100">
        <v>9.5</v>
      </c>
      <c r="I33" s="14">
        <v>4</v>
      </c>
      <c r="J33" s="57" t="s">
        <v>155</v>
      </c>
      <c r="K33" s="95" t="s">
        <v>201</v>
      </c>
      <c r="L33" s="96">
        <v>10</v>
      </c>
      <c r="M33" s="97">
        <v>9.5</v>
      </c>
      <c r="N33" s="107">
        <f>COUNT(D33:H33)</f>
        <v>5</v>
      </c>
      <c r="O33" s="87" t="e">
        <f t="shared" si="0"/>
        <v>#NUM!</v>
      </c>
    </row>
    <row r="34" spans="1:15" s="87" customFormat="1" ht="23.25" customHeight="1">
      <c r="A34" s="99" t="s">
        <v>96</v>
      </c>
      <c r="B34" s="94" t="s">
        <v>97</v>
      </c>
      <c r="C34" s="99" t="s">
        <v>98</v>
      </c>
      <c r="D34" s="100">
        <v>10</v>
      </c>
      <c r="E34" s="100">
        <v>10</v>
      </c>
      <c r="F34" s="100">
        <v>10</v>
      </c>
      <c r="G34" s="100">
        <v>10</v>
      </c>
      <c r="H34" s="100">
        <v>9.5</v>
      </c>
      <c r="I34" s="14">
        <v>6.5</v>
      </c>
      <c r="J34" s="57">
        <v>10</v>
      </c>
      <c r="K34" s="101">
        <v>10</v>
      </c>
      <c r="L34" s="96">
        <v>10</v>
      </c>
      <c r="M34" s="97">
        <v>10</v>
      </c>
      <c r="N34" s="107">
        <f>COUNT(D34:H34)</f>
        <v>5</v>
      </c>
      <c r="O34" s="87">
        <f t="shared" si="0"/>
        <v>10</v>
      </c>
    </row>
    <row r="35" spans="1:15" s="87" customFormat="1" ht="23.25" customHeight="1">
      <c r="A35" s="99" t="s">
        <v>99</v>
      </c>
      <c r="B35" s="94" t="s">
        <v>100</v>
      </c>
      <c r="C35" s="99" t="s">
        <v>101</v>
      </c>
      <c r="D35" s="100">
        <v>10</v>
      </c>
      <c r="E35" s="100">
        <v>10</v>
      </c>
      <c r="F35" s="100">
        <v>10</v>
      </c>
      <c r="G35" s="100">
        <v>10</v>
      </c>
      <c r="H35" s="100">
        <v>10</v>
      </c>
      <c r="I35" s="14">
        <v>8</v>
      </c>
      <c r="J35" s="57">
        <v>9.5</v>
      </c>
      <c r="K35" s="101">
        <v>10</v>
      </c>
      <c r="L35" s="96">
        <v>10</v>
      </c>
      <c r="M35" s="97">
        <v>10</v>
      </c>
      <c r="N35" s="107">
        <f>COUNT(D35:H35)</f>
        <v>5</v>
      </c>
      <c r="O35" s="87">
        <f t="shared" si="0"/>
        <v>9.875</v>
      </c>
    </row>
    <row r="36" spans="1:15" s="87" customFormat="1" ht="23.25" customHeight="1">
      <c r="A36" s="99" t="s">
        <v>102</v>
      </c>
      <c r="B36" s="94" t="s">
        <v>103</v>
      </c>
      <c r="C36" s="99" t="s">
        <v>104</v>
      </c>
      <c r="D36" s="100">
        <v>9.5</v>
      </c>
      <c r="E36" s="100">
        <v>10</v>
      </c>
      <c r="F36" s="100">
        <v>8</v>
      </c>
      <c r="G36" s="100">
        <v>10</v>
      </c>
      <c r="H36" s="100">
        <v>10</v>
      </c>
      <c r="I36" s="14">
        <v>6.5</v>
      </c>
      <c r="J36" s="57">
        <v>9.5</v>
      </c>
      <c r="K36" s="101">
        <v>9.2799999999999994</v>
      </c>
      <c r="L36" s="96">
        <v>10</v>
      </c>
      <c r="M36" s="97">
        <v>10</v>
      </c>
      <c r="N36" s="107">
        <f>COUNT(D36:H36)</f>
        <v>5</v>
      </c>
      <c r="O36" s="87">
        <f t="shared" si="0"/>
        <v>9.6950000000000003</v>
      </c>
    </row>
    <row r="37" spans="1:15" s="87" customFormat="1" ht="23.25" customHeight="1">
      <c r="A37" s="99" t="s">
        <v>105</v>
      </c>
      <c r="B37" s="94" t="s">
        <v>106</v>
      </c>
      <c r="C37" s="99" t="s">
        <v>107</v>
      </c>
      <c r="D37" s="100">
        <v>10</v>
      </c>
      <c r="E37" s="100">
        <v>10</v>
      </c>
      <c r="F37" s="100">
        <v>10</v>
      </c>
      <c r="G37" s="100">
        <v>8.5</v>
      </c>
      <c r="H37" s="100">
        <v>8.5</v>
      </c>
      <c r="I37" s="14">
        <v>6.5</v>
      </c>
      <c r="J37" s="57">
        <v>9</v>
      </c>
      <c r="K37" s="95" t="s">
        <v>201</v>
      </c>
      <c r="L37" s="96">
        <v>10</v>
      </c>
      <c r="M37" s="97">
        <v>10</v>
      </c>
      <c r="N37" s="107">
        <f>COUNT(D37:H37)</f>
        <v>5</v>
      </c>
      <c r="O37" s="87">
        <f t="shared" si="0"/>
        <v>8.875</v>
      </c>
    </row>
    <row r="38" spans="1:15" s="87" customFormat="1" ht="23.25" customHeight="1">
      <c r="A38" s="99" t="s">
        <v>108</v>
      </c>
      <c r="B38" s="94" t="s">
        <v>109</v>
      </c>
      <c r="C38" s="99" t="s">
        <v>110</v>
      </c>
      <c r="D38" s="100">
        <v>10</v>
      </c>
      <c r="E38" s="100">
        <v>9</v>
      </c>
      <c r="F38" s="100">
        <v>10</v>
      </c>
      <c r="G38" s="100">
        <v>10</v>
      </c>
      <c r="H38" s="100">
        <v>10</v>
      </c>
      <c r="I38" s="14">
        <v>3</v>
      </c>
      <c r="J38" s="57">
        <v>10</v>
      </c>
      <c r="K38" s="101">
        <v>9.2799999999999994</v>
      </c>
      <c r="L38" s="96">
        <v>10</v>
      </c>
      <c r="M38" s="97">
        <v>10</v>
      </c>
      <c r="N38" s="107">
        <f>COUNT(D38:H38)</f>
        <v>5</v>
      </c>
      <c r="O38" s="87">
        <f t="shared" si="0"/>
        <v>9.82</v>
      </c>
    </row>
    <row r="39" spans="1:15" s="87" customFormat="1" ht="23.25" customHeight="1">
      <c r="A39" s="99" t="s">
        <v>111</v>
      </c>
      <c r="B39" s="94" t="s">
        <v>112</v>
      </c>
      <c r="C39" s="99" t="s">
        <v>113</v>
      </c>
      <c r="D39" s="100">
        <v>10</v>
      </c>
      <c r="E39" s="100">
        <v>9</v>
      </c>
      <c r="F39" s="100">
        <v>8</v>
      </c>
      <c r="G39" s="100">
        <v>10</v>
      </c>
      <c r="H39" s="100">
        <v>9</v>
      </c>
      <c r="I39" s="14">
        <v>6.5</v>
      </c>
      <c r="J39" s="57">
        <v>8.5</v>
      </c>
      <c r="K39" s="101">
        <v>10</v>
      </c>
      <c r="L39" s="96">
        <v>10</v>
      </c>
      <c r="M39" s="97">
        <v>9.5</v>
      </c>
      <c r="N39" s="107">
        <f>COUNT(D39:H39)</f>
        <v>5</v>
      </c>
      <c r="O39" s="87">
        <f t="shared" si="0"/>
        <v>9.5</v>
      </c>
    </row>
    <row r="40" spans="1:15" s="87" customFormat="1" ht="23.25" customHeight="1">
      <c r="A40" s="99" t="s">
        <v>114</v>
      </c>
      <c r="B40" s="94" t="s">
        <v>115</v>
      </c>
      <c r="C40" s="99" t="s">
        <v>116</v>
      </c>
      <c r="D40" s="100">
        <v>10</v>
      </c>
      <c r="E40" s="100">
        <v>10</v>
      </c>
      <c r="F40" s="100">
        <v>10</v>
      </c>
      <c r="G40" s="100">
        <v>10</v>
      </c>
      <c r="H40" s="100">
        <v>9.5</v>
      </c>
      <c r="I40" s="14">
        <v>8.5</v>
      </c>
      <c r="J40" s="57">
        <v>10</v>
      </c>
      <c r="K40" s="101">
        <v>10</v>
      </c>
      <c r="L40" s="96">
        <v>10</v>
      </c>
      <c r="M40" s="97">
        <v>10</v>
      </c>
      <c r="N40" s="107">
        <f>COUNT(D40:H40)</f>
        <v>5</v>
      </c>
      <c r="O40" s="87">
        <f>SUM(LARGE(I40:M40,1),LARGE(I40:M40,2),LARGE(I40:M40,3),LARGE(I40:M40,4))/4</f>
        <v>10</v>
      </c>
    </row>
    <row r="41" spans="1:15" s="87" customFormat="1" ht="23.25" customHeight="1">
      <c r="A41" s="99" t="s">
        <v>117</v>
      </c>
      <c r="B41" s="94" t="s">
        <v>118</v>
      </c>
      <c r="C41" s="99" t="s">
        <v>119</v>
      </c>
      <c r="D41" s="100">
        <v>10</v>
      </c>
      <c r="E41" s="100">
        <v>9</v>
      </c>
      <c r="F41" s="100">
        <v>9</v>
      </c>
      <c r="G41" s="100">
        <v>10</v>
      </c>
      <c r="H41" s="100">
        <v>9.5</v>
      </c>
      <c r="I41" s="14">
        <v>7.5</v>
      </c>
      <c r="J41" s="57">
        <v>9</v>
      </c>
      <c r="K41" s="95" t="s">
        <v>201</v>
      </c>
      <c r="L41" s="96">
        <v>10</v>
      </c>
      <c r="M41" s="97">
        <v>9.5</v>
      </c>
      <c r="N41" s="107">
        <f>COUNT(D41:H41)</f>
        <v>5</v>
      </c>
      <c r="O41" s="87">
        <f t="shared" si="0"/>
        <v>9</v>
      </c>
    </row>
    <row r="42" spans="1:15" s="87" customFormat="1" ht="23.25" customHeight="1">
      <c r="A42" s="99" t="s">
        <v>120</v>
      </c>
      <c r="B42" s="94" t="s">
        <v>121</v>
      </c>
      <c r="C42" s="99" t="s">
        <v>122</v>
      </c>
      <c r="D42" s="100">
        <v>10</v>
      </c>
      <c r="E42" s="100">
        <v>10</v>
      </c>
      <c r="F42" s="100">
        <v>10</v>
      </c>
      <c r="G42" s="100">
        <v>10</v>
      </c>
      <c r="H42" s="100">
        <v>9.5</v>
      </c>
      <c r="I42" s="14">
        <v>9</v>
      </c>
      <c r="J42" s="57">
        <v>10</v>
      </c>
      <c r="K42" s="101">
        <v>10</v>
      </c>
      <c r="L42" s="96">
        <v>10</v>
      </c>
      <c r="M42" s="97">
        <v>10</v>
      </c>
      <c r="N42" s="107">
        <f>COUNT(D42:H42)</f>
        <v>5</v>
      </c>
      <c r="O42" s="87">
        <f t="shared" si="0"/>
        <v>10</v>
      </c>
    </row>
    <row r="43" spans="1:15" s="87" customFormat="1" ht="23.25" customHeight="1">
      <c r="A43" s="99" t="s">
        <v>123</v>
      </c>
      <c r="B43" s="94" t="s">
        <v>124</v>
      </c>
      <c r="C43" s="99" t="s">
        <v>125</v>
      </c>
      <c r="D43" s="100">
        <v>10</v>
      </c>
      <c r="E43" s="100">
        <v>10</v>
      </c>
      <c r="F43" s="100">
        <v>10</v>
      </c>
      <c r="G43" s="100">
        <v>10</v>
      </c>
      <c r="H43" s="100">
        <v>10</v>
      </c>
      <c r="I43" s="14">
        <v>8.5</v>
      </c>
      <c r="J43" s="57">
        <v>10</v>
      </c>
      <c r="K43" s="101">
        <v>10</v>
      </c>
      <c r="L43" s="96">
        <v>10</v>
      </c>
      <c r="M43" s="97">
        <v>10</v>
      </c>
      <c r="N43" s="107">
        <f>COUNT(D43:H43)</f>
        <v>5</v>
      </c>
      <c r="O43" s="87">
        <f t="shared" si="0"/>
        <v>10</v>
      </c>
    </row>
    <row r="44" spans="1:15" s="87" customFormat="1" ht="23.25" customHeight="1">
      <c r="A44" s="99" t="s">
        <v>126</v>
      </c>
      <c r="B44" s="94" t="s">
        <v>127</v>
      </c>
      <c r="C44" s="99" t="s">
        <v>128</v>
      </c>
      <c r="D44" s="100">
        <v>10</v>
      </c>
      <c r="E44" s="100">
        <v>9</v>
      </c>
      <c r="F44" s="100">
        <v>8</v>
      </c>
      <c r="G44" s="100">
        <v>10</v>
      </c>
      <c r="H44" s="100">
        <v>9</v>
      </c>
      <c r="I44" s="14">
        <v>4.5</v>
      </c>
      <c r="J44" s="57">
        <v>9.5</v>
      </c>
      <c r="K44" s="95" t="s">
        <v>201</v>
      </c>
      <c r="L44" s="96">
        <v>10</v>
      </c>
      <c r="M44" s="97">
        <v>10</v>
      </c>
      <c r="N44" s="107">
        <f>COUNT(D44:H44)</f>
        <v>5</v>
      </c>
      <c r="O44" s="87">
        <f t="shared" si="0"/>
        <v>8.5</v>
      </c>
    </row>
    <row r="45" spans="1:15" s="87" customFormat="1" ht="23.25" customHeight="1">
      <c r="A45" s="99" t="s">
        <v>129</v>
      </c>
      <c r="B45" s="94" t="s">
        <v>130</v>
      </c>
      <c r="C45" s="99" t="s">
        <v>131</v>
      </c>
      <c r="D45" s="100">
        <v>10</v>
      </c>
      <c r="E45" s="100">
        <v>9</v>
      </c>
      <c r="F45" s="100">
        <v>8</v>
      </c>
      <c r="G45" s="100">
        <v>10</v>
      </c>
      <c r="H45" s="100">
        <v>9.5</v>
      </c>
      <c r="I45" s="14">
        <v>6.5</v>
      </c>
      <c r="J45" s="57">
        <v>8</v>
      </c>
      <c r="K45" s="95" t="s">
        <v>201</v>
      </c>
      <c r="L45" s="96">
        <v>10</v>
      </c>
      <c r="M45" s="97">
        <v>10</v>
      </c>
      <c r="N45" s="107">
        <f>COUNT(D45:H45)</f>
        <v>5</v>
      </c>
      <c r="O45" s="87">
        <f t="shared" si="0"/>
        <v>8.625</v>
      </c>
    </row>
    <row r="46" spans="1:15" s="87" customFormat="1" ht="23.25" customHeight="1">
      <c r="A46" s="99" t="s">
        <v>132</v>
      </c>
      <c r="B46" s="94" t="s">
        <v>133</v>
      </c>
      <c r="C46" s="99" t="s">
        <v>134</v>
      </c>
      <c r="D46" s="100">
        <v>10</v>
      </c>
      <c r="E46" s="100">
        <v>9</v>
      </c>
      <c r="F46" s="100">
        <v>10</v>
      </c>
      <c r="G46" s="100">
        <v>10</v>
      </c>
      <c r="H46" s="100">
        <v>8.5</v>
      </c>
      <c r="I46" s="14" t="s">
        <v>155</v>
      </c>
      <c r="J46" s="57">
        <v>10</v>
      </c>
      <c r="K46" s="95" t="s">
        <v>201</v>
      </c>
      <c r="L46" s="96">
        <v>10</v>
      </c>
      <c r="M46" s="97">
        <v>10</v>
      </c>
      <c r="N46" s="107">
        <f>COUNT(D46:H46)</f>
        <v>5</v>
      </c>
      <c r="O46" s="87" t="e">
        <f t="shared" si="0"/>
        <v>#NUM!</v>
      </c>
    </row>
    <row r="47" spans="1:15" s="87" customFormat="1" ht="23.25" customHeight="1">
      <c r="A47" s="99" t="s">
        <v>135</v>
      </c>
      <c r="B47" s="94" t="s">
        <v>136</v>
      </c>
      <c r="C47" s="99" t="s">
        <v>137</v>
      </c>
      <c r="D47" s="100">
        <v>10</v>
      </c>
      <c r="E47" s="100">
        <v>10</v>
      </c>
      <c r="F47" s="100">
        <v>10</v>
      </c>
      <c r="G47" s="100">
        <v>10</v>
      </c>
      <c r="H47" s="100">
        <v>9.5</v>
      </c>
      <c r="I47" s="14">
        <v>10</v>
      </c>
      <c r="J47" s="57" t="s">
        <v>155</v>
      </c>
      <c r="K47" s="95" t="s">
        <v>201</v>
      </c>
      <c r="L47" s="96">
        <v>10</v>
      </c>
      <c r="M47" s="97">
        <v>10</v>
      </c>
      <c r="N47" s="107">
        <f>COUNT(D47:H47)</f>
        <v>5</v>
      </c>
      <c r="O47" s="87" t="e">
        <f t="shared" si="0"/>
        <v>#NUM!</v>
      </c>
    </row>
    <row r="48" spans="1:15" s="87" customFormat="1" ht="23.25" customHeight="1">
      <c r="A48" s="99" t="s">
        <v>138</v>
      </c>
      <c r="B48" s="94" t="s">
        <v>139</v>
      </c>
      <c r="C48" s="99" t="s">
        <v>140</v>
      </c>
      <c r="D48" s="100">
        <v>10</v>
      </c>
      <c r="E48" s="100">
        <v>10</v>
      </c>
      <c r="F48" s="100">
        <v>10</v>
      </c>
      <c r="G48" s="100">
        <v>10</v>
      </c>
      <c r="H48" s="100">
        <v>10</v>
      </c>
      <c r="I48" s="14" t="s">
        <v>155</v>
      </c>
      <c r="J48" s="57" t="s">
        <v>155</v>
      </c>
      <c r="K48" s="95" t="s">
        <v>201</v>
      </c>
      <c r="L48" s="96">
        <v>10</v>
      </c>
      <c r="M48" s="97">
        <v>10</v>
      </c>
      <c r="N48" s="107">
        <f>COUNT(D48:H48)</f>
        <v>5</v>
      </c>
      <c r="O48" s="87" t="e">
        <f t="shared" si="0"/>
        <v>#NUM!</v>
      </c>
    </row>
    <row r="49" spans="1:15" s="87" customFormat="1" ht="23.25" customHeight="1">
      <c r="A49" s="99" t="s">
        <v>141</v>
      </c>
      <c r="B49" s="94" t="s">
        <v>142</v>
      </c>
      <c r="C49" s="99" t="s">
        <v>143</v>
      </c>
      <c r="D49" s="100">
        <v>7</v>
      </c>
      <c r="E49" s="100">
        <v>10</v>
      </c>
      <c r="F49" s="100">
        <v>9</v>
      </c>
      <c r="G49" s="100">
        <v>10</v>
      </c>
      <c r="H49" s="100">
        <v>9</v>
      </c>
      <c r="I49" s="14" t="s">
        <v>155</v>
      </c>
      <c r="J49" s="57" t="s">
        <v>155</v>
      </c>
      <c r="K49" s="95" t="s">
        <v>201</v>
      </c>
      <c r="L49" s="96">
        <v>10</v>
      </c>
      <c r="M49" s="97">
        <v>10</v>
      </c>
      <c r="N49" s="107">
        <f>COUNT(D49:H49)</f>
        <v>5</v>
      </c>
      <c r="O49" s="87" t="e">
        <f t="shared" si="0"/>
        <v>#NUM!</v>
      </c>
    </row>
    <row r="50" spans="1:15" s="87" customFormat="1" ht="23.25" customHeight="1">
      <c r="A50" s="99" t="s">
        <v>144</v>
      </c>
      <c r="B50" s="94" t="s">
        <v>145</v>
      </c>
      <c r="C50" s="99" t="s">
        <v>146</v>
      </c>
      <c r="D50" s="100">
        <v>10</v>
      </c>
      <c r="E50" s="100">
        <v>10</v>
      </c>
      <c r="F50" s="100">
        <v>10</v>
      </c>
      <c r="G50" s="100">
        <v>10</v>
      </c>
      <c r="H50" s="100">
        <v>9</v>
      </c>
      <c r="I50" s="14">
        <v>10</v>
      </c>
      <c r="J50" s="57" t="s">
        <v>155</v>
      </c>
      <c r="K50" s="95" t="s">
        <v>201</v>
      </c>
      <c r="L50" s="96">
        <v>10</v>
      </c>
      <c r="M50" s="97">
        <v>9.5</v>
      </c>
      <c r="N50" s="107">
        <f>COUNT(D50:H50)</f>
        <v>5</v>
      </c>
      <c r="O50" s="87" t="e">
        <f t="shared" si="0"/>
        <v>#NUM!</v>
      </c>
    </row>
    <row r="51" spans="1:15" s="87" customFormat="1" ht="23.25" customHeight="1">
      <c r="A51" s="99" t="s">
        <v>147</v>
      </c>
      <c r="B51" s="94" t="s">
        <v>148</v>
      </c>
      <c r="C51" s="99" t="s">
        <v>149</v>
      </c>
      <c r="D51" s="100">
        <v>9.5</v>
      </c>
      <c r="E51" s="100">
        <v>9</v>
      </c>
      <c r="F51" s="100">
        <v>10</v>
      </c>
      <c r="G51" s="100">
        <v>10</v>
      </c>
      <c r="H51" s="100">
        <v>7</v>
      </c>
      <c r="I51" s="14" t="s">
        <v>155</v>
      </c>
      <c r="J51" s="57">
        <v>9</v>
      </c>
      <c r="K51" s="95" t="s">
        <v>201</v>
      </c>
      <c r="L51" s="96">
        <v>10</v>
      </c>
      <c r="M51" s="97">
        <v>10</v>
      </c>
      <c r="N51" s="107">
        <f>COUNT(D51:H51)</f>
        <v>5</v>
      </c>
      <c r="O51" s="87" t="e">
        <f t="shared" si="0"/>
        <v>#NUM!</v>
      </c>
    </row>
    <row r="52" spans="1:15" s="87" customFormat="1" ht="23.25" customHeight="1">
      <c r="A52" s="104"/>
      <c r="B52" s="99" t="s">
        <v>150</v>
      </c>
      <c r="C52" s="102"/>
      <c r="D52" s="100">
        <f t="shared" ref="D52:I52" si="1">MAX(D$8:D$51)</f>
        <v>10</v>
      </c>
      <c r="E52" s="100">
        <f t="shared" si="1"/>
        <v>10</v>
      </c>
      <c r="F52" s="100">
        <f t="shared" si="1"/>
        <v>10</v>
      </c>
      <c r="G52" s="100">
        <f t="shared" si="1"/>
        <v>10</v>
      </c>
      <c r="H52" s="100">
        <f t="shared" si="1"/>
        <v>10</v>
      </c>
      <c r="I52" s="100">
        <f t="shared" si="1"/>
        <v>10</v>
      </c>
      <c r="J52" s="100">
        <f>MAX(N$8:N$51)</f>
        <v>5</v>
      </c>
      <c r="K52" s="100" t="e">
        <f t="shared" ref="K52:N52" si="2">MAX(O$8:O$51)</f>
        <v>#NUM!</v>
      </c>
      <c r="L52" s="100">
        <f t="shared" si="2"/>
        <v>0</v>
      </c>
      <c r="M52" s="100">
        <f t="shared" si="2"/>
        <v>0</v>
      </c>
      <c r="N52" s="100">
        <f t="shared" si="2"/>
        <v>0</v>
      </c>
      <c r="O52" s="87" t="e">
        <f t="shared" si="0"/>
        <v>#NUM!</v>
      </c>
    </row>
    <row r="53" spans="1:15" s="87" customFormat="1" ht="23.25" customHeight="1">
      <c r="A53" s="104"/>
      <c r="B53" s="99" t="s">
        <v>151</v>
      </c>
      <c r="C53" s="102"/>
      <c r="D53" s="100">
        <f t="shared" ref="D53:I53" si="3">MIN(D$8:D$51)</f>
        <v>7</v>
      </c>
      <c r="E53" s="100">
        <f t="shared" si="3"/>
        <v>7.5</v>
      </c>
      <c r="F53" s="100">
        <f t="shared" si="3"/>
        <v>6</v>
      </c>
      <c r="G53" s="100">
        <f t="shared" si="3"/>
        <v>7.5</v>
      </c>
      <c r="H53" s="100">
        <f t="shared" si="3"/>
        <v>7</v>
      </c>
      <c r="I53" s="100">
        <f t="shared" si="3"/>
        <v>3</v>
      </c>
      <c r="J53" s="100">
        <f>MIN(N$8:N$51)</f>
        <v>4</v>
      </c>
      <c r="K53" s="100" t="e">
        <f t="shared" ref="K53:N53" si="4">MIN(O$8:O$51)</f>
        <v>#NUM!</v>
      </c>
      <c r="L53" s="100">
        <f t="shared" si="4"/>
        <v>0</v>
      </c>
      <c r="M53" s="100">
        <f t="shared" si="4"/>
        <v>0</v>
      </c>
      <c r="N53" s="100">
        <f t="shared" si="4"/>
        <v>0</v>
      </c>
      <c r="O53" s="87" t="e">
        <f t="shared" si="0"/>
        <v>#NUM!</v>
      </c>
    </row>
    <row r="54" spans="1:15" s="87" customFormat="1" ht="23.25" customHeight="1">
      <c r="A54" s="104"/>
      <c r="B54" s="99" t="s">
        <v>152</v>
      </c>
      <c r="C54" s="102"/>
      <c r="D54" s="100">
        <f t="shared" ref="D54:N54" si="5">AVERAGE(D$8:D$51)</f>
        <v>9.7386363636363633</v>
      </c>
      <c r="E54" s="100">
        <f t="shared" si="5"/>
        <v>9.3977272727272734</v>
      </c>
      <c r="F54" s="100">
        <f t="shared" si="5"/>
        <v>9.454545454545455</v>
      </c>
      <c r="G54" s="100">
        <f t="shared" si="5"/>
        <v>9.720930232558139</v>
      </c>
      <c r="H54" s="100">
        <f t="shared" si="5"/>
        <v>9.045454545454545</v>
      </c>
      <c r="I54" s="100">
        <f t="shared" si="5"/>
        <v>6.8194444444444446</v>
      </c>
      <c r="J54" s="100">
        <f t="shared" si="5"/>
        <v>9.431034482758621</v>
      </c>
      <c r="K54" s="100">
        <f t="shared" si="5"/>
        <v>9.7604761904761901</v>
      </c>
      <c r="L54" s="100">
        <f t="shared" si="5"/>
        <v>9.954545454545455</v>
      </c>
      <c r="M54" s="100">
        <f t="shared" si="5"/>
        <v>9.8333333333333339</v>
      </c>
      <c r="N54" s="100">
        <f t="shared" si="5"/>
        <v>4.9772727272727275</v>
      </c>
    </row>
    <row r="55" spans="1:15" s="87" customFormat="1" ht="23.25" customHeight="1">
      <c r="A55" s="104"/>
      <c r="B55" s="99" t="s">
        <v>153</v>
      </c>
      <c r="C55" s="102"/>
      <c r="D55" s="100">
        <f t="shared" ref="D55:N55" si="6">STDEV(D$8:D$51)</f>
        <v>0.61463390846717225</v>
      </c>
      <c r="E55" s="100">
        <f t="shared" si="6"/>
        <v>0.68691715636168027</v>
      </c>
      <c r="F55" s="100">
        <f t="shared" si="6"/>
        <v>0.99894235824452826</v>
      </c>
      <c r="G55" s="100">
        <f t="shared" si="6"/>
        <v>0.62964772446295136</v>
      </c>
      <c r="H55" s="100">
        <f t="shared" si="6"/>
        <v>0.84094480239581282</v>
      </c>
      <c r="I55" s="100">
        <f t="shared" si="6"/>
        <v>2.1251984034363134</v>
      </c>
      <c r="J55" s="100">
        <f t="shared" si="6"/>
        <v>0.76443417369406652</v>
      </c>
      <c r="K55" s="100">
        <f t="shared" si="6"/>
        <v>0.41425205117749503</v>
      </c>
      <c r="L55" s="100">
        <f t="shared" si="6"/>
        <v>0.21070705494148542</v>
      </c>
      <c r="M55" s="100">
        <f t="shared" si="6"/>
        <v>0.28513297425610062</v>
      </c>
      <c r="N55" s="100">
        <f t="shared" si="6"/>
        <v>0.15075567228888179</v>
      </c>
    </row>
    <row r="56" spans="1:15" s="87" customFormat="1" ht="23.25" customHeight="1">
      <c r="N56" s="106"/>
    </row>
    <row r="57" spans="1:15" s="87" customFormat="1" ht="23.25" customHeight="1">
      <c r="N57" s="106"/>
    </row>
    <row r="58" spans="1:15" s="87" customFormat="1" ht="23.25" customHeight="1">
      <c r="N58" s="106"/>
    </row>
    <row r="59" spans="1:15" s="87" customFormat="1" ht="23.25" customHeight="1">
      <c r="N59" s="106"/>
    </row>
    <row r="60" spans="1:15" s="87" customFormat="1" ht="23.25" customHeight="1">
      <c r="N60" s="106"/>
    </row>
    <row r="61" spans="1:15" s="87" customFormat="1" ht="23.25" customHeight="1">
      <c r="N61" s="106"/>
    </row>
    <row r="62" spans="1:15" s="87" customFormat="1" ht="23.25" customHeight="1">
      <c r="N62" s="106"/>
    </row>
    <row r="63" spans="1:15" s="87" customFormat="1" ht="23.25" customHeight="1">
      <c r="N63" s="106"/>
    </row>
    <row r="64" spans="1:15" s="87" customFormat="1" ht="23.25" customHeight="1">
      <c r="N64" s="106"/>
    </row>
    <row r="65" spans="14:14" s="87" customFormat="1" ht="23.25" customHeight="1">
      <c r="N65" s="106"/>
    </row>
    <row r="66" spans="14:14" s="87" customFormat="1" ht="23.25" customHeight="1">
      <c r="N66" s="106"/>
    </row>
    <row r="67" spans="14:14" s="87" customFormat="1" ht="23.25" customHeight="1">
      <c r="N67" s="106"/>
    </row>
    <row r="68" spans="14:14" s="87" customFormat="1" ht="23.25" customHeight="1">
      <c r="N68" s="106"/>
    </row>
    <row r="69" spans="14:14" s="87" customFormat="1" ht="23.25" customHeight="1">
      <c r="N69" s="106"/>
    </row>
    <row r="70" spans="14:14" s="87" customFormat="1" ht="23.25" customHeight="1">
      <c r="N70" s="106"/>
    </row>
    <row r="71" spans="14:14" s="87" customFormat="1" ht="23.25" customHeight="1">
      <c r="N71" s="106"/>
    </row>
    <row r="72" spans="14:14" s="87" customFormat="1" ht="23.25" customHeight="1">
      <c r="N72" s="106"/>
    </row>
    <row r="73" spans="14:14" s="87" customFormat="1" ht="23.25" customHeight="1">
      <c r="N73" s="106"/>
    </row>
    <row r="74" spans="14:14" s="87" customFormat="1" ht="23.25" customHeight="1">
      <c r="N74" s="106"/>
    </row>
    <row r="75" spans="14:14" s="87" customFormat="1" ht="23.25" customHeight="1">
      <c r="N75" s="106"/>
    </row>
    <row r="76" spans="14:14" s="87" customFormat="1" ht="23.25" customHeight="1">
      <c r="N76" s="106"/>
    </row>
    <row r="77" spans="14:14" s="87" customFormat="1" ht="23.25" customHeight="1">
      <c r="N77" s="106"/>
    </row>
    <row r="78" spans="14:14" s="87" customFormat="1" ht="23.25" customHeight="1">
      <c r="N78" s="106"/>
    </row>
    <row r="79" spans="14:14" s="87" customFormat="1" ht="23.25" customHeight="1">
      <c r="N79" s="106"/>
    </row>
    <row r="80" spans="14:14" s="87" customFormat="1" ht="23.25" customHeight="1">
      <c r="N80" s="106"/>
    </row>
    <row r="81" spans="14:14" s="87" customFormat="1" ht="23.25" customHeight="1">
      <c r="N81" s="106"/>
    </row>
    <row r="82" spans="14:14" s="87" customFormat="1" ht="23.25" customHeight="1">
      <c r="N82" s="106"/>
    </row>
    <row r="83" spans="14:14" s="87" customFormat="1" ht="23.25" customHeight="1">
      <c r="N83" s="106"/>
    </row>
    <row r="84" spans="14:14" s="87" customFormat="1" ht="23.25" customHeight="1">
      <c r="N84" s="106"/>
    </row>
    <row r="85" spans="14:14" s="87" customFormat="1" ht="23.25" customHeight="1">
      <c r="N85" s="106"/>
    </row>
    <row r="86" spans="14:14" s="87" customFormat="1" ht="23.25" customHeight="1">
      <c r="N86" s="106"/>
    </row>
    <row r="87" spans="14:14" s="87" customFormat="1" ht="23.25" customHeight="1">
      <c r="N87" s="106"/>
    </row>
    <row r="88" spans="14:14" s="87" customFormat="1" ht="23.25" customHeight="1">
      <c r="N88" s="106"/>
    </row>
    <row r="89" spans="14:14" s="87" customFormat="1" ht="23.25" customHeight="1">
      <c r="N89" s="106"/>
    </row>
    <row r="90" spans="14:14" s="87" customFormat="1" ht="23.25" customHeight="1">
      <c r="N90" s="106"/>
    </row>
    <row r="91" spans="14:14" s="87" customFormat="1" ht="23.25" customHeight="1">
      <c r="N91" s="106"/>
    </row>
  </sheetData>
  <pageMargins left="0.75" right="0.75" top="1" bottom="1" header="0.5" footer="0.5"/>
  <headerFooter>
    <oddFooter>&amp;C&amp;"Helvetica,Regular"&amp;12&amp;K000000&amp;P</oddFooter>
  </headerFooter>
  <drawing r:id="rId1"/>
  <extLst>
    <ext xmlns:mx="http://schemas.microsoft.com/office/mac/excel/2008/main" uri="{64002731-A6B0-56B0-2670-7721B7C09600}">
      <mx:PLV Mode="0" OnePage="0" WScale="41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JB64"/>
  <sheetViews>
    <sheetView showGridLines="0" workbookViewId="0">
      <selection activeCell="AE47" sqref="AE47"/>
    </sheetView>
  </sheetViews>
  <sheetFormatPr baseColWidth="10" defaultColWidth="6.625" defaultRowHeight="23.25" customHeight="1" x14ac:dyDescent="0"/>
  <cols>
    <col min="1" max="1" width="11" style="39" customWidth="1"/>
    <col min="2" max="2" width="22.625" style="39" customWidth="1"/>
    <col min="3" max="3" width="6.75" style="39" hidden="1" customWidth="1"/>
    <col min="4" max="4" width="9.5" style="39" hidden="1" customWidth="1"/>
    <col min="5" max="8" width="6.75" style="39" hidden="1" customWidth="1"/>
    <col min="9" max="25" width="6.625" style="39" hidden="1" customWidth="1"/>
    <col min="26" max="26" width="6.625" style="40" hidden="1" customWidth="1"/>
    <col min="27" max="28" width="6.625" style="39" hidden="1" customWidth="1"/>
    <col min="29" max="29" width="8.375" style="39" customWidth="1"/>
    <col min="30" max="30" width="10.125" style="39" customWidth="1"/>
    <col min="31" max="31" width="14.25" style="39" bestFit="1" customWidth="1"/>
    <col min="32" max="262" width="6.625" style="39" customWidth="1"/>
    <col min="263" max="16384" width="6.625" style="45"/>
  </cols>
  <sheetData>
    <row r="1" spans="1:87" s="39" customFormat="1" ht="24" customHeight="1">
      <c r="A1" s="36"/>
      <c r="B1" s="37" t="s">
        <v>0</v>
      </c>
      <c r="C1" s="38"/>
      <c r="D1" s="38"/>
      <c r="E1" s="38"/>
      <c r="F1" s="38"/>
      <c r="G1" s="38"/>
      <c r="H1" s="38"/>
      <c r="Z1" s="40"/>
    </row>
    <row r="2" spans="1:87" s="39" customFormat="1" ht="24" customHeight="1">
      <c r="A2" s="36"/>
      <c r="B2" s="41" t="s">
        <v>2</v>
      </c>
      <c r="C2" s="38"/>
      <c r="D2" s="38"/>
      <c r="E2" s="38"/>
      <c r="F2" s="38"/>
      <c r="G2" s="38"/>
      <c r="H2" s="38"/>
      <c r="Z2" s="40"/>
    </row>
    <row r="3" spans="1:87" s="39" customFormat="1" ht="24" customHeight="1">
      <c r="A3" s="36"/>
      <c r="B3" s="36" t="s">
        <v>4</v>
      </c>
      <c r="C3" s="38"/>
      <c r="D3" s="38"/>
      <c r="E3" s="38"/>
      <c r="F3" s="38"/>
      <c r="G3" s="38"/>
      <c r="H3" s="38"/>
      <c r="Z3" s="40"/>
    </row>
    <row r="4" spans="1:87" s="39" customFormat="1" ht="24" hidden="1" customHeight="1">
      <c r="A4" s="42"/>
      <c r="B4" s="41" t="s">
        <v>6</v>
      </c>
      <c r="C4" s="38"/>
      <c r="D4" s="38"/>
      <c r="E4" s="38"/>
      <c r="F4" s="38"/>
      <c r="G4" s="38"/>
      <c r="H4" s="38"/>
      <c r="Z4" s="40"/>
    </row>
    <row r="5" spans="1:87" s="39" customFormat="1" ht="24" hidden="1" customHeight="1">
      <c r="A5" s="42"/>
      <c r="B5" s="41" t="s">
        <v>8</v>
      </c>
      <c r="C5" s="38"/>
      <c r="D5" s="38"/>
      <c r="E5" s="38"/>
      <c r="F5" s="38"/>
      <c r="G5" s="38"/>
      <c r="H5" s="38"/>
      <c r="Z5" s="40"/>
    </row>
    <row r="6" spans="1:87" s="39" customFormat="1" ht="24" hidden="1" customHeight="1">
      <c r="A6" s="42"/>
      <c r="B6" s="41" t="s">
        <v>10</v>
      </c>
      <c r="C6" s="38"/>
      <c r="D6" s="38"/>
      <c r="E6" s="38"/>
      <c r="F6" s="38"/>
      <c r="G6" s="38"/>
      <c r="H6" s="38"/>
      <c r="Z6" s="40"/>
    </row>
    <row r="7" spans="1:87" s="39" customFormat="1" ht="24" customHeight="1">
      <c r="A7" s="36"/>
      <c r="B7" s="41"/>
      <c r="C7" s="38"/>
      <c r="D7" s="38"/>
      <c r="E7" s="38"/>
      <c r="F7" s="38"/>
      <c r="G7" s="38"/>
      <c r="H7" s="38"/>
      <c r="Z7" s="40"/>
    </row>
    <row r="8" spans="1:87" s="39" customFormat="1" ht="24" customHeight="1">
      <c r="A8" s="47" t="s">
        <v>11</v>
      </c>
      <c r="B8" s="48" t="s">
        <v>12</v>
      </c>
      <c r="C8" s="49" t="s">
        <v>158</v>
      </c>
      <c r="D8" s="49" t="s">
        <v>159</v>
      </c>
      <c r="E8" s="49" t="s">
        <v>160</v>
      </c>
      <c r="F8" s="49" t="s">
        <v>161</v>
      </c>
      <c r="G8" s="49" t="s">
        <v>162</v>
      </c>
      <c r="H8" s="50" t="s">
        <v>163</v>
      </c>
      <c r="I8" s="50" t="s">
        <v>164</v>
      </c>
      <c r="J8" s="50" t="s">
        <v>165</v>
      </c>
      <c r="K8" s="50" t="s">
        <v>166</v>
      </c>
      <c r="L8" s="50" t="s">
        <v>167</v>
      </c>
      <c r="M8" s="50" t="s">
        <v>181</v>
      </c>
      <c r="N8" s="50" t="s">
        <v>169</v>
      </c>
      <c r="O8" s="50" t="s">
        <v>170</v>
      </c>
      <c r="P8" s="50" t="s">
        <v>171</v>
      </c>
      <c r="Q8" s="50" t="s">
        <v>172</v>
      </c>
      <c r="R8" s="50" t="s">
        <v>168</v>
      </c>
      <c r="S8" s="50" t="s">
        <v>173</v>
      </c>
      <c r="T8" s="50" t="s">
        <v>174</v>
      </c>
      <c r="U8" s="50" t="s">
        <v>175</v>
      </c>
      <c r="V8" s="50" t="s">
        <v>182</v>
      </c>
      <c r="W8" s="50" t="s">
        <v>176</v>
      </c>
      <c r="X8" s="50" t="s">
        <v>177</v>
      </c>
      <c r="Y8" s="50" t="s">
        <v>178</v>
      </c>
      <c r="Z8" s="51" t="s">
        <v>179</v>
      </c>
      <c r="AA8" s="50" t="s">
        <v>180</v>
      </c>
      <c r="AB8" s="50" t="s">
        <v>183</v>
      </c>
      <c r="AC8" s="50" t="s">
        <v>184</v>
      </c>
      <c r="AD8" s="50" t="s">
        <v>187</v>
      </c>
      <c r="AE8" s="57" t="s">
        <v>188</v>
      </c>
    </row>
    <row r="9" spans="1:87" s="39" customFormat="1" ht="23.25" customHeight="1">
      <c r="A9" s="52" t="s">
        <v>18</v>
      </c>
      <c r="B9" s="49" t="s">
        <v>19</v>
      </c>
      <c r="C9" s="34">
        <v>1.5</v>
      </c>
      <c r="D9" s="34">
        <v>0.75</v>
      </c>
      <c r="E9" s="34">
        <v>0.5</v>
      </c>
      <c r="F9" s="34">
        <f>SUM(C9:E9)</f>
        <v>2.75</v>
      </c>
      <c r="G9" s="34">
        <v>2</v>
      </c>
      <c r="H9" s="34">
        <v>3</v>
      </c>
      <c r="I9" s="34">
        <v>1</v>
      </c>
      <c r="J9" s="34">
        <v>1</v>
      </c>
      <c r="K9" s="34">
        <v>1</v>
      </c>
      <c r="L9" s="34">
        <v>2</v>
      </c>
      <c r="M9" s="34">
        <f>SUM(G9:L9)</f>
        <v>10</v>
      </c>
      <c r="N9" s="34">
        <v>1</v>
      </c>
      <c r="O9" s="34">
        <v>1</v>
      </c>
      <c r="P9" s="34">
        <v>1</v>
      </c>
      <c r="Q9" s="34">
        <v>4.5</v>
      </c>
      <c r="R9" s="34">
        <f>SUM(N9:Q9)</f>
        <v>7.5</v>
      </c>
      <c r="S9" s="34">
        <v>2</v>
      </c>
      <c r="T9" s="34">
        <v>3</v>
      </c>
      <c r="U9" s="34">
        <v>1</v>
      </c>
      <c r="V9" s="34">
        <f>SUM(S9:U9)</f>
        <v>6</v>
      </c>
      <c r="W9" s="34">
        <v>1</v>
      </c>
      <c r="X9" s="34">
        <v>2</v>
      </c>
      <c r="Y9" s="34">
        <v>1</v>
      </c>
      <c r="Z9" s="35">
        <v>1</v>
      </c>
      <c r="AA9" s="34">
        <v>4</v>
      </c>
      <c r="AB9" s="34">
        <f>SUM(W9:AA9)</f>
        <v>9</v>
      </c>
      <c r="AC9" s="34">
        <f>AB9+V9+R9+M9+F9</f>
        <v>35.25</v>
      </c>
      <c r="AD9" s="34">
        <v>3.25</v>
      </c>
      <c r="AE9" s="34">
        <f>AC9+AD9</f>
        <v>38.5</v>
      </c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</row>
    <row r="10" spans="1:87" s="39" customFormat="1" ht="23.25" customHeight="1">
      <c r="A10" s="52" t="s">
        <v>21</v>
      </c>
      <c r="B10" s="49" t="s">
        <v>22</v>
      </c>
      <c r="C10" s="34">
        <v>1.25</v>
      </c>
      <c r="D10" s="34">
        <v>1.25</v>
      </c>
      <c r="E10" s="34">
        <v>1</v>
      </c>
      <c r="F10" s="34">
        <f t="shared" ref="F10:F53" si="0">SUM(C10:E10)</f>
        <v>3.5</v>
      </c>
      <c r="G10" s="34">
        <v>2</v>
      </c>
      <c r="H10" s="34">
        <v>3</v>
      </c>
      <c r="I10" s="34">
        <v>0.5</v>
      </c>
      <c r="J10" s="34">
        <v>1</v>
      </c>
      <c r="K10" s="34">
        <v>0.5</v>
      </c>
      <c r="L10" s="34">
        <v>2</v>
      </c>
      <c r="M10" s="34">
        <f t="shared" ref="M10:M53" si="1">SUM(G10:L10)</f>
        <v>9</v>
      </c>
      <c r="N10" s="34">
        <v>1</v>
      </c>
      <c r="O10" s="34">
        <v>0.75</v>
      </c>
      <c r="P10" s="34">
        <v>1</v>
      </c>
      <c r="Q10" s="34">
        <v>3.5</v>
      </c>
      <c r="R10" s="34">
        <f t="shared" ref="R10:R53" si="2">SUM(N10:Q10)</f>
        <v>6.25</v>
      </c>
      <c r="S10" s="34">
        <v>1.5</v>
      </c>
      <c r="T10" s="34">
        <v>1.75</v>
      </c>
      <c r="U10" s="34">
        <v>1</v>
      </c>
      <c r="V10" s="34">
        <f t="shared" ref="V10:V53" si="3">SUM(S10:U10)</f>
        <v>4.25</v>
      </c>
      <c r="W10" s="34">
        <v>1</v>
      </c>
      <c r="X10" s="34">
        <v>2</v>
      </c>
      <c r="Y10" s="34">
        <v>1</v>
      </c>
      <c r="Z10" s="35">
        <v>1</v>
      </c>
      <c r="AA10" s="34">
        <v>3.75</v>
      </c>
      <c r="AB10" s="34">
        <f t="shared" ref="AB10:AB53" si="4">SUM(W10:AA10)</f>
        <v>8.75</v>
      </c>
      <c r="AC10" s="34">
        <f t="shared" ref="AC10:AC53" si="5">AB10+V10+R10+M10+F10</f>
        <v>31.75</v>
      </c>
      <c r="AD10" s="34">
        <f>AD9</f>
        <v>3.25</v>
      </c>
      <c r="AE10" s="34">
        <f t="shared" ref="AE10:AE52" si="6">AC10+AD10</f>
        <v>35</v>
      </c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</row>
    <row r="11" spans="1:87" s="39" customFormat="1" ht="23.25" customHeight="1">
      <c r="A11" s="52" t="s">
        <v>24</v>
      </c>
      <c r="B11" s="49" t="s">
        <v>25</v>
      </c>
      <c r="C11" s="34">
        <v>1.25</v>
      </c>
      <c r="D11" s="34">
        <v>1.5</v>
      </c>
      <c r="E11" s="34">
        <v>0.5</v>
      </c>
      <c r="F11" s="34">
        <f t="shared" si="0"/>
        <v>3.25</v>
      </c>
      <c r="G11" s="34">
        <v>1</v>
      </c>
      <c r="H11" s="34">
        <v>2.5</v>
      </c>
      <c r="I11" s="34">
        <v>0</v>
      </c>
      <c r="J11" s="34">
        <v>1</v>
      </c>
      <c r="K11" s="34">
        <v>0.5</v>
      </c>
      <c r="L11" s="34">
        <v>0.5</v>
      </c>
      <c r="M11" s="34">
        <f t="shared" si="1"/>
        <v>5.5</v>
      </c>
      <c r="N11" s="34">
        <v>1</v>
      </c>
      <c r="O11" s="34">
        <v>1</v>
      </c>
      <c r="P11" s="34">
        <v>1</v>
      </c>
      <c r="Q11" s="34">
        <v>3</v>
      </c>
      <c r="R11" s="34">
        <f t="shared" si="2"/>
        <v>6</v>
      </c>
      <c r="S11" s="34">
        <v>1.5</v>
      </c>
      <c r="T11" s="34">
        <v>0</v>
      </c>
      <c r="U11" s="34">
        <v>0</v>
      </c>
      <c r="V11" s="34">
        <f t="shared" si="3"/>
        <v>1.5</v>
      </c>
      <c r="W11" s="34">
        <v>1</v>
      </c>
      <c r="X11" s="34">
        <v>1.5</v>
      </c>
      <c r="Y11" s="34">
        <v>1</v>
      </c>
      <c r="Z11" s="35">
        <v>0</v>
      </c>
      <c r="AA11" s="34">
        <v>3.75</v>
      </c>
      <c r="AB11" s="34">
        <f t="shared" si="4"/>
        <v>7.25</v>
      </c>
      <c r="AC11" s="34">
        <f t="shared" si="5"/>
        <v>23.5</v>
      </c>
      <c r="AD11" s="34">
        <f t="shared" ref="AD11:AD52" si="7">AD10</f>
        <v>3.25</v>
      </c>
      <c r="AE11" s="34">
        <f t="shared" si="6"/>
        <v>26.75</v>
      </c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  <c r="CE11" s="43"/>
      <c r="CF11" s="43"/>
      <c r="CG11" s="43"/>
      <c r="CH11" s="43"/>
      <c r="CI11" s="43"/>
    </row>
    <row r="12" spans="1:87" s="39" customFormat="1" ht="23.25" customHeight="1">
      <c r="A12" s="52" t="s">
        <v>27</v>
      </c>
      <c r="B12" s="49" t="s">
        <v>28</v>
      </c>
      <c r="C12" s="34">
        <v>0.25</v>
      </c>
      <c r="D12" s="34">
        <v>0.25</v>
      </c>
      <c r="E12" s="34">
        <v>0</v>
      </c>
      <c r="F12" s="34">
        <f t="shared" si="0"/>
        <v>0.5</v>
      </c>
      <c r="G12" s="34">
        <v>0</v>
      </c>
      <c r="H12" s="34">
        <v>2.5</v>
      </c>
      <c r="I12" s="34">
        <v>0.5</v>
      </c>
      <c r="J12" s="34">
        <v>1</v>
      </c>
      <c r="K12" s="34">
        <v>1</v>
      </c>
      <c r="L12" s="34">
        <v>0.5</v>
      </c>
      <c r="M12" s="34">
        <f t="shared" si="1"/>
        <v>5.5</v>
      </c>
      <c r="N12" s="34">
        <v>1</v>
      </c>
      <c r="O12" s="34">
        <v>1</v>
      </c>
      <c r="P12" s="34">
        <v>1</v>
      </c>
      <c r="Q12" s="34">
        <v>0.5</v>
      </c>
      <c r="R12" s="34">
        <f t="shared" si="2"/>
        <v>3.5</v>
      </c>
      <c r="S12" s="34">
        <v>1.5</v>
      </c>
      <c r="T12" s="34">
        <v>0.5</v>
      </c>
      <c r="U12" s="34">
        <v>1</v>
      </c>
      <c r="V12" s="34">
        <f t="shared" si="3"/>
        <v>3</v>
      </c>
      <c r="W12" s="34">
        <v>0.5</v>
      </c>
      <c r="X12" s="34">
        <v>1</v>
      </c>
      <c r="Y12" s="34">
        <v>0.75</v>
      </c>
      <c r="Z12" s="35">
        <v>0</v>
      </c>
      <c r="AA12" s="34">
        <v>0.25</v>
      </c>
      <c r="AB12" s="34">
        <f t="shared" si="4"/>
        <v>2.5</v>
      </c>
      <c r="AC12" s="34">
        <f t="shared" si="5"/>
        <v>15</v>
      </c>
      <c r="AD12" s="34">
        <f t="shared" si="7"/>
        <v>3.25</v>
      </c>
      <c r="AE12" s="34">
        <f t="shared" si="6"/>
        <v>18.25</v>
      </c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43"/>
      <c r="CI12" s="43"/>
    </row>
    <row r="13" spans="1:87" s="39" customFormat="1" ht="23.25" customHeight="1">
      <c r="A13" s="52" t="s">
        <v>30</v>
      </c>
      <c r="B13" s="49" t="s">
        <v>31</v>
      </c>
      <c r="C13" s="34">
        <v>1.5</v>
      </c>
      <c r="D13" s="34">
        <v>1.5</v>
      </c>
      <c r="E13" s="34">
        <v>1</v>
      </c>
      <c r="F13" s="34">
        <f t="shared" si="0"/>
        <v>4</v>
      </c>
      <c r="G13" s="34">
        <v>2</v>
      </c>
      <c r="H13" s="34">
        <v>3</v>
      </c>
      <c r="I13" s="34">
        <v>1</v>
      </c>
      <c r="J13" s="34">
        <v>1</v>
      </c>
      <c r="K13" s="34">
        <v>1</v>
      </c>
      <c r="L13" s="34">
        <v>1</v>
      </c>
      <c r="M13" s="34">
        <f t="shared" si="1"/>
        <v>9</v>
      </c>
      <c r="N13" s="34">
        <v>1</v>
      </c>
      <c r="O13" s="34">
        <v>1</v>
      </c>
      <c r="P13" s="34">
        <v>1</v>
      </c>
      <c r="Q13" s="34">
        <v>3.75</v>
      </c>
      <c r="R13" s="34">
        <f t="shared" si="2"/>
        <v>6.75</v>
      </c>
      <c r="S13" s="34">
        <v>2.5</v>
      </c>
      <c r="T13" s="34">
        <v>2</v>
      </c>
      <c r="U13" s="34">
        <v>0</v>
      </c>
      <c r="V13" s="34">
        <f t="shared" si="3"/>
        <v>4.5</v>
      </c>
      <c r="W13" s="34">
        <v>0.75</v>
      </c>
      <c r="X13" s="34">
        <v>0</v>
      </c>
      <c r="Y13" s="34">
        <v>0.5</v>
      </c>
      <c r="Z13" s="35">
        <v>0</v>
      </c>
      <c r="AA13" s="34">
        <v>3.75</v>
      </c>
      <c r="AB13" s="34">
        <f t="shared" si="4"/>
        <v>5</v>
      </c>
      <c r="AC13" s="34">
        <f t="shared" si="5"/>
        <v>29.25</v>
      </c>
      <c r="AD13" s="34">
        <f t="shared" si="7"/>
        <v>3.25</v>
      </c>
      <c r="AE13" s="34">
        <f t="shared" si="6"/>
        <v>32.5</v>
      </c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3"/>
      <c r="CE13" s="43"/>
      <c r="CF13" s="43"/>
      <c r="CG13" s="43"/>
      <c r="CH13" s="43"/>
      <c r="CI13" s="43"/>
    </row>
    <row r="14" spans="1:87" s="39" customFormat="1" ht="23.25" customHeight="1">
      <c r="A14" s="52" t="s">
        <v>33</v>
      </c>
      <c r="B14" s="49" t="s">
        <v>34</v>
      </c>
      <c r="C14" s="34">
        <v>0.75</v>
      </c>
      <c r="D14" s="34">
        <v>1</v>
      </c>
      <c r="E14" s="34">
        <v>0.25</v>
      </c>
      <c r="F14" s="34">
        <f t="shared" si="0"/>
        <v>2</v>
      </c>
      <c r="G14" s="34">
        <v>1</v>
      </c>
      <c r="H14" s="34">
        <v>2.5</v>
      </c>
      <c r="I14" s="34">
        <v>0.5</v>
      </c>
      <c r="J14" s="34">
        <v>1</v>
      </c>
      <c r="K14" s="34">
        <v>0.5</v>
      </c>
      <c r="L14" s="34">
        <v>0.5</v>
      </c>
      <c r="M14" s="34">
        <f t="shared" si="1"/>
        <v>6</v>
      </c>
      <c r="N14" s="34">
        <v>1</v>
      </c>
      <c r="O14" s="34">
        <v>1</v>
      </c>
      <c r="P14" s="34">
        <v>0</v>
      </c>
      <c r="Q14" s="34">
        <v>1.5</v>
      </c>
      <c r="R14" s="34">
        <f t="shared" si="2"/>
        <v>3.5</v>
      </c>
      <c r="S14" s="34">
        <v>1.5</v>
      </c>
      <c r="T14" s="34">
        <v>1.5</v>
      </c>
      <c r="U14" s="34">
        <v>0.5</v>
      </c>
      <c r="V14" s="34">
        <f t="shared" si="3"/>
        <v>3.5</v>
      </c>
      <c r="W14" s="34">
        <v>0.25</v>
      </c>
      <c r="X14" s="34">
        <v>1</v>
      </c>
      <c r="Y14" s="34">
        <v>1</v>
      </c>
      <c r="Z14" s="35">
        <v>1</v>
      </c>
      <c r="AA14" s="34">
        <v>1.5</v>
      </c>
      <c r="AB14" s="34">
        <f t="shared" si="4"/>
        <v>4.75</v>
      </c>
      <c r="AC14" s="34">
        <f t="shared" si="5"/>
        <v>19.75</v>
      </c>
      <c r="AD14" s="34">
        <f t="shared" si="7"/>
        <v>3.25</v>
      </c>
      <c r="AE14" s="34">
        <f t="shared" si="6"/>
        <v>23</v>
      </c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  <c r="CB14" s="43"/>
      <c r="CC14" s="43"/>
      <c r="CD14" s="43"/>
      <c r="CE14" s="43"/>
      <c r="CF14" s="43"/>
      <c r="CG14" s="43"/>
      <c r="CH14" s="43"/>
      <c r="CI14" s="43"/>
    </row>
    <row r="15" spans="1:87" s="39" customFormat="1" ht="23.25" customHeight="1">
      <c r="A15" s="52" t="s">
        <v>36</v>
      </c>
      <c r="B15" s="49" t="s">
        <v>37</v>
      </c>
      <c r="C15" s="34">
        <v>1.5</v>
      </c>
      <c r="D15" s="34">
        <v>1</v>
      </c>
      <c r="E15" s="34">
        <v>0.25</v>
      </c>
      <c r="F15" s="34">
        <f t="shared" si="0"/>
        <v>2.75</v>
      </c>
      <c r="G15" s="34">
        <v>2</v>
      </c>
      <c r="H15" s="34">
        <v>2.5</v>
      </c>
      <c r="I15" s="34">
        <v>0.5</v>
      </c>
      <c r="J15" s="34">
        <v>1</v>
      </c>
      <c r="K15" s="34">
        <v>1</v>
      </c>
      <c r="L15" s="34">
        <v>2</v>
      </c>
      <c r="M15" s="34">
        <f t="shared" si="1"/>
        <v>9</v>
      </c>
      <c r="N15" s="34">
        <v>1</v>
      </c>
      <c r="O15" s="34">
        <v>1</v>
      </c>
      <c r="P15" s="34">
        <v>1</v>
      </c>
      <c r="Q15" s="34">
        <v>4</v>
      </c>
      <c r="R15" s="34">
        <f t="shared" si="2"/>
        <v>7</v>
      </c>
      <c r="S15" s="34">
        <v>1.5</v>
      </c>
      <c r="T15" s="34">
        <v>1.5</v>
      </c>
      <c r="U15" s="34">
        <v>1</v>
      </c>
      <c r="V15" s="34">
        <f t="shared" si="3"/>
        <v>4</v>
      </c>
      <c r="W15" s="34">
        <v>0.25</v>
      </c>
      <c r="X15" s="34">
        <v>1.5</v>
      </c>
      <c r="Y15" s="34">
        <v>1</v>
      </c>
      <c r="Z15" s="35">
        <v>0.75</v>
      </c>
      <c r="AA15" s="34">
        <v>2.25</v>
      </c>
      <c r="AB15" s="34">
        <f t="shared" si="4"/>
        <v>5.75</v>
      </c>
      <c r="AC15" s="34">
        <f t="shared" si="5"/>
        <v>28.5</v>
      </c>
      <c r="AD15" s="34">
        <f t="shared" si="7"/>
        <v>3.25</v>
      </c>
      <c r="AE15" s="34">
        <f t="shared" si="6"/>
        <v>31.75</v>
      </c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</row>
    <row r="16" spans="1:87" s="39" customFormat="1" ht="23.25" customHeight="1">
      <c r="A16" s="52" t="s">
        <v>39</v>
      </c>
      <c r="B16" s="49" t="s">
        <v>40</v>
      </c>
      <c r="C16" s="34">
        <v>1.25</v>
      </c>
      <c r="D16" s="34">
        <v>0.5</v>
      </c>
      <c r="E16" s="34">
        <v>0.5</v>
      </c>
      <c r="F16" s="34">
        <f t="shared" si="0"/>
        <v>2.25</v>
      </c>
      <c r="G16" s="34">
        <v>2</v>
      </c>
      <c r="H16" s="34">
        <v>3</v>
      </c>
      <c r="I16" s="34">
        <v>0.5</v>
      </c>
      <c r="J16" s="34">
        <v>1</v>
      </c>
      <c r="K16" s="34">
        <v>0.5</v>
      </c>
      <c r="L16" s="34">
        <v>1</v>
      </c>
      <c r="M16" s="34">
        <f t="shared" si="1"/>
        <v>8</v>
      </c>
      <c r="N16" s="34">
        <v>1</v>
      </c>
      <c r="O16" s="34">
        <v>0.75</v>
      </c>
      <c r="P16" s="34">
        <v>1</v>
      </c>
      <c r="Q16" s="34">
        <v>1.5</v>
      </c>
      <c r="R16" s="34">
        <f t="shared" si="2"/>
        <v>4.25</v>
      </c>
      <c r="S16" s="34">
        <v>2.5</v>
      </c>
      <c r="T16" s="34">
        <v>1.5</v>
      </c>
      <c r="U16" s="34">
        <v>0</v>
      </c>
      <c r="V16" s="34">
        <f t="shared" si="3"/>
        <v>4</v>
      </c>
      <c r="W16" s="34">
        <v>0.75</v>
      </c>
      <c r="X16" s="34">
        <v>1</v>
      </c>
      <c r="Y16" s="34">
        <v>1</v>
      </c>
      <c r="Z16" s="35">
        <v>0</v>
      </c>
      <c r="AA16" s="34">
        <v>2.25</v>
      </c>
      <c r="AB16" s="34">
        <f t="shared" si="4"/>
        <v>5</v>
      </c>
      <c r="AC16" s="34">
        <f t="shared" si="5"/>
        <v>23.5</v>
      </c>
      <c r="AD16" s="34">
        <f t="shared" si="7"/>
        <v>3.25</v>
      </c>
      <c r="AE16" s="34">
        <f t="shared" si="6"/>
        <v>26.75</v>
      </c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</row>
    <row r="17" spans="1:87" s="39" customFormat="1" ht="23.25" customHeight="1">
      <c r="A17" s="52" t="s">
        <v>42</v>
      </c>
      <c r="B17" s="49" t="s">
        <v>43</v>
      </c>
      <c r="C17" s="34">
        <v>1.25</v>
      </c>
      <c r="D17" s="34">
        <v>1.25</v>
      </c>
      <c r="E17" s="34">
        <v>0.5</v>
      </c>
      <c r="F17" s="34">
        <f t="shared" si="0"/>
        <v>3</v>
      </c>
      <c r="G17" s="34">
        <v>0.5</v>
      </c>
      <c r="H17" s="34">
        <v>2.5</v>
      </c>
      <c r="I17" s="34">
        <v>0</v>
      </c>
      <c r="J17" s="34">
        <v>1</v>
      </c>
      <c r="K17" s="34">
        <v>0.5</v>
      </c>
      <c r="L17" s="34">
        <v>0</v>
      </c>
      <c r="M17" s="34">
        <f t="shared" si="1"/>
        <v>4.5</v>
      </c>
      <c r="N17" s="34">
        <v>1</v>
      </c>
      <c r="O17" s="34">
        <v>1</v>
      </c>
      <c r="P17" s="34">
        <v>0</v>
      </c>
      <c r="Q17" s="34">
        <v>0.5</v>
      </c>
      <c r="R17" s="34">
        <f t="shared" si="2"/>
        <v>2.5</v>
      </c>
      <c r="S17" s="34">
        <v>1.5</v>
      </c>
      <c r="T17" s="34">
        <v>1.25</v>
      </c>
      <c r="U17" s="34">
        <v>1</v>
      </c>
      <c r="V17" s="34">
        <f t="shared" si="3"/>
        <v>3.75</v>
      </c>
      <c r="W17" s="34">
        <v>0.75</v>
      </c>
      <c r="X17" s="34">
        <v>1</v>
      </c>
      <c r="Y17" s="34">
        <v>0.75</v>
      </c>
      <c r="Z17" s="35">
        <v>0</v>
      </c>
      <c r="AA17" s="34">
        <v>2.25</v>
      </c>
      <c r="AB17" s="34">
        <f t="shared" si="4"/>
        <v>4.75</v>
      </c>
      <c r="AC17" s="34">
        <f t="shared" si="5"/>
        <v>18.5</v>
      </c>
      <c r="AD17" s="34">
        <f t="shared" si="7"/>
        <v>3.25</v>
      </c>
      <c r="AE17" s="34">
        <f t="shared" si="6"/>
        <v>21.75</v>
      </c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</row>
    <row r="18" spans="1:87" s="39" customFormat="1" ht="23.25" customHeight="1">
      <c r="A18" s="52" t="s">
        <v>45</v>
      </c>
      <c r="B18" s="49" t="s">
        <v>46</v>
      </c>
      <c r="C18" s="34">
        <v>0.75</v>
      </c>
      <c r="D18" s="34">
        <v>0.75</v>
      </c>
      <c r="E18" s="34">
        <v>0.5</v>
      </c>
      <c r="F18" s="34">
        <f t="shared" si="0"/>
        <v>2</v>
      </c>
      <c r="G18" s="34">
        <v>2</v>
      </c>
      <c r="H18" s="34">
        <v>2.5</v>
      </c>
      <c r="I18" s="34">
        <v>0.5</v>
      </c>
      <c r="J18" s="34">
        <v>0.5</v>
      </c>
      <c r="K18" s="34">
        <v>0.5</v>
      </c>
      <c r="L18" s="34">
        <v>0</v>
      </c>
      <c r="M18" s="34">
        <f t="shared" si="1"/>
        <v>6</v>
      </c>
      <c r="N18" s="34">
        <v>0.25</v>
      </c>
      <c r="O18" s="34">
        <v>0.75</v>
      </c>
      <c r="P18" s="34">
        <v>0.5</v>
      </c>
      <c r="Q18" s="34">
        <v>1</v>
      </c>
      <c r="R18" s="34">
        <f t="shared" si="2"/>
        <v>2.5</v>
      </c>
      <c r="S18" s="34">
        <v>0.75</v>
      </c>
      <c r="T18" s="34">
        <v>1</v>
      </c>
      <c r="U18" s="34">
        <v>1</v>
      </c>
      <c r="V18" s="34">
        <f t="shared" si="3"/>
        <v>2.75</v>
      </c>
      <c r="W18" s="34">
        <v>0</v>
      </c>
      <c r="X18" s="34">
        <v>0</v>
      </c>
      <c r="Y18" s="34">
        <v>0.75</v>
      </c>
      <c r="Z18" s="35">
        <v>0</v>
      </c>
      <c r="AA18" s="34">
        <v>0.25</v>
      </c>
      <c r="AB18" s="34">
        <f t="shared" si="4"/>
        <v>1</v>
      </c>
      <c r="AC18" s="34">
        <f t="shared" si="5"/>
        <v>14.25</v>
      </c>
      <c r="AD18" s="34">
        <f t="shared" si="7"/>
        <v>3.25</v>
      </c>
      <c r="AE18" s="34">
        <f t="shared" si="6"/>
        <v>17.5</v>
      </c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3"/>
    </row>
    <row r="19" spans="1:87" s="39" customFormat="1" ht="23.25" customHeight="1">
      <c r="A19" s="52" t="s">
        <v>48</v>
      </c>
      <c r="B19" s="49" t="s">
        <v>49</v>
      </c>
      <c r="C19" s="34">
        <v>0.75</v>
      </c>
      <c r="D19" s="34">
        <v>0.5</v>
      </c>
      <c r="E19" s="34">
        <v>0.5</v>
      </c>
      <c r="F19" s="34">
        <f t="shared" si="0"/>
        <v>1.75</v>
      </c>
      <c r="G19" s="34">
        <v>0</v>
      </c>
      <c r="H19" s="34">
        <v>2.5</v>
      </c>
      <c r="I19" s="34">
        <v>0</v>
      </c>
      <c r="J19" s="34">
        <v>1</v>
      </c>
      <c r="K19" s="34">
        <v>0</v>
      </c>
      <c r="L19" s="34">
        <v>1</v>
      </c>
      <c r="M19" s="34">
        <f t="shared" si="1"/>
        <v>4.5</v>
      </c>
      <c r="N19" s="34">
        <v>1</v>
      </c>
      <c r="O19" s="34">
        <v>0</v>
      </c>
      <c r="P19" s="34">
        <v>0</v>
      </c>
      <c r="Q19" s="34">
        <v>1.5</v>
      </c>
      <c r="R19" s="34">
        <f t="shared" si="2"/>
        <v>2.5</v>
      </c>
      <c r="S19" s="34">
        <v>0.25</v>
      </c>
      <c r="T19" s="34">
        <v>1.5</v>
      </c>
      <c r="U19" s="34">
        <v>0</v>
      </c>
      <c r="V19" s="34">
        <f t="shared" si="3"/>
        <v>1.75</v>
      </c>
      <c r="W19" s="34">
        <v>1</v>
      </c>
      <c r="X19" s="34">
        <v>1.5</v>
      </c>
      <c r="Y19" s="34">
        <v>0.75</v>
      </c>
      <c r="Z19" s="35">
        <v>0.75</v>
      </c>
      <c r="AA19" s="34">
        <v>2.5</v>
      </c>
      <c r="AB19" s="34">
        <f t="shared" si="4"/>
        <v>6.5</v>
      </c>
      <c r="AC19" s="34">
        <f t="shared" si="5"/>
        <v>17</v>
      </c>
      <c r="AD19" s="34">
        <f t="shared" si="7"/>
        <v>3.25</v>
      </c>
      <c r="AE19" s="34">
        <f t="shared" si="6"/>
        <v>20.25</v>
      </c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</row>
    <row r="20" spans="1:87" s="39" customFormat="1" ht="23.25" customHeight="1">
      <c r="A20" s="52" t="s">
        <v>51</v>
      </c>
      <c r="B20" s="49" t="s">
        <v>52</v>
      </c>
      <c r="C20" s="34">
        <v>1</v>
      </c>
      <c r="D20" s="34">
        <v>0.5</v>
      </c>
      <c r="E20" s="34">
        <v>0</v>
      </c>
      <c r="F20" s="34">
        <f t="shared" si="0"/>
        <v>1.5</v>
      </c>
      <c r="G20" s="34">
        <v>0</v>
      </c>
      <c r="H20" s="34">
        <v>3</v>
      </c>
      <c r="I20" s="34">
        <v>0.5</v>
      </c>
      <c r="J20" s="34">
        <v>1</v>
      </c>
      <c r="K20" s="34">
        <v>0</v>
      </c>
      <c r="L20" s="34">
        <v>0</v>
      </c>
      <c r="M20" s="34">
        <f t="shared" si="1"/>
        <v>4.5</v>
      </c>
      <c r="N20" s="34">
        <v>1</v>
      </c>
      <c r="O20" s="34">
        <v>1</v>
      </c>
      <c r="P20" s="34">
        <v>1</v>
      </c>
      <c r="Q20" s="34">
        <v>1.5</v>
      </c>
      <c r="R20" s="34">
        <f t="shared" si="2"/>
        <v>4.5</v>
      </c>
      <c r="S20" s="34">
        <v>2</v>
      </c>
      <c r="T20" s="34">
        <v>1.5</v>
      </c>
      <c r="U20" s="34">
        <v>0.5</v>
      </c>
      <c r="V20" s="34">
        <f t="shared" si="3"/>
        <v>4</v>
      </c>
      <c r="W20" s="34">
        <v>1</v>
      </c>
      <c r="X20" s="34">
        <v>1.5</v>
      </c>
      <c r="Y20" s="34">
        <v>1</v>
      </c>
      <c r="Z20" s="35">
        <v>0</v>
      </c>
      <c r="AA20" s="34">
        <v>2.5</v>
      </c>
      <c r="AB20" s="34">
        <f t="shared" si="4"/>
        <v>6</v>
      </c>
      <c r="AC20" s="34">
        <f t="shared" si="5"/>
        <v>20.5</v>
      </c>
      <c r="AD20" s="34">
        <f t="shared" si="7"/>
        <v>3.25</v>
      </c>
      <c r="AE20" s="34">
        <f t="shared" si="6"/>
        <v>23.75</v>
      </c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3"/>
      <c r="BX20" s="43"/>
      <c r="BY20" s="43"/>
      <c r="BZ20" s="43"/>
      <c r="CA20" s="43"/>
      <c r="CB20" s="43"/>
      <c r="CC20" s="43"/>
      <c r="CD20" s="43"/>
      <c r="CE20" s="43"/>
      <c r="CF20" s="43"/>
      <c r="CG20" s="43"/>
      <c r="CH20" s="43"/>
      <c r="CI20" s="43"/>
    </row>
    <row r="21" spans="1:87" s="39" customFormat="1" ht="23.25" customHeight="1">
      <c r="A21" s="52" t="s">
        <v>54</v>
      </c>
      <c r="B21" s="49" t="s">
        <v>55</v>
      </c>
      <c r="C21" s="34">
        <v>1.25</v>
      </c>
      <c r="D21" s="34">
        <v>1</v>
      </c>
      <c r="E21" s="34">
        <v>0.5</v>
      </c>
      <c r="F21" s="34">
        <f t="shared" si="0"/>
        <v>2.75</v>
      </c>
      <c r="G21" s="34">
        <v>1</v>
      </c>
      <c r="H21" s="34">
        <v>3</v>
      </c>
      <c r="I21" s="34">
        <v>0</v>
      </c>
      <c r="J21" s="34">
        <v>1</v>
      </c>
      <c r="K21" s="34">
        <v>1</v>
      </c>
      <c r="L21" s="34">
        <v>0.25</v>
      </c>
      <c r="M21" s="34">
        <f t="shared" si="1"/>
        <v>6.25</v>
      </c>
      <c r="N21" s="34">
        <v>1</v>
      </c>
      <c r="O21" s="34">
        <v>0.75</v>
      </c>
      <c r="P21" s="34">
        <v>1</v>
      </c>
      <c r="Q21" s="34">
        <v>0.5</v>
      </c>
      <c r="R21" s="34">
        <f t="shared" si="2"/>
        <v>3.25</v>
      </c>
      <c r="S21" s="34">
        <v>1.25</v>
      </c>
      <c r="T21" s="34">
        <v>2.5</v>
      </c>
      <c r="U21" s="34">
        <v>0</v>
      </c>
      <c r="V21" s="34">
        <f t="shared" si="3"/>
        <v>3.75</v>
      </c>
      <c r="W21" s="34">
        <v>1</v>
      </c>
      <c r="X21" s="34">
        <v>1</v>
      </c>
      <c r="Y21" s="34">
        <v>1</v>
      </c>
      <c r="Z21" s="35">
        <v>0.5</v>
      </c>
      <c r="AA21" s="34">
        <v>2.75</v>
      </c>
      <c r="AB21" s="34">
        <f t="shared" si="4"/>
        <v>6.25</v>
      </c>
      <c r="AC21" s="34">
        <f t="shared" si="5"/>
        <v>22.25</v>
      </c>
      <c r="AD21" s="34">
        <f t="shared" si="7"/>
        <v>3.25</v>
      </c>
      <c r="AE21" s="34">
        <f t="shared" si="6"/>
        <v>25.5</v>
      </c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</row>
    <row r="22" spans="1:87" s="39" customFormat="1" ht="23.25" customHeight="1">
      <c r="A22" s="52" t="s">
        <v>57</v>
      </c>
      <c r="B22" s="49" t="s">
        <v>58</v>
      </c>
      <c r="C22" s="34">
        <v>1.5</v>
      </c>
      <c r="D22" s="34">
        <v>1</v>
      </c>
      <c r="E22" s="34">
        <v>0.25</v>
      </c>
      <c r="F22" s="34">
        <f t="shared" si="0"/>
        <v>2.75</v>
      </c>
      <c r="G22" s="34">
        <v>0</v>
      </c>
      <c r="H22" s="34">
        <v>2.5</v>
      </c>
      <c r="I22" s="34">
        <v>0.5</v>
      </c>
      <c r="J22" s="34">
        <v>1</v>
      </c>
      <c r="K22" s="34">
        <v>0</v>
      </c>
      <c r="L22" s="34">
        <v>0.5</v>
      </c>
      <c r="M22" s="34">
        <f t="shared" si="1"/>
        <v>4.5</v>
      </c>
      <c r="N22" s="34">
        <v>1</v>
      </c>
      <c r="O22" s="34">
        <v>0</v>
      </c>
      <c r="P22" s="34">
        <v>0</v>
      </c>
      <c r="Q22" s="34">
        <v>0.5</v>
      </c>
      <c r="R22" s="34">
        <f t="shared" si="2"/>
        <v>1.5</v>
      </c>
      <c r="S22" s="34">
        <v>1.5</v>
      </c>
      <c r="T22" s="34">
        <v>1</v>
      </c>
      <c r="U22" s="34">
        <v>0</v>
      </c>
      <c r="V22" s="34">
        <f t="shared" si="3"/>
        <v>2.5</v>
      </c>
      <c r="W22" s="34">
        <v>1</v>
      </c>
      <c r="X22" s="34">
        <v>0.5</v>
      </c>
      <c r="Y22" s="34">
        <v>0.5</v>
      </c>
      <c r="Z22" s="35">
        <v>0.5</v>
      </c>
      <c r="AA22" s="34">
        <v>1.75</v>
      </c>
      <c r="AB22" s="34">
        <f t="shared" si="4"/>
        <v>4.25</v>
      </c>
      <c r="AC22" s="34">
        <f t="shared" si="5"/>
        <v>15.5</v>
      </c>
      <c r="AD22" s="34">
        <f t="shared" si="7"/>
        <v>3.25</v>
      </c>
      <c r="AE22" s="34">
        <f t="shared" si="6"/>
        <v>18.75</v>
      </c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43"/>
      <c r="CI22" s="43"/>
    </row>
    <row r="23" spans="1:87" s="39" customFormat="1" ht="23.25" customHeight="1">
      <c r="A23" s="52" t="s">
        <v>60</v>
      </c>
      <c r="B23" s="49" t="s">
        <v>61</v>
      </c>
      <c r="C23" s="34">
        <v>1</v>
      </c>
      <c r="D23" s="34">
        <v>0.75</v>
      </c>
      <c r="E23" s="34">
        <v>1</v>
      </c>
      <c r="F23" s="34">
        <f t="shared" si="0"/>
        <v>2.75</v>
      </c>
      <c r="G23" s="34">
        <v>2</v>
      </c>
      <c r="H23" s="34">
        <v>3</v>
      </c>
      <c r="I23" s="34">
        <v>0</v>
      </c>
      <c r="J23" s="34">
        <v>1</v>
      </c>
      <c r="K23" s="34">
        <v>0</v>
      </c>
      <c r="L23" s="34">
        <v>1</v>
      </c>
      <c r="M23" s="34">
        <f t="shared" si="1"/>
        <v>7</v>
      </c>
      <c r="N23" s="34">
        <v>1</v>
      </c>
      <c r="O23" s="34">
        <v>1</v>
      </c>
      <c r="P23" s="34">
        <v>1</v>
      </c>
      <c r="Q23" s="34">
        <v>4</v>
      </c>
      <c r="R23" s="34">
        <f t="shared" si="2"/>
        <v>7</v>
      </c>
      <c r="S23" s="34">
        <v>1.5</v>
      </c>
      <c r="T23" s="34">
        <v>1.5</v>
      </c>
      <c r="U23" s="34">
        <v>0</v>
      </c>
      <c r="V23" s="34">
        <f t="shared" si="3"/>
        <v>3</v>
      </c>
      <c r="W23" s="34">
        <v>0.75</v>
      </c>
      <c r="X23" s="34">
        <v>1.5</v>
      </c>
      <c r="Y23" s="34">
        <v>0.5</v>
      </c>
      <c r="Z23" s="35">
        <v>1</v>
      </c>
      <c r="AA23" s="34">
        <v>2.5</v>
      </c>
      <c r="AB23" s="34">
        <f t="shared" si="4"/>
        <v>6.25</v>
      </c>
      <c r="AC23" s="34">
        <f t="shared" si="5"/>
        <v>26</v>
      </c>
      <c r="AD23" s="34">
        <f t="shared" si="7"/>
        <v>3.25</v>
      </c>
      <c r="AE23" s="34">
        <f t="shared" si="6"/>
        <v>29.25</v>
      </c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3"/>
      <c r="CB23" s="43"/>
      <c r="CC23" s="43"/>
      <c r="CD23" s="43"/>
      <c r="CE23" s="43"/>
      <c r="CF23" s="43"/>
      <c r="CG23" s="43"/>
      <c r="CH23" s="43"/>
      <c r="CI23" s="43"/>
    </row>
    <row r="24" spans="1:87" s="39" customFormat="1" ht="23.25" customHeight="1">
      <c r="A24" s="52" t="s">
        <v>63</v>
      </c>
      <c r="B24" s="49" t="s">
        <v>64</v>
      </c>
      <c r="C24" s="34">
        <v>1</v>
      </c>
      <c r="D24" s="34">
        <v>1.75</v>
      </c>
      <c r="E24" s="34">
        <v>1</v>
      </c>
      <c r="F24" s="34">
        <f t="shared" si="0"/>
        <v>3.75</v>
      </c>
      <c r="G24" s="34">
        <v>2</v>
      </c>
      <c r="H24" s="34">
        <v>3</v>
      </c>
      <c r="I24" s="34">
        <v>1</v>
      </c>
      <c r="J24" s="34">
        <v>1</v>
      </c>
      <c r="K24" s="34">
        <v>0</v>
      </c>
      <c r="L24" s="34">
        <v>1</v>
      </c>
      <c r="M24" s="34">
        <f t="shared" si="1"/>
        <v>8</v>
      </c>
      <c r="N24" s="34">
        <v>1</v>
      </c>
      <c r="O24" s="34">
        <v>1</v>
      </c>
      <c r="P24" s="34">
        <v>1</v>
      </c>
      <c r="Q24" s="34">
        <v>3.5</v>
      </c>
      <c r="R24" s="34">
        <f t="shared" si="2"/>
        <v>6.5</v>
      </c>
      <c r="S24" s="34">
        <v>1.5</v>
      </c>
      <c r="T24" s="34">
        <v>1</v>
      </c>
      <c r="U24" s="34">
        <v>1</v>
      </c>
      <c r="V24" s="34">
        <f t="shared" si="3"/>
        <v>3.5</v>
      </c>
      <c r="W24" s="34">
        <v>1</v>
      </c>
      <c r="X24" s="34">
        <v>2</v>
      </c>
      <c r="Y24" s="34">
        <v>1</v>
      </c>
      <c r="Z24" s="35">
        <v>1</v>
      </c>
      <c r="AA24" s="34">
        <v>2.75</v>
      </c>
      <c r="AB24" s="34">
        <f t="shared" si="4"/>
        <v>7.75</v>
      </c>
      <c r="AC24" s="34">
        <f t="shared" si="5"/>
        <v>29.5</v>
      </c>
      <c r="AD24" s="34">
        <f t="shared" si="7"/>
        <v>3.25</v>
      </c>
      <c r="AE24" s="34">
        <f t="shared" si="6"/>
        <v>32.75</v>
      </c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</row>
    <row r="25" spans="1:87" s="39" customFormat="1" ht="23.25" customHeight="1">
      <c r="A25" s="52" t="s">
        <v>66</v>
      </c>
      <c r="B25" s="49" t="s">
        <v>67</v>
      </c>
      <c r="C25" s="34">
        <v>1.75</v>
      </c>
      <c r="D25" s="34">
        <v>1</v>
      </c>
      <c r="E25" s="34">
        <v>1</v>
      </c>
      <c r="F25" s="34">
        <f t="shared" si="0"/>
        <v>3.75</v>
      </c>
      <c r="G25" s="34">
        <v>2</v>
      </c>
      <c r="H25" s="34">
        <v>3</v>
      </c>
      <c r="I25" s="34">
        <v>0.5</v>
      </c>
      <c r="J25" s="34">
        <v>1</v>
      </c>
      <c r="K25" s="34">
        <v>0.5</v>
      </c>
      <c r="L25" s="34">
        <v>0.5</v>
      </c>
      <c r="M25" s="34">
        <f t="shared" si="1"/>
        <v>7.5</v>
      </c>
      <c r="N25" s="34">
        <v>1</v>
      </c>
      <c r="O25" s="34">
        <v>1</v>
      </c>
      <c r="P25" s="34">
        <v>1</v>
      </c>
      <c r="Q25" s="34">
        <v>1.5</v>
      </c>
      <c r="R25" s="34">
        <f t="shared" si="2"/>
        <v>4.5</v>
      </c>
      <c r="S25" s="34">
        <v>2.5</v>
      </c>
      <c r="T25" s="34">
        <v>3</v>
      </c>
      <c r="U25" s="34">
        <v>0.5</v>
      </c>
      <c r="V25" s="34">
        <f t="shared" si="3"/>
        <v>6</v>
      </c>
      <c r="W25" s="34">
        <v>1</v>
      </c>
      <c r="X25" s="34">
        <v>1.5</v>
      </c>
      <c r="Y25" s="34">
        <v>1</v>
      </c>
      <c r="Z25" s="35">
        <v>0.5</v>
      </c>
      <c r="AA25" s="34">
        <v>2.5</v>
      </c>
      <c r="AB25" s="34">
        <f t="shared" si="4"/>
        <v>6.5</v>
      </c>
      <c r="AC25" s="34">
        <f t="shared" si="5"/>
        <v>28.25</v>
      </c>
      <c r="AD25" s="34">
        <f t="shared" si="7"/>
        <v>3.25</v>
      </c>
      <c r="AE25" s="34">
        <f t="shared" si="6"/>
        <v>31.5</v>
      </c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3"/>
      <c r="BX25" s="43"/>
      <c r="BY25" s="43"/>
      <c r="BZ25" s="43"/>
      <c r="CA25" s="43"/>
      <c r="CB25" s="43"/>
      <c r="CC25" s="43"/>
      <c r="CD25" s="43"/>
      <c r="CE25" s="43"/>
      <c r="CF25" s="43"/>
      <c r="CG25" s="43"/>
      <c r="CH25" s="43"/>
      <c r="CI25" s="43"/>
    </row>
    <row r="26" spans="1:87" s="39" customFormat="1" ht="23.25" customHeight="1">
      <c r="A26" s="52" t="s">
        <v>69</v>
      </c>
      <c r="B26" s="49" t="s">
        <v>70</v>
      </c>
      <c r="C26" s="53">
        <v>1</v>
      </c>
      <c r="D26" s="34">
        <v>1.25</v>
      </c>
      <c r="E26" s="34">
        <v>0.25</v>
      </c>
      <c r="F26" s="34">
        <f t="shared" si="0"/>
        <v>2.5</v>
      </c>
      <c r="G26" s="34">
        <v>2</v>
      </c>
      <c r="H26" s="34">
        <v>3</v>
      </c>
      <c r="I26" s="34">
        <v>0.5</v>
      </c>
      <c r="J26" s="34">
        <v>0.5</v>
      </c>
      <c r="K26" s="34">
        <v>0</v>
      </c>
      <c r="L26" s="34">
        <v>0.25</v>
      </c>
      <c r="M26" s="34">
        <f t="shared" si="1"/>
        <v>6.25</v>
      </c>
      <c r="N26" s="34">
        <v>1</v>
      </c>
      <c r="O26" s="34">
        <v>1</v>
      </c>
      <c r="P26" s="34">
        <v>0</v>
      </c>
      <c r="Q26" s="34">
        <v>1</v>
      </c>
      <c r="R26" s="34">
        <f t="shared" si="2"/>
        <v>3</v>
      </c>
      <c r="S26" s="34">
        <v>1.75</v>
      </c>
      <c r="T26" s="34">
        <v>0.25</v>
      </c>
      <c r="U26" s="34">
        <v>0</v>
      </c>
      <c r="V26" s="34">
        <f t="shared" si="3"/>
        <v>2</v>
      </c>
      <c r="W26" s="34">
        <v>0.25</v>
      </c>
      <c r="X26" s="34">
        <v>2</v>
      </c>
      <c r="Y26" s="34">
        <v>1</v>
      </c>
      <c r="Z26" s="35">
        <v>0.75</v>
      </c>
      <c r="AA26" s="34">
        <v>1</v>
      </c>
      <c r="AB26" s="34">
        <f t="shared" si="4"/>
        <v>5</v>
      </c>
      <c r="AC26" s="34">
        <f t="shared" si="5"/>
        <v>18.75</v>
      </c>
      <c r="AD26" s="34">
        <f t="shared" si="7"/>
        <v>3.25</v>
      </c>
      <c r="AE26" s="34">
        <f t="shared" si="6"/>
        <v>22</v>
      </c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  <c r="CB26" s="43"/>
      <c r="CC26" s="43"/>
      <c r="CD26" s="43"/>
      <c r="CE26" s="43"/>
      <c r="CF26" s="43"/>
      <c r="CG26" s="43"/>
      <c r="CH26" s="43"/>
      <c r="CI26" s="43"/>
    </row>
    <row r="27" spans="1:87" s="39" customFormat="1" ht="23.25" customHeight="1">
      <c r="A27" s="52" t="s">
        <v>72</v>
      </c>
      <c r="B27" s="49" t="s">
        <v>73</v>
      </c>
      <c r="C27" s="34">
        <v>1</v>
      </c>
      <c r="D27" s="34">
        <v>0.75</v>
      </c>
      <c r="E27" s="34">
        <v>0</v>
      </c>
      <c r="F27" s="34">
        <f t="shared" si="0"/>
        <v>1.75</v>
      </c>
      <c r="G27" s="34">
        <v>1</v>
      </c>
      <c r="H27" s="34">
        <v>2.5</v>
      </c>
      <c r="I27" s="34">
        <v>0.5</v>
      </c>
      <c r="J27" s="34">
        <v>0.5</v>
      </c>
      <c r="K27" s="34">
        <v>0.5</v>
      </c>
      <c r="L27" s="34">
        <v>0.5</v>
      </c>
      <c r="M27" s="34">
        <f t="shared" si="1"/>
        <v>5.5</v>
      </c>
      <c r="N27" s="34">
        <v>1</v>
      </c>
      <c r="O27" s="34">
        <v>0</v>
      </c>
      <c r="P27" s="34">
        <v>0</v>
      </c>
      <c r="Q27" s="34">
        <v>1.5</v>
      </c>
      <c r="R27" s="34">
        <f t="shared" si="2"/>
        <v>2.5</v>
      </c>
      <c r="S27" s="34">
        <v>2</v>
      </c>
      <c r="T27" s="34">
        <v>0.5</v>
      </c>
      <c r="U27" s="34">
        <v>1</v>
      </c>
      <c r="V27" s="34">
        <f t="shared" si="3"/>
        <v>3.5</v>
      </c>
      <c r="W27" s="34">
        <v>0.75</v>
      </c>
      <c r="X27" s="34">
        <v>1</v>
      </c>
      <c r="Y27" s="34">
        <v>1</v>
      </c>
      <c r="Z27" s="35">
        <v>0.75</v>
      </c>
      <c r="AA27" s="34">
        <v>1.25</v>
      </c>
      <c r="AB27" s="34">
        <f t="shared" si="4"/>
        <v>4.75</v>
      </c>
      <c r="AC27" s="34">
        <f t="shared" si="5"/>
        <v>18</v>
      </c>
      <c r="AD27" s="34">
        <f t="shared" si="7"/>
        <v>3.25</v>
      </c>
      <c r="AE27" s="34">
        <f t="shared" si="6"/>
        <v>21.25</v>
      </c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3"/>
      <c r="CB27" s="43"/>
      <c r="CC27" s="43"/>
      <c r="CD27" s="43"/>
      <c r="CE27" s="43"/>
      <c r="CF27" s="43"/>
      <c r="CG27" s="43"/>
      <c r="CH27" s="43"/>
      <c r="CI27" s="43"/>
    </row>
    <row r="28" spans="1:87" s="39" customFormat="1" ht="23.25" customHeight="1">
      <c r="A28" s="52" t="s">
        <v>75</v>
      </c>
      <c r="B28" s="49" t="s">
        <v>76</v>
      </c>
      <c r="C28" s="34">
        <v>0.75</v>
      </c>
      <c r="D28" s="34">
        <v>1</v>
      </c>
      <c r="E28" s="34">
        <v>0.5</v>
      </c>
      <c r="F28" s="34">
        <f t="shared" si="0"/>
        <v>2.25</v>
      </c>
      <c r="G28" s="34">
        <v>2</v>
      </c>
      <c r="H28" s="34">
        <v>2</v>
      </c>
      <c r="I28" s="34">
        <v>0</v>
      </c>
      <c r="J28" s="34">
        <v>1</v>
      </c>
      <c r="K28" s="34">
        <v>0.5</v>
      </c>
      <c r="L28" s="34">
        <v>0.25</v>
      </c>
      <c r="M28" s="34">
        <f t="shared" si="1"/>
        <v>5.75</v>
      </c>
      <c r="N28" s="34">
        <v>1</v>
      </c>
      <c r="O28" s="34">
        <v>1</v>
      </c>
      <c r="P28" s="34">
        <v>1</v>
      </c>
      <c r="Q28" s="34">
        <v>3</v>
      </c>
      <c r="R28" s="34">
        <f t="shared" si="2"/>
        <v>6</v>
      </c>
      <c r="S28" s="34">
        <v>1.25</v>
      </c>
      <c r="T28" s="34">
        <v>1.25</v>
      </c>
      <c r="U28" s="34">
        <v>0</v>
      </c>
      <c r="V28" s="34">
        <f t="shared" si="3"/>
        <v>2.5</v>
      </c>
      <c r="W28" s="34">
        <v>1</v>
      </c>
      <c r="X28" s="34">
        <v>2</v>
      </c>
      <c r="Y28" s="34">
        <v>1</v>
      </c>
      <c r="Z28" s="35">
        <v>0.25</v>
      </c>
      <c r="AA28" s="34">
        <v>2</v>
      </c>
      <c r="AB28" s="34">
        <f t="shared" si="4"/>
        <v>6.25</v>
      </c>
      <c r="AC28" s="34">
        <f t="shared" si="5"/>
        <v>22.75</v>
      </c>
      <c r="AD28" s="34">
        <f t="shared" si="7"/>
        <v>3.25</v>
      </c>
      <c r="AE28" s="34">
        <f t="shared" si="6"/>
        <v>26</v>
      </c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/>
      <c r="CD28" s="43"/>
      <c r="CE28" s="43"/>
      <c r="CF28" s="43"/>
      <c r="CG28" s="43"/>
      <c r="CH28" s="43"/>
      <c r="CI28" s="43"/>
    </row>
    <row r="29" spans="1:87" s="39" customFormat="1" ht="23.25" customHeight="1">
      <c r="A29" s="52" t="s">
        <v>78</v>
      </c>
      <c r="B29" s="49" t="s">
        <v>79</v>
      </c>
      <c r="C29" s="34">
        <v>1.25</v>
      </c>
      <c r="D29" s="34">
        <v>1</v>
      </c>
      <c r="E29" s="34">
        <v>0</v>
      </c>
      <c r="F29" s="34">
        <f t="shared" si="0"/>
        <v>2.25</v>
      </c>
      <c r="G29" s="34">
        <v>0</v>
      </c>
      <c r="H29" s="34">
        <v>3</v>
      </c>
      <c r="I29" s="34">
        <v>0</v>
      </c>
      <c r="J29" s="34">
        <v>1</v>
      </c>
      <c r="K29" s="34">
        <v>0.5</v>
      </c>
      <c r="L29" s="34">
        <v>0.5</v>
      </c>
      <c r="M29" s="34">
        <f t="shared" si="1"/>
        <v>5</v>
      </c>
      <c r="N29" s="34">
        <v>1</v>
      </c>
      <c r="O29" s="34">
        <v>1</v>
      </c>
      <c r="P29" s="34">
        <v>0</v>
      </c>
      <c r="Q29" s="34">
        <v>0.5</v>
      </c>
      <c r="R29" s="34">
        <f t="shared" si="2"/>
        <v>2.5</v>
      </c>
      <c r="S29" s="34">
        <v>0.25</v>
      </c>
      <c r="T29" s="34">
        <v>0.25</v>
      </c>
      <c r="U29" s="34">
        <v>0</v>
      </c>
      <c r="V29" s="34">
        <f t="shared" si="3"/>
        <v>0.5</v>
      </c>
      <c r="W29" s="34">
        <v>0.25</v>
      </c>
      <c r="X29" s="34">
        <v>1.5</v>
      </c>
      <c r="Y29" s="34">
        <v>1</v>
      </c>
      <c r="Z29" s="35">
        <v>0.5</v>
      </c>
      <c r="AA29" s="34">
        <v>2.5</v>
      </c>
      <c r="AB29" s="34">
        <f t="shared" si="4"/>
        <v>5.75</v>
      </c>
      <c r="AC29" s="34">
        <f t="shared" si="5"/>
        <v>16</v>
      </c>
      <c r="AD29" s="34">
        <f t="shared" si="7"/>
        <v>3.25</v>
      </c>
      <c r="AE29" s="34">
        <f t="shared" si="6"/>
        <v>19.25</v>
      </c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  <c r="BW29" s="43"/>
      <c r="BX29" s="43"/>
      <c r="BY29" s="43"/>
      <c r="BZ29" s="43"/>
      <c r="CA29" s="43"/>
      <c r="CB29" s="43"/>
      <c r="CC29" s="43"/>
      <c r="CD29" s="43"/>
      <c r="CE29" s="43"/>
      <c r="CF29" s="43"/>
      <c r="CG29" s="43"/>
      <c r="CH29" s="43"/>
      <c r="CI29" s="43"/>
    </row>
    <row r="30" spans="1:87" s="39" customFormat="1" ht="23.25" customHeight="1">
      <c r="A30" s="52" t="s">
        <v>81</v>
      </c>
      <c r="B30" s="49" t="s">
        <v>82</v>
      </c>
      <c r="C30" s="34">
        <v>1.25</v>
      </c>
      <c r="D30" s="34">
        <v>1.5</v>
      </c>
      <c r="E30" s="34">
        <v>1</v>
      </c>
      <c r="F30" s="34">
        <f t="shared" si="0"/>
        <v>3.75</v>
      </c>
      <c r="G30" s="34">
        <v>0</v>
      </c>
      <c r="H30" s="34">
        <v>2</v>
      </c>
      <c r="I30" s="34">
        <v>0.5</v>
      </c>
      <c r="J30" s="34">
        <v>0</v>
      </c>
      <c r="K30" s="34">
        <v>0.5</v>
      </c>
      <c r="L30" s="34">
        <v>0.25</v>
      </c>
      <c r="M30" s="34">
        <f t="shared" si="1"/>
        <v>3.25</v>
      </c>
      <c r="N30" s="34">
        <v>1</v>
      </c>
      <c r="O30" s="34">
        <v>0</v>
      </c>
      <c r="P30" s="34">
        <v>0</v>
      </c>
      <c r="Q30" s="34">
        <v>1.25</v>
      </c>
      <c r="R30" s="34">
        <f t="shared" si="2"/>
        <v>2.25</v>
      </c>
      <c r="S30" s="34">
        <v>2.75</v>
      </c>
      <c r="T30" s="34">
        <v>2</v>
      </c>
      <c r="U30" s="34">
        <v>0</v>
      </c>
      <c r="V30" s="34">
        <f t="shared" si="3"/>
        <v>4.75</v>
      </c>
      <c r="W30" s="34">
        <v>0</v>
      </c>
      <c r="X30" s="34">
        <v>0.25</v>
      </c>
      <c r="Y30" s="34">
        <v>1</v>
      </c>
      <c r="Z30" s="35">
        <v>0.75</v>
      </c>
      <c r="AA30" s="34">
        <v>0.25</v>
      </c>
      <c r="AB30" s="34">
        <f t="shared" si="4"/>
        <v>2.25</v>
      </c>
      <c r="AC30" s="34">
        <f t="shared" si="5"/>
        <v>16.25</v>
      </c>
      <c r="AD30" s="34">
        <f t="shared" si="7"/>
        <v>3.25</v>
      </c>
      <c r="AE30" s="34">
        <f t="shared" si="6"/>
        <v>19.5</v>
      </c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  <c r="BM30" s="43"/>
      <c r="BN30" s="43"/>
      <c r="BO30" s="43"/>
      <c r="BP30" s="43"/>
      <c r="BQ30" s="43"/>
      <c r="BR30" s="43"/>
      <c r="BS30" s="43"/>
      <c r="BT30" s="43"/>
      <c r="BU30" s="43"/>
      <c r="BV30" s="43"/>
      <c r="BW30" s="43"/>
      <c r="BX30" s="43"/>
      <c r="BY30" s="43"/>
      <c r="BZ30" s="43"/>
      <c r="CA30" s="43"/>
      <c r="CB30" s="43"/>
      <c r="CC30" s="43"/>
      <c r="CD30" s="43"/>
      <c r="CE30" s="43"/>
      <c r="CF30" s="43"/>
      <c r="CG30" s="43"/>
      <c r="CH30" s="43"/>
      <c r="CI30" s="43"/>
    </row>
    <row r="31" spans="1:87" s="39" customFormat="1" ht="23.25" customHeight="1">
      <c r="A31" s="52" t="s">
        <v>84</v>
      </c>
      <c r="B31" s="49" t="s">
        <v>85</v>
      </c>
      <c r="C31" s="34">
        <v>0.5</v>
      </c>
      <c r="D31" s="34">
        <v>0.5</v>
      </c>
      <c r="E31" s="34">
        <v>0.5</v>
      </c>
      <c r="F31" s="34">
        <f t="shared" si="0"/>
        <v>1.5</v>
      </c>
      <c r="G31" s="34">
        <v>1.5</v>
      </c>
      <c r="H31" s="34">
        <v>2</v>
      </c>
      <c r="I31" s="34">
        <v>0.5</v>
      </c>
      <c r="J31" s="34">
        <v>1</v>
      </c>
      <c r="K31" s="34">
        <v>0.5</v>
      </c>
      <c r="L31" s="34">
        <v>1.5</v>
      </c>
      <c r="M31" s="34">
        <f t="shared" si="1"/>
        <v>7</v>
      </c>
      <c r="N31" s="34">
        <v>1</v>
      </c>
      <c r="O31" s="34">
        <v>1</v>
      </c>
      <c r="P31" s="34">
        <v>0</v>
      </c>
      <c r="Q31" s="34">
        <v>1.5</v>
      </c>
      <c r="R31" s="34">
        <f t="shared" si="2"/>
        <v>3.5</v>
      </c>
      <c r="S31" s="34">
        <v>1.5</v>
      </c>
      <c r="T31" s="34">
        <v>1.5</v>
      </c>
      <c r="U31" s="34">
        <v>0</v>
      </c>
      <c r="V31" s="34">
        <f t="shared" si="3"/>
        <v>3</v>
      </c>
      <c r="W31" s="34">
        <v>1</v>
      </c>
      <c r="X31" s="34">
        <v>0.5</v>
      </c>
      <c r="Y31" s="34">
        <v>1</v>
      </c>
      <c r="Z31" s="35">
        <v>0</v>
      </c>
      <c r="AA31" s="34">
        <v>0.5</v>
      </c>
      <c r="AB31" s="34">
        <f t="shared" si="4"/>
        <v>3</v>
      </c>
      <c r="AC31" s="34">
        <f t="shared" si="5"/>
        <v>18</v>
      </c>
      <c r="AD31" s="34">
        <f t="shared" si="7"/>
        <v>3.25</v>
      </c>
      <c r="AE31" s="34">
        <f t="shared" si="6"/>
        <v>21.25</v>
      </c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  <c r="BU31" s="43"/>
      <c r="BV31" s="43"/>
      <c r="BW31" s="43"/>
      <c r="BX31" s="43"/>
      <c r="BY31" s="43"/>
      <c r="BZ31" s="43"/>
      <c r="CA31" s="43"/>
      <c r="CB31" s="43"/>
      <c r="CC31" s="43"/>
      <c r="CD31" s="43"/>
      <c r="CE31" s="43"/>
      <c r="CF31" s="43"/>
      <c r="CG31" s="43"/>
      <c r="CH31" s="43"/>
      <c r="CI31" s="43"/>
    </row>
    <row r="32" spans="1:87" s="39" customFormat="1" ht="23.25" customHeight="1">
      <c r="A32" s="52" t="s">
        <v>87</v>
      </c>
      <c r="B32" s="49" t="s">
        <v>88</v>
      </c>
      <c r="C32" s="34">
        <v>1.25</v>
      </c>
      <c r="D32" s="34">
        <v>0</v>
      </c>
      <c r="E32" s="34">
        <v>0.5</v>
      </c>
      <c r="F32" s="34">
        <f t="shared" si="0"/>
        <v>1.75</v>
      </c>
      <c r="G32" s="34">
        <v>1.5</v>
      </c>
      <c r="H32" s="34">
        <v>2</v>
      </c>
      <c r="I32" s="34">
        <v>0.5</v>
      </c>
      <c r="J32" s="34">
        <v>1</v>
      </c>
      <c r="K32" s="34">
        <v>1</v>
      </c>
      <c r="L32" s="34">
        <v>1</v>
      </c>
      <c r="M32" s="34">
        <f t="shared" si="1"/>
        <v>7</v>
      </c>
      <c r="N32" s="34">
        <v>1</v>
      </c>
      <c r="O32" s="34">
        <v>1</v>
      </c>
      <c r="P32" s="34">
        <v>0</v>
      </c>
      <c r="Q32" s="34">
        <v>0</v>
      </c>
      <c r="R32" s="34">
        <f t="shared" si="2"/>
        <v>2</v>
      </c>
      <c r="S32" s="34">
        <v>1.5</v>
      </c>
      <c r="T32" s="34">
        <v>1.5</v>
      </c>
      <c r="U32" s="34">
        <v>0</v>
      </c>
      <c r="V32" s="34">
        <f t="shared" si="3"/>
        <v>3</v>
      </c>
      <c r="W32" s="34">
        <v>1</v>
      </c>
      <c r="X32" s="34">
        <v>2</v>
      </c>
      <c r="Y32" s="34">
        <v>1</v>
      </c>
      <c r="Z32" s="35">
        <v>1</v>
      </c>
      <c r="AA32" s="34">
        <v>2.5</v>
      </c>
      <c r="AB32" s="34">
        <f t="shared" si="4"/>
        <v>7.5</v>
      </c>
      <c r="AC32" s="34">
        <f t="shared" si="5"/>
        <v>21.25</v>
      </c>
      <c r="AD32" s="34">
        <f t="shared" si="7"/>
        <v>3.25</v>
      </c>
      <c r="AE32" s="34">
        <f t="shared" si="6"/>
        <v>24.5</v>
      </c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</row>
    <row r="33" spans="1:87" s="39" customFormat="1" ht="23.25" customHeight="1">
      <c r="A33" s="52" t="s">
        <v>90</v>
      </c>
      <c r="B33" s="49" t="s">
        <v>91</v>
      </c>
      <c r="C33" s="34">
        <v>1.5</v>
      </c>
      <c r="D33" s="34">
        <v>0.75</v>
      </c>
      <c r="E33" s="34">
        <v>1</v>
      </c>
      <c r="F33" s="34">
        <f t="shared" si="0"/>
        <v>3.25</v>
      </c>
      <c r="G33" s="34">
        <v>0</v>
      </c>
      <c r="H33" s="34">
        <v>3</v>
      </c>
      <c r="I33" s="34">
        <v>0.5</v>
      </c>
      <c r="J33" s="34">
        <v>1</v>
      </c>
      <c r="K33" s="34">
        <v>0.5</v>
      </c>
      <c r="L33" s="34">
        <v>1</v>
      </c>
      <c r="M33" s="34">
        <f t="shared" si="1"/>
        <v>6</v>
      </c>
      <c r="N33" s="34">
        <v>1</v>
      </c>
      <c r="O33" s="34">
        <v>1</v>
      </c>
      <c r="P33" s="34">
        <v>0</v>
      </c>
      <c r="Q33" s="34">
        <v>3</v>
      </c>
      <c r="R33" s="34">
        <f t="shared" si="2"/>
        <v>5</v>
      </c>
      <c r="S33" s="34">
        <v>1.5</v>
      </c>
      <c r="T33" s="34">
        <v>1.5</v>
      </c>
      <c r="U33" s="34">
        <v>0</v>
      </c>
      <c r="V33" s="34">
        <f t="shared" si="3"/>
        <v>3</v>
      </c>
      <c r="W33" s="34">
        <v>1</v>
      </c>
      <c r="X33" s="34">
        <v>1</v>
      </c>
      <c r="Y33" s="34">
        <v>1</v>
      </c>
      <c r="Z33" s="35">
        <v>0.5</v>
      </c>
      <c r="AA33" s="34">
        <v>2.5</v>
      </c>
      <c r="AB33" s="34">
        <f t="shared" si="4"/>
        <v>6</v>
      </c>
      <c r="AC33" s="34">
        <f t="shared" si="5"/>
        <v>23.25</v>
      </c>
      <c r="AD33" s="34">
        <f t="shared" si="7"/>
        <v>3.25</v>
      </c>
      <c r="AE33" s="34">
        <f t="shared" si="6"/>
        <v>26.5</v>
      </c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3"/>
      <c r="CB33" s="43"/>
      <c r="CC33" s="43"/>
      <c r="CD33" s="43"/>
      <c r="CE33" s="43"/>
      <c r="CF33" s="43"/>
      <c r="CG33" s="43"/>
      <c r="CH33" s="43"/>
      <c r="CI33" s="43"/>
    </row>
    <row r="34" spans="1:87" s="39" customFormat="1" ht="23.25" customHeight="1">
      <c r="A34" s="52" t="s">
        <v>93</v>
      </c>
      <c r="B34" s="49" t="s">
        <v>94</v>
      </c>
      <c r="C34" s="34">
        <v>1.25</v>
      </c>
      <c r="D34" s="34">
        <v>0.5</v>
      </c>
      <c r="E34" s="34">
        <v>0.5</v>
      </c>
      <c r="F34" s="34">
        <f t="shared" si="0"/>
        <v>2.25</v>
      </c>
      <c r="G34" s="34">
        <v>0</v>
      </c>
      <c r="H34" s="34">
        <v>3</v>
      </c>
      <c r="I34" s="34">
        <v>0</v>
      </c>
      <c r="J34" s="34">
        <v>1</v>
      </c>
      <c r="K34" s="34">
        <v>0.5</v>
      </c>
      <c r="L34" s="34">
        <v>0.5</v>
      </c>
      <c r="M34" s="34">
        <f t="shared" si="1"/>
        <v>5</v>
      </c>
      <c r="N34" s="34">
        <v>1</v>
      </c>
      <c r="O34" s="34">
        <v>1</v>
      </c>
      <c r="P34" s="34">
        <v>0</v>
      </c>
      <c r="Q34" s="34">
        <v>1</v>
      </c>
      <c r="R34" s="34">
        <f t="shared" si="2"/>
        <v>3</v>
      </c>
      <c r="S34" s="34">
        <v>1.5</v>
      </c>
      <c r="T34" s="34">
        <v>1.5</v>
      </c>
      <c r="U34" s="34">
        <v>0.5</v>
      </c>
      <c r="V34" s="34">
        <f t="shared" si="3"/>
        <v>3.5</v>
      </c>
      <c r="W34" s="34">
        <v>1</v>
      </c>
      <c r="X34" s="34">
        <v>1</v>
      </c>
      <c r="Y34" s="34">
        <v>0.75</v>
      </c>
      <c r="Z34" s="35">
        <v>0</v>
      </c>
      <c r="AA34" s="34">
        <v>1</v>
      </c>
      <c r="AB34" s="34">
        <f t="shared" si="4"/>
        <v>3.75</v>
      </c>
      <c r="AC34" s="34">
        <f t="shared" si="5"/>
        <v>17.5</v>
      </c>
      <c r="AD34" s="34">
        <f t="shared" si="7"/>
        <v>3.25</v>
      </c>
      <c r="AE34" s="34">
        <f t="shared" si="6"/>
        <v>20.75</v>
      </c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3"/>
      <c r="CB34" s="43"/>
      <c r="CC34" s="43"/>
      <c r="CD34" s="43"/>
      <c r="CE34" s="43"/>
      <c r="CF34" s="43"/>
      <c r="CG34" s="43"/>
      <c r="CH34" s="43"/>
      <c r="CI34" s="43"/>
    </row>
    <row r="35" spans="1:87" s="39" customFormat="1" ht="23.25" customHeight="1">
      <c r="A35" s="52" t="s">
        <v>96</v>
      </c>
      <c r="B35" s="49" t="s">
        <v>97</v>
      </c>
      <c r="C35" s="34">
        <v>2</v>
      </c>
      <c r="D35" s="34">
        <v>1</v>
      </c>
      <c r="E35" s="34">
        <v>1</v>
      </c>
      <c r="F35" s="34">
        <f t="shared" si="0"/>
        <v>4</v>
      </c>
      <c r="G35" s="34">
        <v>1</v>
      </c>
      <c r="H35" s="34">
        <v>3</v>
      </c>
      <c r="I35" s="34">
        <v>0.5</v>
      </c>
      <c r="J35" s="34">
        <v>1</v>
      </c>
      <c r="K35" s="34">
        <v>2</v>
      </c>
      <c r="L35" s="34">
        <v>1.5</v>
      </c>
      <c r="M35" s="34">
        <f t="shared" si="1"/>
        <v>9</v>
      </c>
      <c r="N35" s="34">
        <v>1</v>
      </c>
      <c r="O35" s="34">
        <v>1</v>
      </c>
      <c r="P35" s="34">
        <v>0</v>
      </c>
      <c r="Q35" s="34">
        <v>1.5</v>
      </c>
      <c r="R35" s="34">
        <f t="shared" si="2"/>
        <v>3.5</v>
      </c>
      <c r="S35" s="34">
        <v>2</v>
      </c>
      <c r="T35" s="34">
        <v>1.5</v>
      </c>
      <c r="U35" s="34">
        <v>1</v>
      </c>
      <c r="V35" s="34">
        <f t="shared" si="3"/>
        <v>4.5</v>
      </c>
      <c r="W35" s="34">
        <v>1</v>
      </c>
      <c r="X35" s="34">
        <v>1.5</v>
      </c>
      <c r="Y35" s="34">
        <v>1</v>
      </c>
      <c r="Z35" s="35">
        <v>1</v>
      </c>
      <c r="AA35" s="34">
        <v>2</v>
      </c>
      <c r="AB35" s="34">
        <f t="shared" si="4"/>
        <v>6.5</v>
      </c>
      <c r="AC35" s="34">
        <f t="shared" si="5"/>
        <v>27.5</v>
      </c>
      <c r="AD35" s="34">
        <f t="shared" si="7"/>
        <v>3.25</v>
      </c>
      <c r="AE35" s="34">
        <f t="shared" si="6"/>
        <v>30.75</v>
      </c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3"/>
      <c r="BJ35" s="43"/>
      <c r="BK35" s="43"/>
      <c r="BL35" s="43"/>
      <c r="BM35" s="43"/>
      <c r="BN35" s="43"/>
      <c r="BO35" s="43"/>
      <c r="BP35" s="43"/>
      <c r="BQ35" s="43"/>
      <c r="BR35" s="43"/>
      <c r="BS35" s="43"/>
      <c r="BT35" s="43"/>
      <c r="BU35" s="43"/>
      <c r="BV35" s="43"/>
      <c r="BW35" s="43"/>
      <c r="BX35" s="43"/>
      <c r="BY35" s="43"/>
      <c r="BZ35" s="43"/>
      <c r="CA35" s="43"/>
      <c r="CB35" s="43"/>
      <c r="CC35" s="43"/>
      <c r="CD35" s="43"/>
      <c r="CE35" s="43"/>
      <c r="CF35" s="43"/>
      <c r="CG35" s="43"/>
      <c r="CH35" s="43"/>
      <c r="CI35" s="43"/>
    </row>
    <row r="36" spans="1:87" s="39" customFormat="1" ht="23.25" customHeight="1">
      <c r="A36" s="52" t="s">
        <v>99</v>
      </c>
      <c r="B36" s="49" t="s">
        <v>100</v>
      </c>
      <c r="C36" s="34">
        <v>1</v>
      </c>
      <c r="D36" s="34">
        <v>0.75</v>
      </c>
      <c r="E36" s="34">
        <v>1</v>
      </c>
      <c r="F36" s="34">
        <f t="shared" si="0"/>
        <v>2.75</v>
      </c>
      <c r="G36" s="34">
        <v>2</v>
      </c>
      <c r="H36" s="34">
        <v>2</v>
      </c>
      <c r="I36" s="34">
        <v>0.5</v>
      </c>
      <c r="J36" s="34">
        <v>1</v>
      </c>
      <c r="K36" s="34">
        <v>0.5</v>
      </c>
      <c r="L36" s="34">
        <v>1.5</v>
      </c>
      <c r="M36" s="34">
        <f t="shared" si="1"/>
        <v>7.5</v>
      </c>
      <c r="N36" s="34">
        <v>1</v>
      </c>
      <c r="O36" s="34">
        <v>1</v>
      </c>
      <c r="P36" s="34">
        <v>0</v>
      </c>
      <c r="Q36" s="34">
        <v>4</v>
      </c>
      <c r="R36" s="34">
        <f t="shared" si="2"/>
        <v>6</v>
      </c>
      <c r="S36" s="34">
        <v>2.5</v>
      </c>
      <c r="T36" s="34">
        <v>2</v>
      </c>
      <c r="U36" s="34">
        <v>0</v>
      </c>
      <c r="V36" s="34">
        <f t="shared" si="3"/>
        <v>4.5</v>
      </c>
      <c r="W36" s="34">
        <v>1</v>
      </c>
      <c r="X36" s="34">
        <v>2</v>
      </c>
      <c r="Y36" s="34">
        <v>1</v>
      </c>
      <c r="Z36" s="35">
        <v>0</v>
      </c>
      <c r="AA36" s="34">
        <v>3.75</v>
      </c>
      <c r="AB36" s="34">
        <f t="shared" si="4"/>
        <v>7.75</v>
      </c>
      <c r="AC36" s="34">
        <f t="shared" si="5"/>
        <v>28.5</v>
      </c>
      <c r="AD36" s="34">
        <f t="shared" si="7"/>
        <v>3.25</v>
      </c>
      <c r="AE36" s="34">
        <f t="shared" si="6"/>
        <v>31.75</v>
      </c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3"/>
      <c r="BW36" s="43"/>
      <c r="BX36" s="43"/>
      <c r="BY36" s="43"/>
      <c r="BZ36" s="43"/>
      <c r="CA36" s="43"/>
      <c r="CB36" s="43"/>
      <c r="CC36" s="43"/>
      <c r="CD36" s="43"/>
      <c r="CE36" s="43"/>
      <c r="CF36" s="43"/>
      <c r="CG36" s="43"/>
      <c r="CH36" s="43"/>
      <c r="CI36" s="43"/>
    </row>
    <row r="37" spans="1:87" s="39" customFormat="1" ht="23.25" customHeight="1">
      <c r="A37" s="52" t="s">
        <v>102</v>
      </c>
      <c r="B37" s="49" t="s">
        <v>103</v>
      </c>
      <c r="C37" s="34">
        <v>0.5</v>
      </c>
      <c r="D37" s="34">
        <v>0.5</v>
      </c>
      <c r="E37" s="34">
        <v>0.5</v>
      </c>
      <c r="F37" s="34">
        <f t="shared" si="0"/>
        <v>1.5</v>
      </c>
      <c r="G37" s="34">
        <v>0</v>
      </c>
      <c r="H37" s="34">
        <v>3</v>
      </c>
      <c r="I37" s="34">
        <v>0</v>
      </c>
      <c r="J37" s="34">
        <v>0.5</v>
      </c>
      <c r="K37" s="34">
        <v>0</v>
      </c>
      <c r="L37" s="34">
        <v>0.5</v>
      </c>
      <c r="M37" s="34">
        <f t="shared" si="1"/>
        <v>4</v>
      </c>
      <c r="N37" s="34">
        <v>1</v>
      </c>
      <c r="O37" s="34">
        <v>1</v>
      </c>
      <c r="P37" s="34">
        <v>1</v>
      </c>
      <c r="Q37" s="34">
        <v>1.5</v>
      </c>
      <c r="R37" s="34">
        <f t="shared" si="2"/>
        <v>4.5</v>
      </c>
      <c r="S37" s="34">
        <v>0.5</v>
      </c>
      <c r="T37" s="34">
        <v>0.5</v>
      </c>
      <c r="U37" s="34">
        <v>0</v>
      </c>
      <c r="V37" s="34">
        <f t="shared" si="3"/>
        <v>1</v>
      </c>
      <c r="W37" s="34">
        <v>0.75</v>
      </c>
      <c r="X37" s="34">
        <v>1</v>
      </c>
      <c r="Y37" s="34">
        <v>0.75</v>
      </c>
      <c r="Z37" s="35">
        <v>0</v>
      </c>
      <c r="AA37" s="34">
        <v>2.5</v>
      </c>
      <c r="AB37" s="34">
        <f t="shared" si="4"/>
        <v>5</v>
      </c>
      <c r="AC37" s="34">
        <f t="shared" si="5"/>
        <v>16</v>
      </c>
      <c r="AD37" s="34">
        <f t="shared" si="7"/>
        <v>3.25</v>
      </c>
      <c r="AE37" s="34">
        <f t="shared" si="6"/>
        <v>19.25</v>
      </c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43"/>
      <c r="BM37" s="43"/>
      <c r="BN37" s="43"/>
      <c r="BO37" s="43"/>
      <c r="BP37" s="43"/>
      <c r="BQ37" s="43"/>
      <c r="BR37" s="43"/>
      <c r="BS37" s="43"/>
      <c r="BT37" s="43"/>
      <c r="BU37" s="43"/>
      <c r="BV37" s="43"/>
      <c r="BW37" s="43"/>
      <c r="BX37" s="43"/>
      <c r="BY37" s="43"/>
      <c r="BZ37" s="43"/>
      <c r="CA37" s="43"/>
      <c r="CB37" s="43"/>
      <c r="CC37" s="43"/>
      <c r="CD37" s="43"/>
      <c r="CE37" s="43"/>
      <c r="CF37" s="43"/>
      <c r="CG37" s="43"/>
      <c r="CH37" s="43"/>
      <c r="CI37" s="43"/>
    </row>
    <row r="38" spans="1:87" s="39" customFormat="1" ht="23.25" customHeight="1">
      <c r="A38" s="52" t="s">
        <v>105</v>
      </c>
      <c r="B38" s="49" t="s">
        <v>106</v>
      </c>
      <c r="C38" s="34">
        <v>1</v>
      </c>
      <c r="D38" s="34">
        <v>0.75</v>
      </c>
      <c r="E38" s="34">
        <v>1</v>
      </c>
      <c r="F38" s="34">
        <f t="shared" si="0"/>
        <v>2.75</v>
      </c>
      <c r="G38" s="34">
        <v>1</v>
      </c>
      <c r="H38" s="34">
        <v>3</v>
      </c>
      <c r="I38" s="34">
        <v>1</v>
      </c>
      <c r="J38" s="34">
        <v>1</v>
      </c>
      <c r="K38" s="34">
        <v>0.5</v>
      </c>
      <c r="L38" s="34">
        <v>1</v>
      </c>
      <c r="M38" s="34">
        <f t="shared" si="1"/>
        <v>7.5</v>
      </c>
      <c r="N38" s="34">
        <v>1</v>
      </c>
      <c r="O38" s="34">
        <v>1</v>
      </c>
      <c r="P38" s="34">
        <v>1</v>
      </c>
      <c r="Q38" s="34">
        <v>4</v>
      </c>
      <c r="R38" s="34">
        <f t="shared" si="2"/>
        <v>7</v>
      </c>
      <c r="S38" s="34">
        <v>1.5</v>
      </c>
      <c r="T38" s="34">
        <v>1.5</v>
      </c>
      <c r="U38" s="34">
        <v>1</v>
      </c>
      <c r="V38" s="34">
        <f t="shared" si="3"/>
        <v>4</v>
      </c>
      <c r="W38" s="34">
        <v>0.25</v>
      </c>
      <c r="X38" s="34">
        <v>1</v>
      </c>
      <c r="Y38" s="34">
        <v>1</v>
      </c>
      <c r="Z38" s="35">
        <v>0.5</v>
      </c>
      <c r="AA38" s="34">
        <v>2</v>
      </c>
      <c r="AB38" s="34">
        <f t="shared" si="4"/>
        <v>4.75</v>
      </c>
      <c r="AC38" s="34">
        <f t="shared" si="5"/>
        <v>26</v>
      </c>
      <c r="AD38" s="34">
        <f t="shared" si="7"/>
        <v>3.25</v>
      </c>
      <c r="AE38" s="34">
        <f t="shared" si="6"/>
        <v>29.25</v>
      </c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3"/>
      <c r="BJ38" s="43"/>
      <c r="BK38" s="43"/>
      <c r="BL38" s="43"/>
      <c r="BM38" s="43"/>
      <c r="BN38" s="43"/>
      <c r="BO38" s="43"/>
      <c r="BP38" s="43"/>
      <c r="BQ38" s="43"/>
      <c r="BR38" s="43"/>
      <c r="BS38" s="43"/>
      <c r="BT38" s="43"/>
      <c r="BU38" s="43"/>
      <c r="BV38" s="43"/>
      <c r="BW38" s="43"/>
      <c r="BX38" s="43"/>
      <c r="BY38" s="43"/>
      <c r="BZ38" s="43"/>
      <c r="CA38" s="43"/>
      <c r="CB38" s="43"/>
      <c r="CC38" s="43"/>
      <c r="CD38" s="43"/>
      <c r="CE38" s="43"/>
      <c r="CF38" s="43"/>
      <c r="CG38" s="43"/>
      <c r="CH38" s="43"/>
      <c r="CI38" s="43"/>
    </row>
    <row r="39" spans="1:87" s="39" customFormat="1" ht="23.25" customHeight="1">
      <c r="A39" s="52" t="s">
        <v>108</v>
      </c>
      <c r="B39" s="49" t="s">
        <v>109</v>
      </c>
      <c r="C39" s="34">
        <v>1</v>
      </c>
      <c r="D39" s="34">
        <v>0.75</v>
      </c>
      <c r="E39" s="34">
        <v>1</v>
      </c>
      <c r="F39" s="34">
        <f t="shared" si="0"/>
        <v>2.75</v>
      </c>
      <c r="G39" s="34">
        <v>0</v>
      </c>
      <c r="H39" s="34">
        <v>3</v>
      </c>
      <c r="I39" s="34">
        <v>0.5</v>
      </c>
      <c r="J39" s="34">
        <v>1</v>
      </c>
      <c r="K39" s="34">
        <v>0.5</v>
      </c>
      <c r="L39" s="34">
        <v>0</v>
      </c>
      <c r="M39" s="34">
        <f t="shared" si="1"/>
        <v>5</v>
      </c>
      <c r="N39" s="34">
        <v>1</v>
      </c>
      <c r="O39" s="34">
        <v>1</v>
      </c>
      <c r="P39" s="34">
        <v>1</v>
      </c>
      <c r="Q39" s="34">
        <v>1.5</v>
      </c>
      <c r="R39" s="34">
        <f t="shared" si="2"/>
        <v>4.5</v>
      </c>
      <c r="S39" s="34">
        <v>0.5</v>
      </c>
      <c r="T39" s="34">
        <v>0.5</v>
      </c>
      <c r="U39" s="34">
        <v>0</v>
      </c>
      <c r="V39" s="34">
        <f t="shared" si="3"/>
        <v>1</v>
      </c>
      <c r="W39" s="34">
        <v>1</v>
      </c>
      <c r="X39" s="34">
        <v>1</v>
      </c>
      <c r="Y39" s="34">
        <v>1</v>
      </c>
      <c r="Z39" s="35">
        <v>0</v>
      </c>
      <c r="AA39" s="34">
        <v>2.5</v>
      </c>
      <c r="AB39" s="34">
        <f t="shared" si="4"/>
        <v>5.5</v>
      </c>
      <c r="AC39" s="34">
        <f t="shared" si="5"/>
        <v>18.75</v>
      </c>
      <c r="AD39" s="34">
        <f t="shared" si="7"/>
        <v>3.25</v>
      </c>
      <c r="AE39" s="34">
        <f t="shared" si="6"/>
        <v>22</v>
      </c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3"/>
      <c r="BP39" s="43"/>
      <c r="BQ39" s="43"/>
      <c r="BR39" s="43"/>
      <c r="BS39" s="43"/>
      <c r="BT39" s="43"/>
      <c r="BU39" s="43"/>
      <c r="BV39" s="43"/>
      <c r="BW39" s="43"/>
      <c r="BX39" s="43"/>
      <c r="BY39" s="43"/>
      <c r="BZ39" s="43"/>
      <c r="CA39" s="43"/>
      <c r="CB39" s="43"/>
      <c r="CC39" s="43"/>
      <c r="CD39" s="43"/>
      <c r="CE39" s="43"/>
      <c r="CF39" s="43"/>
      <c r="CG39" s="43"/>
      <c r="CH39" s="43"/>
      <c r="CI39" s="43"/>
    </row>
    <row r="40" spans="1:87" s="39" customFormat="1" ht="23.25" customHeight="1">
      <c r="A40" s="52" t="s">
        <v>111</v>
      </c>
      <c r="B40" s="49" t="s">
        <v>112</v>
      </c>
      <c r="C40" s="34">
        <v>1.5</v>
      </c>
      <c r="D40" s="34">
        <v>0.75</v>
      </c>
      <c r="E40" s="34">
        <v>1</v>
      </c>
      <c r="F40" s="34">
        <f t="shared" si="0"/>
        <v>3.25</v>
      </c>
      <c r="G40" s="34">
        <v>2</v>
      </c>
      <c r="H40" s="34">
        <v>1.5</v>
      </c>
      <c r="I40" s="34">
        <v>1</v>
      </c>
      <c r="J40" s="34">
        <v>1</v>
      </c>
      <c r="K40" s="34">
        <v>0.5</v>
      </c>
      <c r="L40" s="34">
        <v>0.5</v>
      </c>
      <c r="M40" s="34">
        <f t="shared" si="1"/>
        <v>6.5</v>
      </c>
      <c r="N40" s="34">
        <v>1</v>
      </c>
      <c r="O40" s="34">
        <v>0.75</v>
      </c>
      <c r="P40" s="34">
        <v>1</v>
      </c>
      <c r="Q40" s="34">
        <v>1</v>
      </c>
      <c r="R40" s="34">
        <f t="shared" si="2"/>
        <v>3.75</v>
      </c>
      <c r="S40" s="34">
        <v>2.5</v>
      </c>
      <c r="T40" s="34">
        <v>2.5</v>
      </c>
      <c r="U40" s="34">
        <v>0</v>
      </c>
      <c r="V40" s="34">
        <f t="shared" si="3"/>
        <v>5</v>
      </c>
      <c r="W40" s="34">
        <v>1</v>
      </c>
      <c r="X40" s="34">
        <v>1.5</v>
      </c>
      <c r="Y40" s="34">
        <v>0.75</v>
      </c>
      <c r="Z40" s="35">
        <v>0.5</v>
      </c>
      <c r="AA40" s="34">
        <v>2.5</v>
      </c>
      <c r="AB40" s="34">
        <f t="shared" si="4"/>
        <v>6.25</v>
      </c>
      <c r="AC40" s="34">
        <f t="shared" si="5"/>
        <v>24.75</v>
      </c>
      <c r="AD40" s="34">
        <f t="shared" si="7"/>
        <v>3.25</v>
      </c>
      <c r="AE40" s="34">
        <f t="shared" si="6"/>
        <v>28</v>
      </c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3"/>
      <c r="BP40" s="43"/>
      <c r="BQ40" s="43"/>
      <c r="BR40" s="43"/>
      <c r="BS40" s="43"/>
      <c r="BT40" s="43"/>
      <c r="BU40" s="43"/>
      <c r="BV40" s="43"/>
      <c r="BW40" s="43"/>
      <c r="BX40" s="43"/>
      <c r="BY40" s="43"/>
      <c r="BZ40" s="43"/>
      <c r="CA40" s="43"/>
      <c r="CB40" s="43"/>
      <c r="CC40" s="43"/>
      <c r="CD40" s="43"/>
      <c r="CE40" s="43"/>
      <c r="CF40" s="43"/>
      <c r="CG40" s="43"/>
      <c r="CH40" s="43"/>
      <c r="CI40" s="43"/>
    </row>
    <row r="41" spans="1:87" s="39" customFormat="1" ht="23.25" customHeight="1">
      <c r="A41" s="52" t="s">
        <v>114</v>
      </c>
      <c r="B41" s="49" t="s">
        <v>115</v>
      </c>
      <c r="C41" s="34">
        <v>1</v>
      </c>
      <c r="D41" s="34">
        <v>0.5</v>
      </c>
      <c r="E41" s="34">
        <v>1</v>
      </c>
      <c r="F41" s="34">
        <f t="shared" si="0"/>
        <v>2.5</v>
      </c>
      <c r="G41" s="34">
        <v>1</v>
      </c>
      <c r="H41" s="34">
        <v>3</v>
      </c>
      <c r="I41" s="34">
        <v>1.5</v>
      </c>
      <c r="J41" s="34">
        <v>1</v>
      </c>
      <c r="K41" s="34">
        <v>0</v>
      </c>
      <c r="L41" s="34">
        <v>0.5</v>
      </c>
      <c r="M41" s="34">
        <f t="shared" si="1"/>
        <v>7</v>
      </c>
      <c r="N41" s="34">
        <v>1</v>
      </c>
      <c r="O41" s="34">
        <v>0</v>
      </c>
      <c r="P41" s="34">
        <v>0</v>
      </c>
      <c r="Q41" s="34">
        <v>1.5</v>
      </c>
      <c r="R41" s="34">
        <f t="shared" si="2"/>
        <v>2.5</v>
      </c>
      <c r="S41" s="34">
        <v>0.5</v>
      </c>
      <c r="T41" s="34">
        <v>0.5</v>
      </c>
      <c r="U41" s="34">
        <v>1</v>
      </c>
      <c r="V41" s="34">
        <f t="shared" si="3"/>
        <v>2</v>
      </c>
      <c r="W41" s="34">
        <v>1</v>
      </c>
      <c r="X41" s="34">
        <v>2</v>
      </c>
      <c r="Y41" s="34">
        <v>1</v>
      </c>
      <c r="Z41" s="35">
        <v>0.5</v>
      </c>
      <c r="AA41" s="34">
        <v>1.5</v>
      </c>
      <c r="AB41" s="34">
        <f t="shared" si="4"/>
        <v>6</v>
      </c>
      <c r="AC41" s="34">
        <f t="shared" si="5"/>
        <v>20</v>
      </c>
      <c r="AD41" s="34">
        <f t="shared" si="7"/>
        <v>3.25</v>
      </c>
      <c r="AE41" s="66">
        <f t="shared" si="6"/>
        <v>23.25</v>
      </c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3"/>
      <c r="CB41" s="43"/>
      <c r="CC41" s="43"/>
      <c r="CD41" s="43"/>
      <c r="CE41" s="43"/>
      <c r="CF41" s="43"/>
      <c r="CG41" s="43"/>
      <c r="CH41" s="43"/>
      <c r="CI41" s="43"/>
    </row>
    <row r="42" spans="1:87" s="39" customFormat="1" ht="23.25" customHeight="1">
      <c r="A42" s="52" t="s">
        <v>117</v>
      </c>
      <c r="B42" s="49" t="s">
        <v>118</v>
      </c>
      <c r="C42" s="34">
        <v>1</v>
      </c>
      <c r="D42" s="34">
        <v>0.25</v>
      </c>
      <c r="E42" s="34">
        <v>0.5</v>
      </c>
      <c r="F42" s="34">
        <f t="shared" si="0"/>
        <v>1.75</v>
      </c>
      <c r="G42" s="34">
        <v>1</v>
      </c>
      <c r="H42" s="34">
        <v>3</v>
      </c>
      <c r="I42" s="34">
        <v>1</v>
      </c>
      <c r="J42" s="34">
        <v>1</v>
      </c>
      <c r="K42" s="34">
        <v>0.5</v>
      </c>
      <c r="L42" s="34">
        <v>0.5</v>
      </c>
      <c r="M42" s="34">
        <f t="shared" si="1"/>
        <v>7</v>
      </c>
      <c r="N42" s="34">
        <v>1</v>
      </c>
      <c r="O42" s="34">
        <v>1</v>
      </c>
      <c r="P42" s="34">
        <v>0</v>
      </c>
      <c r="Q42" s="34">
        <v>1.5</v>
      </c>
      <c r="R42" s="34">
        <f t="shared" si="2"/>
        <v>3.5</v>
      </c>
      <c r="S42" s="34">
        <v>0.5</v>
      </c>
      <c r="T42" s="34">
        <v>0</v>
      </c>
      <c r="U42" s="34">
        <v>0</v>
      </c>
      <c r="V42" s="34">
        <f t="shared" si="3"/>
        <v>0.5</v>
      </c>
      <c r="W42" s="34">
        <v>1</v>
      </c>
      <c r="X42" s="34">
        <v>1</v>
      </c>
      <c r="Y42" s="34">
        <v>1</v>
      </c>
      <c r="Z42" s="35">
        <v>0</v>
      </c>
      <c r="AA42" s="34">
        <v>1</v>
      </c>
      <c r="AB42" s="34">
        <f t="shared" si="4"/>
        <v>4</v>
      </c>
      <c r="AC42" s="34">
        <f t="shared" si="5"/>
        <v>16.75</v>
      </c>
      <c r="AD42" s="34">
        <f t="shared" si="7"/>
        <v>3.25</v>
      </c>
      <c r="AE42" s="34">
        <f t="shared" si="6"/>
        <v>20</v>
      </c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3"/>
      <c r="CB42" s="43"/>
      <c r="CC42" s="43"/>
      <c r="CD42" s="43"/>
      <c r="CE42" s="43"/>
      <c r="CF42" s="43"/>
      <c r="CG42" s="43"/>
      <c r="CH42" s="43"/>
      <c r="CI42" s="43"/>
    </row>
    <row r="43" spans="1:87" s="39" customFormat="1" ht="23.25" customHeight="1">
      <c r="A43" s="52" t="s">
        <v>120</v>
      </c>
      <c r="B43" s="49" t="s">
        <v>121</v>
      </c>
      <c r="C43" s="34">
        <v>0.75</v>
      </c>
      <c r="D43" s="34">
        <v>0.5</v>
      </c>
      <c r="E43" s="34">
        <v>0.75</v>
      </c>
      <c r="F43" s="34">
        <f t="shared" si="0"/>
        <v>2</v>
      </c>
      <c r="G43" s="34">
        <v>1</v>
      </c>
      <c r="H43" s="34">
        <v>3</v>
      </c>
      <c r="I43" s="34">
        <v>0.5</v>
      </c>
      <c r="J43" s="34">
        <v>1</v>
      </c>
      <c r="K43" s="34">
        <v>0.5</v>
      </c>
      <c r="L43" s="34">
        <v>1</v>
      </c>
      <c r="M43" s="34">
        <f t="shared" si="1"/>
        <v>7</v>
      </c>
      <c r="N43" s="34">
        <v>1</v>
      </c>
      <c r="O43" s="34">
        <v>1</v>
      </c>
      <c r="P43" s="34">
        <v>1</v>
      </c>
      <c r="Q43" s="34">
        <v>0</v>
      </c>
      <c r="R43" s="34">
        <f t="shared" si="2"/>
        <v>3</v>
      </c>
      <c r="S43" s="34">
        <v>0.25</v>
      </c>
      <c r="T43" s="34">
        <v>0.25</v>
      </c>
      <c r="U43" s="34">
        <v>0</v>
      </c>
      <c r="V43" s="34">
        <f t="shared" si="3"/>
        <v>0.5</v>
      </c>
      <c r="W43" s="34">
        <v>0</v>
      </c>
      <c r="X43" s="34">
        <v>0</v>
      </c>
      <c r="Y43" s="34">
        <v>0.5</v>
      </c>
      <c r="Z43" s="35">
        <v>0</v>
      </c>
      <c r="AA43" s="34">
        <v>2</v>
      </c>
      <c r="AB43" s="34">
        <f t="shared" si="4"/>
        <v>2.5</v>
      </c>
      <c r="AC43" s="34">
        <f t="shared" si="5"/>
        <v>15</v>
      </c>
      <c r="AD43" s="34">
        <f t="shared" si="7"/>
        <v>3.25</v>
      </c>
      <c r="AE43" s="34">
        <f t="shared" si="6"/>
        <v>18.25</v>
      </c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3"/>
      <c r="CB43" s="43"/>
      <c r="CC43" s="43"/>
      <c r="CD43" s="43"/>
      <c r="CE43" s="43"/>
      <c r="CF43" s="43"/>
      <c r="CG43" s="43"/>
      <c r="CH43" s="43"/>
      <c r="CI43" s="43"/>
    </row>
    <row r="44" spans="1:87" s="39" customFormat="1" ht="23.25" customHeight="1">
      <c r="A44" s="52" t="s">
        <v>123</v>
      </c>
      <c r="B44" s="49" t="s">
        <v>124</v>
      </c>
      <c r="C44" s="34">
        <v>1</v>
      </c>
      <c r="D44" s="34">
        <v>0.5</v>
      </c>
      <c r="E44" s="34">
        <v>1</v>
      </c>
      <c r="F44" s="34">
        <f t="shared" si="0"/>
        <v>2.5</v>
      </c>
      <c r="G44" s="34">
        <v>2</v>
      </c>
      <c r="H44" s="34">
        <v>2.5</v>
      </c>
      <c r="I44" s="34">
        <v>1</v>
      </c>
      <c r="J44" s="34">
        <v>1</v>
      </c>
      <c r="K44" s="34">
        <v>0.5</v>
      </c>
      <c r="L44" s="34">
        <v>1</v>
      </c>
      <c r="M44" s="34">
        <f t="shared" si="1"/>
        <v>8</v>
      </c>
      <c r="N44" s="34">
        <v>1</v>
      </c>
      <c r="O44" s="34">
        <v>1</v>
      </c>
      <c r="P44" s="34">
        <v>0</v>
      </c>
      <c r="Q44" s="34">
        <v>1</v>
      </c>
      <c r="R44" s="34">
        <f t="shared" si="2"/>
        <v>3</v>
      </c>
      <c r="S44" s="34">
        <v>1.5</v>
      </c>
      <c r="T44" s="34">
        <v>1.5</v>
      </c>
      <c r="U44" s="34">
        <v>1</v>
      </c>
      <c r="V44" s="34">
        <f t="shared" si="3"/>
        <v>4</v>
      </c>
      <c r="W44" s="34">
        <v>0.75</v>
      </c>
      <c r="X44" s="34">
        <v>1.5</v>
      </c>
      <c r="Y44" s="34">
        <v>1</v>
      </c>
      <c r="Z44" s="35">
        <v>1</v>
      </c>
      <c r="AA44" s="34">
        <v>3.75</v>
      </c>
      <c r="AB44" s="34">
        <f t="shared" si="4"/>
        <v>8</v>
      </c>
      <c r="AC44" s="34">
        <f t="shared" si="5"/>
        <v>25.5</v>
      </c>
      <c r="AD44" s="34">
        <f t="shared" si="7"/>
        <v>3.25</v>
      </c>
      <c r="AE44" s="34">
        <f t="shared" si="6"/>
        <v>28.75</v>
      </c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3"/>
      <c r="AZ44" s="43"/>
      <c r="BA44" s="43"/>
      <c r="BB44" s="43"/>
      <c r="BC44" s="43"/>
      <c r="BD44" s="43"/>
      <c r="BE44" s="43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3"/>
      <c r="CB44" s="43"/>
      <c r="CC44" s="43"/>
      <c r="CD44" s="43"/>
      <c r="CE44" s="43"/>
      <c r="CF44" s="43"/>
      <c r="CG44" s="43"/>
      <c r="CH44" s="43"/>
      <c r="CI44" s="43"/>
    </row>
    <row r="45" spans="1:87" s="39" customFormat="1" ht="23.25" customHeight="1">
      <c r="A45" s="52" t="s">
        <v>126</v>
      </c>
      <c r="B45" s="49" t="s">
        <v>127</v>
      </c>
      <c r="C45" s="34">
        <v>0.75</v>
      </c>
      <c r="D45" s="34">
        <v>0.25</v>
      </c>
      <c r="E45" s="34">
        <v>0</v>
      </c>
      <c r="F45" s="34">
        <f t="shared" si="0"/>
        <v>1</v>
      </c>
      <c r="G45" s="34">
        <v>0</v>
      </c>
      <c r="H45" s="34">
        <v>3</v>
      </c>
      <c r="I45" s="34">
        <v>0.5</v>
      </c>
      <c r="J45" s="34">
        <v>1</v>
      </c>
      <c r="K45" s="34">
        <v>0.5</v>
      </c>
      <c r="L45" s="34">
        <v>0</v>
      </c>
      <c r="M45" s="34">
        <f t="shared" si="1"/>
        <v>5</v>
      </c>
      <c r="N45" s="34">
        <v>1</v>
      </c>
      <c r="O45" s="34">
        <v>1</v>
      </c>
      <c r="P45" s="34">
        <v>0</v>
      </c>
      <c r="Q45" s="34">
        <v>0</v>
      </c>
      <c r="R45" s="34">
        <f t="shared" si="2"/>
        <v>2</v>
      </c>
      <c r="S45" s="34">
        <v>2.5</v>
      </c>
      <c r="T45" s="34">
        <v>1.5</v>
      </c>
      <c r="U45" s="34">
        <v>1</v>
      </c>
      <c r="V45" s="34">
        <f t="shared" si="3"/>
        <v>5</v>
      </c>
      <c r="W45" s="34">
        <v>0.75</v>
      </c>
      <c r="X45" s="34">
        <v>1</v>
      </c>
      <c r="Y45" s="34">
        <v>0.75</v>
      </c>
      <c r="Z45" s="35">
        <v>0</v>
      </c>
      <c r="AA45" s="34">
        <v>0</v>
      </c>
      <c r="AB45" s="34">
        <f t="shared" si="4"/>
        <v>2.5</v>
      </c>
      <c r="AC45" s="34">
        <f t="shared" si="5"/>
        <v>15.5</v>
      </c>
      <c r="AD45" s="34">
        <f t="shared" si="7"/>
        <v>3.25</v>
      </c>
      <c r="AE45" s="34">
        <f t="shared" si="6"/>
        <v>18.75</v>
      </c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3"/>
      <c r="CB45" s="43"/>
      <c r="CC45" s="43"/>
      <c r="CD45" s="43"/>
      <c r="CE45" s="43"/>
      <c r="CF45" s="43"/>
      <c r="CG45" s="43"/>
      <c r="CH45" s="43"/>
      <c r="CI45" s="43"/>
    </row>
    <row r="46" spans="1:87" s="39" customFormat="1" ht="23.25" customHeight="1">
      <c r="A46" s="52" t="s">
        <v>129</v>
      </c>
      <c r="B46" s="49" t="s">
        <v>130</v>
      </c>
      <c r="C46" s="34">
        <v>1</v>
      </c>
      <c r="D46" s="34">
        <v>1.25</v>
      </c>
      <c r="E46" s="34">
        <v>1</v>
      </c>
      <c r="F46" s="34">
        <f t="shared" si="0"/>
        <v>3.25</v>
      </c>
      <c r="G46" s="34">
        <v>0</v>
      </c>
      <c r="H46" s="34">
        <v>3</v>
      </c>
      <c r="I46" s="34">
        <v>0.5</v>
      </c>
      <c r="J46" s="34">
        <v>1</v>
      </c>
      <c r="K46" s="34">
        <v>0</v>
      </c>
      <c r="L46" s="34">
        <v>0.5</v>
      </c>
      <c r="M46" s="34">
        <f t="shared" si="1"/>
        <v>5</v>
      </c>
      <c r="N46" s="34">
        <v>1</v>
      </c>
      <c r="O46" s="34">
        <v>1</v>
      </c>
      <c r="P46" s="34">
        <v>0</v>
      </c>
      <c r="Q46" s="34">
        <v>1</v>
      </c>
      <c r="R46" s="34">
        <f t="shared" si="2"/>
        <v>3</v>
      </c>
      <c r="S46" s="34">
        <v>0.25</v>
      </c>
      <c r="T46" s="34">
        <v>1.5</v>
      </c>
      <c r="U46" s="34">
        <v>0</v>
      </c>
      <c r="V46" s="34">
        <f t="shared" si="3"/>
        <v>1.75</v>
      </c>
      <c r="W46" s="34">
        <v>1</v>
      </c>
      <c r="X46" s="34">
        <v>1</v>
      </c>
      <c r="Y46" s="34">
        <v>1</v>
      </c>
      <c r="Z46" s="35">
        <v>1</v>
      </c>
      <c r="AA46" s="34">
        <v>1</v>
      </c>
      <c r="AB46" s="34">
        <f t="shared" si="4"/>
        <v>5</v>
      </c>
      <c r="AC46" s="34">
        <f t="shared" si="5"/>
        <v>18</v>
      </c>
      <c r="AD46" s="34">
        <f t="shared" si="7"/>
        <v>3.25</v>
      </c>
      <c r="AE46" s="34">
        <f t="shared" si="6"/>
        <v>21.25</v>
      </c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43"/>
      <c r="AU46" s="43"/>
      <c r="AV46" s="43"/>
      <c r="AW46" s="43"/>
      <c r="AX46" s="43"/>
      <c r="AY46" s="43"/>
      <c r="AZ46" s="43"/>
      <c r="BA46" s="43"/>
      <c r="BB46" s="43"/>
      <c r="BC46" s="43"/>
      <c r="BD46" s="43"/>
      <c r="BE46" s="43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3"/>
      <c r="CB46" s="43"/>
      <c r="CC46" s="43"/>
      <c r="CD46" s="43"/>
      <c r="CE46" s="43"/>
      <c r="CF46" s="43"/>
      <c r="CG46" s="43"/>
      <c r="CH46" s="43"/>
      <c r="CI46" s="43"/>
    </row>
    <row r="47" spans="1:87" s="39" customFormat="1" ht="23.25" customHeight="1">
      <c r="A47" s="52" t="s">
        <v>132</v>
      </c>
      <c r="B47" s="49" t="s">
        <v>133</v>
      </c>
      <c r="C47" s="34">
        <v>0.25</v>
      </c>
      <c r="D47" s="34">
        <v>1</v>
      </c>
      <c r="E47" s="34">
        <v>0.5</v>
      </c>
      <c r="F47" s="34">
        <f t="shared" si="0"/>
        <v>1.75</v>
      </c>
      <c r="G47" s="34">
        <v>0</v>
      </c>
      <c r="H47" s="34">
        <v>3</v>
      </c>
      <c r="I47" s="34">
        <v>0.5</v>
      </c>
      <c r="J47" s="34">
        <v>1</v>
      </c>
      <c r="K47" s="34">
        <v>1</v>
      </c>
      <c r="L47" s="34">
        <v>0</v>
      </c>
      <c r="M47" s="34">
        <f t="shared" si="1"/>
        <v>5.5</v>
      </c>
      <c r="N47" s="34">
        <v>1</v>
      </c>
      <c r="O47" s="34">
        <v>1</v>
      </c>
      <c r="P47" s="34">
        <v>0</v>
      </c>
      <c r="Q47" s="34">
        <v>0</v>
      </c>
      <c r="R47" s="34">
        <f t="shared" si="2"/>
        <v>2</v>
      </c>
      <c r="S47" s="34">
        <v>0</v>
      </c>
      <c r="T47" s="34">
        <v>0</v>
      </c>
      <c r="U47" s="34">
        <v>0</v>
      </c>
      <c r="V47" s="34">
        <f t="shared" si="3"/>
        <v>0</v>
      </c>
      <c r="W47" s="34">
        <v>1</v>
      </c>
      <c r="X47" s="34">
        <v>1.5</v>
      </c>
      <c r="Y47" s="34">
        <v>0.75</v>
      </c>
      <c r="Z47" s="35">
        <v>0</v>
      </c>
      <c r="AA47" s="34">
        <v>2</v>
      </c>
      <c r="AB47" s="34">
        <f t="shared" si="4"/>
        <v>5.25</v>
      </c>
      <c r="AC47" s="34">
        <f t="shared" si="5"/>
        <v>14.5</v>
      </c>
      <c r="AD47" s="34">
        <f t="shared" si="7"/>
        <v>3.25</v>
      </c>
      <c r="AE47" s="34">
        <f t="shared" si="6"/>
        <v>17.75</v>
      </c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43"/>
      <c r="AV47" s="43"/>
      <c r="AW47" s="43"/>
      <c r="AX47" s="43"/>
      <c r="AY47" s="43"/>
      <c r="AZ47" s="43"/>
      <c r="BA47" s="43"/>
      <c r="BB47" s="43"/>
      <c r="BC47" s="43"/>
      <c r="BD47" s="43"/>
      <c r="BE47" s="43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3"/>
      <c r="CB47" s="43"/>
      <c r="CC47" s="43"/>
      <c r="CD47" s="43"/>
      <c r="CE47" s="43"/>
      <c r="CF47" s="43"/>
      <c r="CG47" s="43"/>
      <c r="CH47" s="43"/>
      <c r="CI47" s="43"/>
    </row>
    <row r="48" spans="1:87" s="39" customFormat="1" ht="23.25" customHeight="1">
      <c r="A48" s="52" t="s">
        <v>135</v>
      </c>
      <c r="B48" s="49" t="s">
        <v>136</v>
      </c>
      <c r="C48" s="34">
        <v>1.5</v>
      </c>
      <c r="D48" s="34">
        <v>1.75</v>
      </c>
      <c r="E48" s="34">
        <v>0.5</v>
      </c>
      <c r="F48" s="34">
        <f t="shared" si="0"/>
        <v>3.75</v>
      </c>
      <c r="G48" s="34">
        <v>1.5</v>
      </c>
      <c r="H48" s="34">
        <v>3</v>
      </c>
      <c r="I48" s="34">
        <v>0.5</v>
      </c>
      <c r="J48" s="34">
        <v>1</v>
      </c>
      <c r="K48" s="34">
        <v>1.5</v>
      </c>
      <c r="L48" s="34">
        <v>1.5</v>
      </c>
      <c r="M48" s="34">
        <f t="shared" si="1"/>
        <v>9</v>
      </c>
      <c r="N48" s="34">
        <v>1</v>
      </c>
      <c r="O48" s="34">
        <v>1</v>
      </c>
      <c r="P48" s="34">
        <v>1</v>
      </c>
      <c r="Q48" s="34">
        <v>1</v>
      </c>
      <c r="R48" s="34">
        <f t="shared" si="2"/>
        <v>4</v>
      </c>
      <c r="S48" s="34">
        <v>3</v>
      </c>
      <c r="T48" s="34">
        <v>3</v>
      </c>
      <c r="U48" s="34">
        <v>1</v>
      </c>
      <c r="V48" s="34">
        <f t="shared" si="3"/>
        <v>7</v>
      </c>
      <c r="W48" s="34">
        <v>1</v>
      </c>
      <c r="X48" s="34">
        <v>1</v>
      </c>
      <c r="Y48" s="34">
        <v>1</v>
      </c>
      <c r="Z48" s="35">
        <v>1</v>
      </c>
      <c r="AA48" s="34">
        <v>2.25</v>
      </c>
      <c r="AB48" s="34">
        <f t="shared" si="4"/>
        <v>6.25</v>
      </c>
      <c r="AC48" s="34">
        <f t="shared" si="5"/>
        <v>30</v>
      </c>
      <c r="AD48" s="34">
        <f t="shared" si="7"/>
        <v>3.25</v>
      </c>
      <c r="AE48" s="34">
        <f t="shared" si="6"/>
        <v>33.25</v>
      </c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3"/>
      <c r="AV48" s="43"/>
      <c r="AW48" s="43"/>
      <c r="AX48" s="43"/>
      <c r="AY48" s="43"/>
      <c r="AZ48" s="43"/>
      <c r="BA48" s="43"/>
      <c r="BB48" s="43"/>
      <c r="BC48" s="43"/>
      <c r="BD48" s="43"/>
      <c r="BE48" s="43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3"/>
      <c r="CB48" s="43"/>
      <c r="CC48" s="43"/>
      <c r="CD48" s="43"/>
      <c r="CE48" s="43"/>
      <c r="CF48" s="43"/>
      <c r="CG48" s="43"/>
      <c r="CH48" s="43"/>
      <c r="CI48" s="43"/>
    </row>
    <row r="49" spans="1:87" s="39" customFormat="1" ht="23.25" customHeight="1">
      <c r="A49" s="52" t="s">
        <v>138</v>
      </c>
      <c r="B49" s="49" t="s">
        <v>139</v>
      </c>
      <c r="C49" s="34">
        <v>0</v>
      </c>
      <c r="D49" s="34">
        <v>0</v>
      </c>
      <c r="E49" s="34">
        <v>0.25</v>
      </c>
      <c r="F49" s="34">
        <f t="shared" si="0"/>
        <v>0.25</v>
      </c>
      <c r="G49" s="34">
        <v>2</v>
      </c>
      <c r="H49" s="34">
        <v>2</v>
      </c>
      <c r="I49" s="34">
        <v>0.5</v>
      </c>
      <c r="J49" s="34">
        <v>1</v>
      </c>
      <c r="K49" s="34">
        <v>1</v>
      </c>
      <c r="L49" s="34">
        <v>0.5</v>
      </c>
      <c r="M49" s="34">
        <f t="shared" si="1"/>
        <v>7</v>
      </c>
      <c r="N49" s="34">
        <v>1</v>
      </c>
      <c r="O49" s="34">
        <v>1</v>
      </c>
      <c r="P49" s="34">
        <v>0</v>
      </c>
      <c r="Q49" s="34">
        <v>2.5</v>
      </c>
      <c r="R49" s="34">
        <f t="shared" si="2"/>
        <v>4.5</v>
      </c>
      <c r="S49" s="34">
        <v>0.75</v>
      </c>
      <c r="T49" s="34">
        <v>0.75</v>
      </c>
      <c r="U49" s="34">
        <v>0</v>
      </c>
      <c r="V49" s="34">
        <f t="shared" si="3"/>
        <v>1.5</v>
      </c>
      <c r="W49" s="34">
        <v>1</v>
      </c>
      <c r="X49" s="34">
        <v>1</v>
      </c>
      <c r="Y49" s="34">
        <v>1</v>
      </c>
      <c r="Z49" s="35">
        <v>0.75</v>
      </c>
      <c r="AA49" s="34">
        <v>2.5</v>
      </c>
      <c r="AB49" s="34">
        <f t="shared" si="4"/>
        <v>6.25</v>
      </c>
      <c r="AC49" s="34">
        <f t="shared" si="5"/>
        <v>19.5</v>
      </c>
      <c r="AD49" s="34">
        <f t="shared" si="7"/>
        <v>3.25</v>
      </c>
      <c r="AE49" s="34">
        <f t="shared" si="6"/>
        <v>22.75</v>
      </c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43"/>
      <c r="AX49" s="43"/>
      <c r="AY49" s="43"/>
      <c r="AZ49" s="43"/>
      <c r="BA49" s="43"/>
      <c r="BB49" s="43"/>
      <c r="BC49" s="43"/>
      <c r="BD49" s="43"/>
      <c r="BE49" s="43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3"/>
      <c r="CB49" s="43"/>
      <c r="CC49" s="43"/>
      <c r="CD49" s="43"/>
      <c r="CE49" s="43"/>
      <c r="CF49" s="43"/>
      <c r="CG49" s="43"/>
      <c r="CH49" s="43"/>
      <c r="CI49" s="43"/>
    </row>
    <row r="50" spans="1:87" s="39" customFormat="1" ht="23.25" customHeight="1">
      <c r="A50" s="52" t="s">
        <v>141</v>
      </c>
      <c r="B50" s="49" t="s">
        <v>142</v>
      </c>
      <c r="C50" s="34">
        <v>0.5</v>
      </c>
      <c r="D50" s="34">
        <v>0</v>
      </c>
      <c r="E50" s="34">
        <v>0.75</v>
      </c>
      <c r="F50" s="34">
        <f t="shared" si="0"/>
        <v>1.25</v>
      </c>
      <c r="G50" s="34">
        <v>1</v>
      </c>
      <c r="H50" s="34">
        <v>2.5</v>
      </c>
      <c r="I50" s="34">
        <v>0</v>
      </c>
      <c r="J50" s="34">
        <v>1</v>
      </c>
      <c r="K50" s="34">
        <v>0.5</v>
      </c>
      <c r="L50" s="34">
        <v>0</v>
      </c>
      <c r="M50" s="34">
        <f t="shared" si="1"/>
        <v>5</v>
      </c>
      <c r="N50" s="34">
        <v>1</v>
      </c>
      <c r="O50" s="34">
        <v>1</v>
      </c>
      <c r="P50" s="34">
        <v>1</v>
      </c>
      <c r="Q50" s="34">
        <v>0.5</v>
      </c>
      <c r="R50" s="34">
        <f t="shared" si="2"/>
        <v>3.5</v>
      </c>
      <c r="S50" s="34">
        <v>0.5</v>
      </c>
      <c r="T50" s="34">
        <v>0.5</v>
      </c>
      <c r="U50" s="34">
        <v>0</v>
      </c>
      <c r="V50" s="34">
        <f t="shared" si="3"/>
        <v>1</v>
      </c>
      <c r="W50" s="34">
        <v>0.75</v>
      </c>
      <c r="X50" s="34">
        <v>0.25</v>
      </c>
      <c r="Y50" s="34">
        <v>1</v>
      </c>
      <c r="Z50" s="35">
        <v>0</v>
      </c>
      <c r="AA50" s="34">
        <v>0.75</v>
      </c>
      <c r="AB50" s="34">
        <f t="shared" si="4"/>
        <v>2.75</v>
      </c>
      <c r="AC50" s="34">
        <f t="shared" si="5"/>
        <v>13.5</v>
      </c>
      <c r="AD50" s="34">
        <f t="shared" si="7"/>
        <v>3.25</v>
      </c>
      <c r="AE50" s="34">
        <f t="shared" si="6"/>
        <v>16.75</v>
      </c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  <c r="CG50" s="43"/>
      <c r="CH50" s="43"/>
      <c r="CI50" s="43"/>
    </row>
    <row r="51" spans="1:87" s="39" customFormat="1" ht="23.25" customHeight="1">
      <c r="A51" s="52" t="s">
        <v>144</v>
      </c>
      <c r="B51" s="49" t="s">
        <v>145</v>
      </c>
      <c r="C51" s="34">
        <v>1.25</v>
      </c>
      <c r="D51" s="34">
        <v>0.75</v>
      </c>
      <c r="E51" s="34">
        <v>0.5</v>
      </c>
      <c r="F51" s="34">
        <f t="shared" si="0"/>
        <v>2.5</v>
      </c>
      <c r="G51" s="34">
        <v>2</v>
      </c>
      <c r="H51" s="34">
        <v>2</v>
      </c>
      <c r="I51" s="34">
        <v>0</v>
      </c>
      <c r="J51" s="34">
        <v>1</v>
      </c>
      <c r="K51" s="34">
        <v>1.5</v>
      </c>
      <c r="L51" s="34">
        <v>2</v>
      </c>
      <c r="M51" s="34">
        <f t="shared" si="1"/>
        <v>8.5</v>
      </c>
      <c r="N51" s="34">
        <v>1</v>
      </c>
      <c r="O51" s="34">
        <v>1</v>
      </c>
      <c r="P51" s="34">
        <v>1</v>
      </c>
      <c r="Q51" s="34">
        <v>1</v>
      </c>
      <c r="R51" s="34">
        <f t="shared" si="2"/>
        <v>4</v>
      </c>
      <c r="S51" s="34">
        <v>1.5</v>
      </c>
      <c r="T51" s="34">
        <v>1.5</v>
      </c>
      <c r="U51" s="34">
        <v>1</v>
      </c>
      <c r="V51" s="34">
        <f t="shared" si="3"/>
        <v>4</v>
      </c>
      <c r="W51" s="34">
        <v>1</v>
      </c>
      <c r="X51" s="34">
        <v>2</v>
      </c>
      <c r="Y51" s="34">
        <v>1</v>
      </c>
      <c r="Z51" s="35">
        <v>1</v>
      </c>
      <c r="AA51" s="34">
        <v>3.25</v>
      </c>
      <c r="AB51" s="34">
        <f t="shared" si="4"/>
        <v>8.25</v>
      </c>
      <c r="AC51" s="34">
        <f t="shared" si="5"/>
        <v>27.25</v>
      </c>
      <c r="AD51" s="34">
        <f t="shared" si="7"/>
        <v>3.25</v>
      </c>
      <c r="AE51" s="34">
        <f t="shared" si="6"/>
        <v>30.5</v>
      </c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3"/>
      <c r="CB51" s="43"/>
      <c r="CC51" s="43"/>
      <c r="CD51" s="43"/>
      <c r="CE51" s="43"/>
      <c r="CF51" s="43"/>
      <c r="CG51" s="43"/>
      <c r="CH51" s="43"/>
      <c r="CI51" s="43"/>
    </row>
    <row r="52" spans="1:87" s="39" customFormat="1" ht="23.25" customHeight="1">
      <c r="A52" s="52" t="s">
        <v>147</v>
      </c>
      <c r="B52" s="49" t="s">
        <v>148</v>
      </c>
      <c r="C52" s="34">
        <v>1.5</v>
      </c>
      <c r="D52" s="34">
        <v>1.25</v>
      </c>
      <c r="E52" s="34">
        <v>1</v>
      </c>
      <c r="F52" s="34">
        <f t="shared" si="0"/>
        <v>3.75</v>
      </c>
      <c r="G52" s="34">
        <v>2</v>
      </c>
      <c r="H52" s="34">
        <v>1.5</v>
      </c>
      <c r="I52" s="34">
        <v>0</v>
      </c>
      <c r="J52" s="34">
        <v>0.5</v>
      </c>
      <c r="K52" s="34">
        <v>1</v>
      </c>
      <c r="L52" s="34">
        <v>2</v>
      </c>
      <c r="M52" s="34">
        <f t="shared" si="1"/>
        <v>7</v>
      </c>
      <c r="N52" s="34">
        <v>1</v>
      </c>
      <c r="O52" s="34">
        <v>1</v>
      </c>
      <c r="P52" s="34">
        <v>1</v>
      </c>
      <c r="Q52" s="34">
        <v>1</v>
      </c>
      <c r="R52" s="34">
        <f t="shared" si="2"/>
        <v>4</v>
      </c>
      <c r="S52" s="34">
        <v>2.5</v>
      </c>
      <c r="T52" s="34">
        <v>2.5</v>
      </c>
      <c r="U52" s="34">
        <v>0.5</v>
      </c>
      <c r="V52" s="34">
        <f t="shared" si="3"/>
        <v>5.5</v>
      </c>
      <c r="W52" s="34">
        <v>1</v>
      </c>
      <c r="X52" s="34">
        <v>1.5</v>
      </c>
      <c r="Y52" s="34">
        <v>1</v>
      </c>
      <c r="Z52" s="35">
        <v>1</v>
      </c>
      <c r="AA52" s="34">
        <v>2.5</v>
      </c>
      <c r="AB52" s="34">
        <f t="shared" si="4"/>
        <v>7</v>
      </c>
      <c r="AC52" s="34">
        <f t="shared" si="5"/>
        <v>27.25</v>
      </c>
      <c r="AD52" s="34">
        <f t="shared" si="7"/>
        <v>3.25</v>
      </c>
      <c r="AE52" s="34">
        <f t="shared" si="6"/>
        <v>30.5</v>
      </c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3"/>
      <c r="CB52" s="43"/>
      <c r="CC52" s="43"/>
      <c r="CD52" s="43"/>
      <c r="CE52" s="43"/>
      <c r="CF52" s="43"/>
      <c r="CG52" s="43"/>
      <c r="CH52" s="43"/>
      <c r="CI52" s="43"/>
    </row>
    <row r="53" spans="1:87" s="39" customFormat="1" ht="23.25" customHeight="1">
      <c r="A53" s="54"/>
      <c r="B53" s="55" t="s">
        <v>185</v>
      </c>
      <c r="C53" s="34">
        <v>2</v>
      </c>
      <c r="D53" s="34">
        <v>2</v>
      </c>
      <c r="E53" s="34">
        <v>1</v>
      </c>
      <c r="F53" s="34">
        <f t="shared" si="0"/>
        <v>5</v>
      </c>
      <c r="G53" s="34">
        <v>2</v>
      </c>
      <c r="H53" s="34">
        <v>3</v>
      </c>
      <c r="I53" s="34">
        <v>1</v>
      </c>
      <c r="J53" s="34">
        <v>1</v>
      </c>
      <c r="K53" s="34">
        <v>2</v>
      </c>
      <c r="L53" s="34">
        <v>2</v>
      </c>
      <c r="M53" s="34">
        <f t="shared" si="1"/>
        <v>11</v>
      </c>
      <c r="N53" s="34">
        <v>1</v>
      </c>
      <c r="O53" s="34">
        <v>1</v>
      </c>
      <c r="P53" s="34">
        <v>1</v>
      </c>
      <c r="Q53" s="34">
        <v>5</v>
      </c>
      <c r="R53" s="34">
        <f t="shared" si="2"/>
        <v>8</v>
      </c>
      <c r="S53" s="34">
        <v>3</v>
      </c>
      <c r="T53" s="34">
        <v>3</v>
      </c>
      <c r="U53" s="34">
        <v>1</v>
      </c>
      <c r="V53" s="34">
        <f t="shared" si="3"/>
        <v>7</v>
      </c>
      <c r="W53" s="34">
        <v>1</v>
      </c>
      <c r="X53" s="34">
        <v>2</v>
      </c>
      <c r="Y53" s="34">
        <v>1</v>
      </c>
      <c r="Z53" s="35">
        <v>1</v>
      </c>
      <c r="AA53" s="34">
        <v>4</v>
      </c>
      <c r="AB53" s="34">
        <f t="shared" si="4"/>
        <v>9</v>
      </c>
      <c r="AC53" s="34">
        <f t="shared" si="5"/>
        <v>40</v>
      </c>
      <c r="AD53" s="34"/>
      <c r="AE53" s="34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3"/>
      <c r="CB53" s="43"/>
      <c r="CC53" s="43"/>
      <c r="CD53" s="43"/>
      <c r="CE53" s="43"/>
      <c r="CF53" s="43"/>
      <c r="CG53" s="43"/>
      <c r="CH53" s="43"/>
      <c r="CI53" s="43"/>
    </row>
    <row r="54" spans="1:87" s="39" customFormat="1" ht="23.25" customHeight="1">
      <c r="A54" s="54"/>
      <c r="B54" s="56" t="s">
        <v>150</v>
      </c>
      <c r="C54" s="34">
        <f>MAX(C9:C$52)</f>
        <v>2</v>
      </c>
      <c r="D54" s="34">
        <f>MAX(D9:D$52)</f>
        <v>1.75</v>
      </c>
      <c r="E54" s="34">
        <f>MAX(E9:E$52)</f>
        <v>1</v>
      </c>
      <c r="F54" s="34">
        <f>MAX(F9:F$52)</f>
        <v>4</v>
      </c>
      <c r="G54" s="34">
        <f>MAX(G9:G$52)</f>
        <v>2</v>
      </c>
      <c r="H54" s="34">
        <f>MAX(H9:H$52)</f>
        <v>3</v>
      </c>
      <c r="I54" s="34">
        <f>MAX(I9:I$52)</f>
        <v>1.5</v>
      </c>
      <c r="J54" s="34">
        <f>MAX(J9:J$52)</f>
        <v>1</v>
      </c>
      <c r="K54" s="34">
        <f>MAX(K9:K$52)</f>
        <v>2</v>
      </c>
      <c r="L54" s="34">
        <f>MAX(L9:L$52)</f>
        <v>2</v>
      </c>
      <c r="M54" s="34">
        <f>MAX(M9:M$52)</f>
        <v>10</v>
      </c>
      <c r="N54" s="34">
        <f>MAX(N9:N$52)</f>
        <v>1</v>
      </c>
      <c r="O54" s="34">
        <f>MAX(O9:O$52)</f>
        <v>1</v>
      </c>
      <c r="P54" s="34">
        <f>MAX(P9:P$52)</f>
        <v>1</v>
      </c>
      <c r="Q54" s="34">
        <f>MAX(Q9:Q$52)</f>
        <v>4.5</v>
      </c>
      <c r="R54" s="34">
        <f>MAX(R9:R$52)</f>
        <v>7.5</v>
      </c>
      <c r="S54" s="34">
        <f>MAX(S9:S$52)</f>
        <v>3</v>
      </c>
      <c r="T54" s="34">
        <f>MAX(T9:T$52)</f>
        <v>3</v>
      </c>
      <c r="U54" s="34">
        <f>MAX(U9:U$52)</f>
        <v>1</v>
      </c>
      <c r="V54" s="34">
        <f>MAX(V9:V$52)</f>
        <v>7</v>
      </c>
      <c r="W54" s="34">
        <f>MAX(W9:W$52)</f>
        <v>1</v>
      </c>
      <c r="X54" s="34">
        <f>MAX(X9:X$52)</f>
        <v>2</v>
      </c>
      <c r="Y54" s="34">
        <f>MAX(Y9:Y$52)</f>
        <v>1</v>
      </c>
      <c r="Z54" s="34">
        <f>MAX(Z9:Z$52)</f>
        <v>1</v>
      </c>
      <c r="AA54" s="34">
        <f>MAX(AA9:AA$52)</f>
        <v>4</v>
      </c>
      <c r="AB54" s="34">
        <f>MAX(AB9:AB$52)</f>
        <v>9</v>
      </c>
      <c r="AC54" s="34">
        <f>MAX(AC9:AC$52)</f>
        <v>35.25</v>
      </c>
      <c r="AD54" s="34"/>
      <c r="AE54" s="34">
        <f>MAX(AE9:AE$52)</f>
        <v>38.5</v>
      </c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3"/>
      <c r="CB54" s="43"/>
      <c r="CC54" s="43"/>
      <c r="CD54" s="43"/>
      <c r="CE54" s="43"/>
      <c r="CF54" s="43"/>
      <c r="CG54" s="43"/>
      <c r="CH54" s="43"/>
      <c r="CI54" s="43"/>
    </row>
    <row r="55" spans="1:87" s="39" customFormat="1" ht="23.25" customHeight="1">
      <c r="A55" s="54"/>
      <c r="B55" s="56" t="s">
        <v>151</v>
      </c>
      <c r="C55" s="34">
        <f>MIN(C9:C$52)</f>
        <v>0</v>
      </c>
      <c r="D55" s="34">
        <f>MIN(D9:D$52)</f>
        <v>0</v>
      </c>
      <c r="E55" s="34">
        <f>MIN(E9:E$52)</f>
        <v>0</v>
      </c>
      <c r="F55" s="34">
        <f>MIN(F9:F$52)</f>
        <v>0.25</v>
      </c>
      <c r="G55" s="34">
        <f>MIN(G9:G$52)</f>
        <v>0</v>
      </c>
      <c r="H55" s="34">
        <f>MIN(H9:H$52)</f>
        <v>1.5</v>
      </c>
      <c r="I55" s="34">
        <f>MIN(I9:I$52)</f>
        <v>0</v>
      </c>
      <c r="J55" s="34">
        <f>MIN(J9:J$52)</f>
        <v>0</v>
      </c>
      <c r="K55" s="34">
        <f>MIN(K9:K$52)</f>
        <v>0</v>
      </c>
      <c r="L55" s="34">
        <f>MIN(L9:L$52)</f>
        <v>0</v>
      </c>
      <c r="M55" s="34">
        <f>MIN(M9:M$52)</f>
        <v>3.25</v>
      </c>
      <c r="N55" s="34">
        <f>MIN(N9:N$52)</f>
        <v>0.25</v>
      </c>
      <c r="O55" s="34">
        <f>MIN(O9:O$52)</f>
        <v>0</v>
      </c>
      <c r="P55" s="34">
        <f>MIN(P9:P$52)</f>
        <v>0</v>
      </c>
      <c r="Q55" s="34">
        <f>MIN(Q9:Q$52)</f>
        <v>0</v>
      </c>
      <c r="R55" s="34">
        <f>MIN(R9:R$52)</f>
        <v>1.5</v>
      </c>
      <c r="S55" s="34">
        <f>MIN(S9:S$52)</f>
        <v>0</v>
      </c>
      <c r="T55" s="34">
        <f>MIN(T9:T$52)</f>
        <v>0</v>
      </c>
      <c r="U55" s="34">
        <f>MIN(U9:U$52)</f>
        <v>0</v>
      </c>
      <c r="V55" s="34">
        <f>MIN(V9:V$52)</f>
        <v>0</v>
      </c>
      <c r="W55" s="34">
        <f>MIN(W9:W$52)</f>
        <v>0</v>
      </c>
      <c r="X55" s="34">
        <f>MIN(X9:X$52)</f>
        <v>0</v>
      </c>
      <c r="Y55" s="34">
        <f>MIN(Y9:Y$52)</f>
        <v>0.5</v>
      </c>
      <c r="Z55" s="34">
        <f>MIN(Z9:Z$52)</f>
        <v>0</v>
      </c>
      <c r="AA55" s="34">
        <f>MIN(AA9:AA$52)</f>
        <v>0</v>
      </c>
      <c r="AB55" s="34">
        <f>MIN(AB9:AB$52)</f>
        <v>1</v>
      </c>
      <c r="AC55" s="34">
        <f>MIN(AC9:AC$52)</f>
        <v>13.5</v>
      </c>
      <c r="AD55" s="34"/>
      <c r="AE55" s="34">
        <f>MIN(AE9:AE$52)</f>
        <v>16.75</v>
      </c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3"/>
      <c r="CB55" s="43"/>
      <c r="CC55" s="43"/>
      <c r="CD55" s="43"/>
      <c r="CE55" s="43"/>
      <c r="CF55" s="43"/>
      <c r="CG55" s="43"/>
      <c r="CH55" s="43"/>
      <c r="CI55" s="43"/>
    </row>
    <row r="56" spans="1:87" s="39" customFormat="1" ht="23.25" customHeight="1">
      <c r="A56" s="54"/>
      <c r="B56" s="56" t="s">
        <v>156</v>
      </c>
      <c r="C56" s="34">
        <f>AVERAGE(C9:C$52)</f>
        <v>1.0625</v>
      </c>
      <c r="D56" s="34">
        <f>AVERAGE(D9:D$52)</f>
        <v>0.81818181818181823</v>
      </c>
      <c r="E56" s="34">
        <f>AVERAGE(E9:E$52)</f>
        <v>0.60795454545454541</v>
      </c>
      <c r="F56" s="34">
        <f>AVERAGE(F9:F$52)</f>
        <v>2.4886363636363638</v>
      </c>
      <c r="G56" s="34">
        <f>AVERAGE(G9:G$52)</f>
        <v>1.1136363636363635</v>
      </c>
      <c r="H56" s="34">
        <f>AVERAGE(H9:H$52)</f>
        <v>2.6477272727272729</v>
      </c>
      <c r="I56" s="34">
        <f>AVERAGE(I9:I$52)</f>
        <v>0.46590909090909088</v>
      </c>
      <c r="J56" s="34">
        <f>AVERAGE(J9:J$52)</f>
        <v>0.92045454545454541</v>
      </c>
      <c r="K56" s="34">
        <f>AVERAGE(K9:K$52)</f>
        <v>0.57954545454545459</v>
      </c>
      <c r="L56" s="34">
        <f>AVERAGE(L9:L$52)</f>
        <v>0.77272727272727271</v>
      </c>
      <c r="M56" s="34">
        <f>AVERAGE(M9:M$52)</f>
        <v>6.5</v>
      </c>
      <c r="N56" s="34">
        <f>AVERAGE(N9:N$52)</f>
        <v>0.98295454545454541</v>
      </c>
      <c r="O56" s="34">
        <f>AVERAGE(O9:O$52)</f>
        <v>0.85795454545454541</v>
      </c>
      <c r="P56" s="34">
        <f>AVERAGE(P9:P$52)</f>
        <v>0.51136363636363635</v>
      </c>
      <c r="Q56" s="34">
        <f>AVERAGE(Q9:Q$52)</f>
        <v>1.6818181818181819</v>
      </c>
      <c r="R56" s="34">
        <f>AVERAGE(R9:R$52)</f>
        <v>4.0340909090909092</v>
      </c>
      <c r="S56" s="34">
        <f>AVERAGE(S9:S$52)</f>
        <v>1.4659090909090908</v>
      </c>
      <c r="T56" s="34">
        <f>AVERAGE(T9:T$52)</f>
        <v>1.3238636363636365</v>
      </c>
      <c r="U56" s="34">
        <f>AVERAGE(U9:U$52)</f>
        <v>0.39772727272727271</v>
      </c>
      <c r="V56" s="34">
        <f>AVERAGE(V9:V$52)</f>
        <v>3.1875</v>
      </c>
      <c r="W56" s="34">
        <f>AVERAGE(W9:W$52)</f>
        <v>0.78409090909090906</v>
      </c>
      <c r="X56" s="34">
        <f>AVERAGE(X9:X$52)</f>
        <v>1.2159090909090908</v>
      </c>
      <c r="Y56" s="34">
        <f>AVERAGE(Y9:Y$52)</f>
        <v>0.90340909090909094</v>
      </c>
      <c r="Z56" s="34">
        <f>AVERAGE(Z9:Z$52)</f>
        <v>0.47159090909090912</v>
      </c>
      <c r="AA56" s="34">
        <f>AVERAGE(AA9:AA$52)</f>
        <v>2.1022727272727271</v>
      </c>
      <c r="AB56" s="34">
        <f>AVERAGE(AB9:AB$52)</f>
        <v>5.4772727272727275</v>
      </c>
      <c r="AC56" s="34">
        <f>AVERAGE(AC9:AC$52)</f>
        <v>21.6875</v>
      </c>
      <c r="AD56" s="34"/>
      <c r="AE56" s="34">
        <f>AVERAGE(AE9:AE$52)</f>
        <v>24.9375</v>
      </c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3"/>
      <c r="CB56" s="43"/>
      <c r="CC56" s="43"/>
      <c r="CD56" s="43"/>
      <c r="CE56" s="43"/>
      <c r="CF56" s="43"/>
      <c r="CG56" s="43"/>
      <c r="CH56" s="43"/>
      <c r="CI56" s="43"/>
    </row>
    <row r="57" spans="1:87" s="39" customFormat="1" ht="23.25" customHeight="1">
      <c r="A57" s="54"/>
      <c r="B57" s="56" t="s">
        <v>189</v>
      </c>
      <c r="C57" s="34">
        <f>_xlfn.STDEV.P(C9:C$52)</f>
        <v>0.4063592510440619</v>
      </c>
      <c r="D57" s="34">
        <f>_xlfn.STDEV.P(D9:D$52)</f>
        <v>0.43420393578506361</v>
      </c>
      <c r="E57" s="34">
        <f>_xlfn.STDEV.P(E9:E$52)</f>
        <v>0.34293903212096771</v>
      </c>
      <c r="F57" s="34">
        <f>_xlfn.STDEV.P(F9:F$52)</f>
        <v>0.90446265038995022</v>
      </c>
      <c r="G57" s="34">
        <f>_xlfn.STDEV.P(G9:G$52)</f>
        <v>0.83164429379690852</v>
      </c>
      <c r="H57" s="34">
        <f>_xlfn.STDEV.P(H9:H$52)</f>
        <v>0.44695364634766216</v>
      </c>
      <c r="I57" s="34">
        <f>_xlfn.STDEV.P(I9:I$52)</f>
        <v>0.35988835504802535</v>
      </c>
      <c r="J57" s="34">
        <f>_xlfn.STDEV.P(J9:J$52)</f>
        <v>0.21168109102496771</v>
      </c>
      <c r="K57" s="34">
        <f>_xlfn.STDEV.P(K9:K$52)</f>
        <v>0.43878942218881412</v>
      </c>
      <c r="L57" s="34">
        <f>_xlfn.STDEV.P(L9:L$52)</f>
        <v>0.61195054626528456</v>
      </c>
      <c r="M57" s="34">
        <f>_xlfn.STDEV.P(M9:M$52)</f>
        <v>1.5883095645141954</v>
      </c>
      <c r="N57" s="34">
        <f>_xlfn.STDEV.P(N9:N$52)</f>
        <v>0.11177452030060228</v>
      </c>
      <c r="O57" s="34">
        <f>_xlfn.STDEV.P(O9:O$52)</f>
        <v>0.31711468778126878</v>
      </c>
      <c r="P57" s="34">
        <f>_xlfn.STDEV.P(P9:P$52)</f>
        <v>0.49415488420815684</v>
      </c>
      <c r="Q57" s="34">
        <f>_xlfn.STDEV.P(Q9:Q$52)</f>
        <v>1.2673384292346208</v>
      </c>
      <c r="R57" s="34">
        <f>_xlfn.STDEV.P(R9:R$52)</f>
        <v>1.6119148948065385</v>
      </c>
      <c r="S57" s="34">
        <f>_xlfn.STDEV.P(S9:S$52)</f>
        <v>0.77714313114187128</v>
      </c>
      <c r="T57" s="34">
        <f>_xlfn.STDEV.P(T9:T$52)</f>
        <v>0.79875532693938867</v>
      </c>
      <c r="U57" s="34">
        <f>_xlfn.STDEV.P(U9:U$52)</f>
        <v>0.45949015043535746</v>
      </c>
      <c r="V57" s="34">
        <f>_xlfn.STDEV.P(V9:V$52)</f>
        <v>1.6246721697286839</v>
      </c>
      <c r="W57" s="34">
        <f>_xlfn.STDEV.P(W9:W$52)</f>
        <v>0.32241502179797971</v>
      </c>
      <c r="X57" s="34">
        <f>_xlfn.STDEV.P(X9:X$52)</f>
        <v>0.57552078464093637</v>
      </c>
      <c r="Y57" s="34">
        <f>_xlfn.STDEV.P(Y9:Y$52)</f>
        <v>0.16180716893066072</v>
      </c>
      <c r="Z57" s="34">
        <f>_xlfn.STDEV.P(Z9:Z$52)</f>
        <v>0.41702377947142066</v>
      </c>
      <c r="AA57" s="34">
        <f>_xlfn.STDEV.P(AA9:AA$52)</f>
        <v>1.0325913202766832</v>
      </c>
      <c r="AB57" s="34">
        <f>_xlfn.STDEV.P(AB9:AB$52)</f>
        <v>1.8175425012366706</v>
      </c>
      <c r="AC57" s="34">
        <f>_xlfn.STDEV.P(AC9:AC$52)</f>
        <v>5.5493972338526021</v>
      </c>
      <c r="AD57" s="34"/>
      <c r="AE57" s="34">
        <f>_xlfn.STDEV.P(AE9:AE$52)</f>
        <v>5.5493972338526021</v>
      </c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</row>
    <row r="58" spans="1:87" ht="23.25" customHeight="1"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4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</row>
    <row r="59" spans="1:87" ht="23.25" customHeight="1">
      <c r="B59" s="46" t="s">
        <v>186</v>
      </c>
      <c r="C59" s="43">
        <f>C53-C54</f>
        <v>0</v>
      </c>
      <c r="D59" s="43">
        <f t="shared" ref="D59:AB59" si="8">D53-D54</f>
        <v>0.25</v>
      </c>
      <c r="E59" s="43">
        <f t="shared" si="8"/>
        <v>0</v>
      </c>
      <c r="F59" s="43">
        <f t="shared" si="8"/>
        <v>1</v>
      </c>
      <c r="G59" s="43">
        <f t="shared" si="8"/>
        <v>0</v>
      </c>
      <c r="H59" s="43">
        <f t="shared" si="8"/>
        <v>0</v>
      </c>
      <c r="I59" s="43">
        <f t="shared" si="8"/>
        <v>-0.5</v>
      </c>
      <c r="J59" s="43">
        <f t="shared" si="8"/>
        <v>0</v>
      </c>
      <c r="K59" s="43">
        <f t="shared" si="8"/>
        <v>0</v>
      </c>
      <c r="L59" s="43">
        <f t="shared" si="8"/>
        <v>0</v>
      </c>
      <c r="M59" s="43">
        <f t="shared" si="8"/>
        <v>1</v>
      </c>
      <c r="N59" s="43">
        <f t="shared" si="8"/>
        <v>0</v>
      </c>
      <c r="O59" s="43">
        <f t="shared" si="8"/>
        <v>0</v>
      </c>
      <c r="P59" s="43">
        <f t="shared" si="8"/>
        <v>0</v>
      </c>
      <c r="Q59" s="43">
        <f t="shared" si="8"/>
        <v>0.5</v>
      </c>
      <c r="R59" s="43">
        <f t="shared" si="8"/>
        <v>0.5</v>
      </c>
      <c r="S59" s="43">
        <f t="shared" si="8"/>
        <v>0</v>
      </c>
      <c r="T59" s="43">
        <f t="shared" si="8"/>
        <v>0</v>
      </c>
      <c r="U59" s="43">
        <f t="shared" si="8"/>
        <v>0</v>
      </c>
      <c r="V59" s="43">
        <f t="shared" si="8"/>
        <v>0</v>
      </c>
      <c r="W59" s="43">
        <f t="shared" si="8"/>
        <v>0</v>
      </c>
      <c r="X59" s="43">
        <f t="shared" si="8"/>
        <v>0</v>
      </c>
      <c r="Y59" s="43">
        <f t="shared" si="8"/>
        <v>0</v>
      </c>
      <c r="Z59" s="43">
        <f t="shared" si="8"/>
        <v>0</v>
      </c>
      <c r="AA59" s="43">
        <f t="shared" si="8"/>
        <v>0</v>
      </c>
      <c r="AB59" s="43">
        <f t="shared" si="8"/>
        <v>0</v>
      </c>
      <c r="AC59" s="43">
        <f>AC53-AC54</f>
        <v>4.75</v>
      </c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3"/>
      <c r="CB59" s="43"/>
      <c r="CC59" s="43"/>
      <c r="CD59" s="43"/>
      <c r="CE59" s="43"/>
      <c r="CF59" s="43"/>
      <c r="CG59" s="43"/>
      <c r="CH59" s="43"/>
      <c r="CI59" s="43"/>
    </row>
    <row r="60" spans="1:87" ht="23.25" customHeight="1"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4"/>
      <c r="AA60" s="43"/>
      <c r="AB60" s="43"/>
      <c r="AC60" s="43">
        <f>SUM(C59:AB59)</f>
        <v>2.75</v>
      </c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3"/>
      <c r="CB60" s="43"/>
      <c r="CC60" s="43"/>
      <c r="CD60" s="43"/>
      <c r="CE60" s="43"/>
      <c r="CF60" s="43"/>
      <c r="CG60" s="43"/>
      <c r="CH60" s="43"/>
      <c r="CI60" s="43"/>
    </row>
    <row r="61" spans="1:87" ht="23.25" customHeight="1"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4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3"/>
      <c r="CB61" s="43"/>
      <c r="CC61" s="43"/>
      <c r="CD61" s="43"/>
      <c r="CE61" s="43"/>
      <c r="CF61" s="43"/>
      <c r="CG61" s="43"/>
      <c r="CH61" s="43"/>
      <c r="CI61" s="43"/>
    </row>
    <row r="62" spans="1:87" ht="23.25" customHeight="1"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4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</row>
    <row r="63" spans="1:87" ht="23.25" customHeight="1"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4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3"/>
      <c r="CB63" s="43"/>
      <c r="CC63" s="43"/>
      <c r="CD63" s="43"/>
      <c r="CE63" s="43"/>
      <c r="CF63" s="43"/>
      <c r="CG63" s="43"/>
      <c r="CH63" s="43"/>
      <c r="CI63" s="43"/>
    </row>
    <row r="64" spans="1:87" ht="23.25" customHeight="1">
      <c r="B64" s="65"/>
    </row>
  </sheetData>
  <phoneticPr fontId="10" type="noConversion"/>
  <pageMargins left="0.75000000000000011" right="0.75000000000000011" top="1" bottom="1" header="0.5" footer="0.5"/>
  <drawing r:id="rId1"/>
  <extLst>
    <ext xmlns:mx="http://schemas.microsoft.com/office/mac/excel/2008/main" uri="{64002731-A6B0-56B0-2670-7721B7C09600}">
      <mx:PLV Mode="0" OnePage="0" WScale="85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0"/>
  <sheetViews>
    <sheetView topLeftCell="A4" workbookViewId="0">
      <selection activeCell="E31" sqref="E31"/>
    </sheetView>
  </sheetViews>
  <sheetFormatPr baseColWidth="10" defaultRowHeight="16" x14ac:dyDescent="0"/>
  <cols>
    <col min="4" max="4" width="0" hidden="1" customWidth="1"/>
  </cols>
  <sheetData>
    <row r="3" spans="1:5" ht="18">
      <c r="A3" s="43"/>
      <c r="B3" s="64" t="s">
        <v>185</v>
      </c>
      <c r="C3" s="64" t="s">
        <v>150</v>
      </c>
      <c r="D3" s="64" t="s">
        <v>151</v>
      </c>
    </row>
    <row r="4" spans="1:5" ht="20">
      <c r="A4" s="58" t="s">
        <v>158</v>
      </c>
      <c r="B4" s="34">
        <v>2</v>
      </c>
      <c r="C4" s="34">
        <v>2</v>
      </c>
      <c r="D4" s="34">
        <v>0</v>
      </c>
    </row>
    <row r="5" spans="1:5" ht="20">
      <c r="A5" s="58" t="s">
        <v>159</v>
      </c>
      <c r="B5" s="34">
        <v>2</v>
      </c>
      <c r="C5" s="34">
        <v>1.75</v>
      </c>
      <c r="D5" s="34">
        <v>0</v>
      </c>
    </row>
    <row r="6" spans="1:5" ht="20">
      <c r="A6" s="58" t="s">
        <v>160</v>
      </c>
      <c r="B6" s="34">
        <v>1</v>
      </c>
      <c r="C6" s="34">
        <v>1</v>
      </c>
      <c r="D6" s="34">
        <v>0</v>
      </c>
    </row>
    <row r="7" spans="1:5" ht="20">
      <c r="A7" s="61" t="s">
        <v>161</v>
      </c>
      <c r="B7" s="62">
        <f>SUM(B4:B6)</f>
        <v>5</v>
      </c>
      <c r="C7" s="62">
        <v>4</v>
      </c>
      <c r="D7" s="62">
        <v>0.25</v>
      </c>
      <c r="E7">
        <v>1</v>
      </c>
    </row>
    <row r="8" spans="1:5" ht="20">
      <c r="A8" s="58" t="s">
        <v>162</v>
      </c>
      <c r="B8" s="34">
        <v>2</v>
      </c>
      <c r="C8" s="34">
        <v>2</v>
      </c>
      <c r="D8" s="34">
        <v>0</v>
      </c>
    </row>
    <row r="9" spans="1:5" ht="20">
      <c r="A9" s="59" t="s">
        <v>163</v>
      </c>
      <c r="B9" s="34">
        <v>3</v>
      </c>
      <c r="C9" s="34">
        <v>3</v>
      </c>
      <c r="D9" s="34">
        <v>1.5</v>
      </c>
    </row>
    <row r="10" spans="1:5" ht="20">
      <c r="A10" s="59" t="s">
        <v>164</v>
      </c>
      <c r="B10" s="34">
        <v>1</v>
      </c>
      <c r="C10" s="34">
        <v>1</v>
      </c>
      <c r="D10" s="34">
        <v>0</v>
      </c>
    </row>
    <row r="11" spans="1:5" ht="20">
      <c r="A11" s="59" t="s">
        <v>165</v>
      </c>
      <c r="B11" s="34">
        <v>1</v>
      </c>
      <c r="C11" s="34">
        <v>1</v>
      </c>
      <c r="D11" s="34">
        <v>0</v>
      </c>
    </row>
    <row r="12" spans="1:5" ht="20">
      <c r="A12" s="59" t="s">
        <v>166</v>
      </c>
      <c r="B12" s="34">
        <v>2</v>
      </c>
      <c r="C12" s="34">
        <v>2</v>
      </c>
      <c r="D12" s="34">
        <v>0</v>
      </c>
    </row>
    <row r="13" spans="1:5" ht="20">
      <c r="A13" s="59" t="s">
        <v>167</v>
      </c>
      <c r="B13" s="34">
        <v>2</v>
      </c>
      <c r="C13" s="34">
        <v>2</v>
      </c>
      <c r="D13" s="34">
        <v>0</v>
      </c>
    </row>
    <row r="14" spans="1:5" ht="20">
      <c r="A14" s="63" t="s">
        <v>181</v>
      </c>
      <c r="B14" s="62">
        <f>SUM(B8:B13)</f>
        <v>11</v>
      </c>
      <c r="C14" s="62">
        <v>10</v>
      </c>
      <c r="D14" s="62">
        <v>3.25</v>
      </c>
      <c r="E14">
        <v>1</v>
      </c>
    </row>
    <row r="15" spans="1:5" ht="20">
      <c r="A15" s="59" t="s">
        <v>169</v>
      </c>
      <c r="B15" s="34">
        <v>1</v>
      </c>
      <c r="C15" s="34">
        <v>1</v>
      </c>
      <c r="D15" s="34">
        <v>0.25</v>
      </c>
    </row>
    <row r="16" spans="1:5" ht="20">
      <c r="A16" s="59" t="s">
        <v>170</v>
      </c>
      <c r="B16" s="34">
        <v>1</v>
      </c>
      <c r="C16" s="34">
        <v>1</v>
      </c>
      <c r="D16" s="34">
        <v>0</v>
      </c>
    </row>
    <row r="17" spans="1:5" ht="20">
      <c r="A17" s="59" t="s">
        <v>171</v>
      </c>
      <c r="B17" s="34">
        <v>1</v>
      </c>
      <c r="C17" s="34">
        <v>1</v>
      </c>
      <c r="D17" s="34">
        <v>0</v>
      </c>
    </row>
    <row r="18" spans="1:5" ht="20">
      <c r="A18" s="59" t="s">
        <v>172</v>
      </c>
      <c r="B18" s="34">
        <v>5</v>
      </c>
      <c r="C18" s="34">
        <v>4.5</v>
      </c>
      <c r="D18" s="34">
        <v>0</v>
      </c>
    </row>
    <row r="19" spans="1:5" ht="20">
      <c r="A19" s="63" t="s">
        <v>168</v>
      </c>
      <c r="B19" s="62">
        <f>SUM(B15:B18)</f>
        <v>8</v>
      </c>
      <c r="C19" s="62">
        <v>7.5</v>
      </c>
      <c r="D19" s="62">
        <v>1.5</v>
      </c>
      <c r="E19">
        <v>0.5</v>
      </c>
    </row>
    <row r="20" spans="1:5" ht="20">
      <c r="A20" s="59" t="s">
        <v>173</v>
      </c>
      <c r="B20" s="34">
        <v>3</v>
      </c>
      <c r="C20" s="34">
        <v>3</v>
      </c>
      <c r="D20" s="34">
        <v>0</v>
      </c>
    </row>
    <row r="21" spans="1:5" ht="20">
      <c r="A21" s="59" t="s">
        <v>174</v>
      </c>
      <c r="B21" s="34">
        <v>3</v>
      </c>
      <c r="C21" s="34">
        <v>3</v>
      </c>
      <c r="D21" s="34">
        <v>0</v>
      </c>
    </row>
    <row r="22" spans="1:5" ht="20">
      <c r="A22" s="59" t="s">
        <v>175</v>
      </c>
      <c r="B22" s="34">
        <v>1</v>
      </c>
      <c r="C22" s="34">
        <v>1</v>
      </c>
      <c r="D22" s="34">
        <v>0</v>
      </c>
    </row>
    <row r="23" spans="1:5" ht="20">
      <c r="A23" s="63" t="s">
        <v>182</v>
      </c>
      <c r="B23" s="62">
        <f>SUM(B20:B22)</f>
        <v>7</v>
      </c>
      <c r="C23" s="62">
        <v>7</v>
      </c>
      <c r="D23" s="62">
        <v>0</v>
      </c>
    </row>
    <row r="24" spans="1:5" ht="20">
      <c r="A24" s="59" t="s">
        <v>176</v>
      </c>
      <c r="B24" s="34">
        <v>1</v>
      </c>
      <c r="C24" s="34">
        <v>1</v>
      </c>
      <c r="D24" s="34">
        <v>0</v>
      </c>
    </row>
    <row r="25" spans="1:5" ht="20">
      <c r="A25" s="59" t="s">
        <v>177</v>
      </c>
      <c r="B25" s="34">
        <v>2</v>
      </c>
      <c r="C25" s="34">
        <v>2</v>
      </c>
      <c r="D25" s="34">
        <v>0</v>
      </c>
    </row>
    <row r="26" spans="1:5" ht="20">
      <c r="A26" s="59" t="s">
        <v>178</v>
      </c>
      <c r="B26" s="34">
        <v>1</v>
      </c>
      <c r="C26" s="34">
        <v>1</v>
      </c>
      <c r="D26" s="34">
        <v>0.5</v>
      </c>
    </row>
    <row r="27" spans="1:5" ht="20">
      <c r="A27" s="60" t="s">
        <v>179</v>
      </c>
      <c r="B27" s="34">
        <v>1</v>
      </c>
      <c r="C27" s="34">
        <v>1</v>
      </c>
      <c r="D27" s="34">
        <v>0</v>
      </c>
    </row>
    <row r="28" spans="1:5" ht="20">
      <c r="A28" s="59" t="s">
        <v>180</v>
      </c>
      <c r="B28" s="34">
        <v>4</v>
      </c>
      <c r="C28" s="34">
        <v>4</v>
      </c>
      <c r="D28" s="34">
        <v>0</v>
      </c>
    </row>
    <row r="29" spans="1:5" ht="20">
      <c r="A29" s="63" t="s">
        <v>183</v>
      </c>
      <c r="B29" s="62">
        <f>SUM(B24:B28)</f>
        <v>9</v>
      </c>
      <c r="C29" s="62">
        <v>9</v>
      </c>
      <c r="D29" s="62">
        <v>1</v>
      </c>
    </row>
    <row r="30" spans="1:5">
      <c r="A30" s="39"/>
      <c r="B30" s="39"/>
      <c r="C30" s="39"/>
      <c r="D30" s="39"/>
    </row>
  </sheetData>
  <phoneticPr fontId="1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V61"/>
  <sheetViews>
    <sheetView showGridLines="0" topLeftCell="B1" workbookViewId="0">
      <selection activeCell="D12" sqref="D12:I56"/>
    </sheetView>
  </sheetViews>
  <sheetFormatPr baseColWidth="10" defaultColWidth="6.625" defaultRowHeight="23.25" customHeight="1" x14ac:dyDescent="0"/>
  <cols>
    <col min="1" max="1" width="6.875" style="67" bestFit="1" customWidth="1"/>
    <col min="2" max="2" width="26.375" style="1" bestFit="1" customWidth="1"/>
    <col min="3" max="3" width="49.375" style="1" hidden="1" customWidth="1"/>
    <col min="4" max="4" width="27.875" style="1" customWidth="1"/>
    <col min="5" max="8" width="19.25" style="1" hidden="1" customWidth="1"/>
    <col min="9" max="9" width="28.125" style="68" customWidth="1"/>
    <col min="10" max="256" width="6.625" style="1" customWidth="1"/>
  </cols>
  <sheetData>
    <row r="1" spans="1:9" ht="24" customHeight="1">
      <c r="A1" s="78"/>
      <c r="B1" s="3" t="s">
        <v>0</v>
      </c>
      <c r="C1" s="4"/>
      <c r="D1" s="5"/>
      <c r="E1" s="5"/>
      <c r="F1" s="5"/>
      <c r="G1" s="5"/>
      <c r="H1" s="5"/>
    </row>
    <row r="2" spans="1:9" ht="24" customHeight="1">
      <c r="A2" s="78"/>
      <c r="B2" s="6" t="s">
        <v>1</v>
      </c>
      <c r="C2" s="7" t="s">
        <v>2</v>
      </c>
      <c r="D2" s="5"/>
      <c r="E2" s="5"/>
      <c r="F2" s="5"/>
      <c r="G2" s="5"/>
      <c r="H2" s="5"/>
    </row>
    <row r="3" spans="1:9" ht="24" customHeight="1">
      <c r="A3" s="78"/>
      <c r="B3" s="6" t="s">
        <v>3</v>
      </c>
      <c r="C3" s="2" t="s">
        <v>4</v>
      </c>
      <c r="D3" s="5"/>
      <c r="E3" s="5"/>
      <c r="F3" s="5"/>
      <c r="G3" s="5"/>
      <c r="H3" s="5"/>
    </row>
    <row r="4" spans="1:9" ht="24" customHeight="1">
      <c r="A4" s="79"/>
      <c r="B4" s="6" t="s">
        <v>5</v>
      </c>
      <c r="C4" s="7" t="s">
        <v>6</v>
      </c>
      <c r="D4" s="5"/>
      <c r="E4" s="5"/>
      <c r="F4" s="5"/>
      <c r="G4" s="5"/>
      <c r="H4" s="5"/>
    </row>
    <row r="5" spans="1:9" ht="24" customHeight="1">
      <c r="A5" s="79"/>
      <c r="B5" s="6" t="s">
        <v>7</v>
      </c>
      <c r="C5" s="7" t="s">
        <v>8</v>
      </c>
      <c r="D5" s="5"/>
      <c r="E5" s="5"/>
      <c r="F5" s="5"/>
      <c r="G5" s="5"/>
      <c r="H5" s="5"/>
    </row>
    <row r="6" spans="1:9" ht="24" customHeight="1">
      <c r="A6" s="79"/>
      <c r="B6" s="6" t="s">
        <v>9</v>
      </c>
      <c r="C6" s="7" t="s">
        <v>10</v>
      </c>
      <c r="D6" s="5"/>
      <c r="E6" s="5"/>
      <c r="F6" s="5"/>
      <c r="G6" s="5"/>
      <c r="H6" s="5"/>
    </row>
    <row r="7" spans="1:9" ht="24" customHeight="1">
      <c r="A7" s="80"/>
      <c r="B7" s="71" t="s">
        <v>191</v>
      </c>
      <c r="C7" s="72"/>
      <c r="D7" s="73"/>
      <c r="E7" s="73"/>
      <c r="F7" s="73"/>
      <c r="G7" s="73"/>
      <c r="H7" s="73"/>
    </row>
    <row r="8" spans="1:9" ht="24" customHeight="1">
      <c r="A8" s="80"/>
      <c r="B8" s="71" t="s">
        <v>193</v>
      </c>
      <c r="C8" s="72"/>
      <c r="D8" s="73"/>
      <c r="E8" s="73"/>
      <c r="F8" s="73"/>
      <c r="G8" s="73"/>
      <c r="H8" s="73"/>
    </row>
    <row r="9" spans="1:9" ht="24" customHeight="1">
      <c r="A9" s="80"/>
      <c r="B9" s="71" t="s">
        <v>194</v>
      </c>
      <c r="C9" s="72"/>
      <c r="D9" s="73"/>
      <c r="E9" s="73"/>
      <c r="F9" s="73"/>
      <c r="G9" s="73"/>
      <c r="H9" s="73"/>
    </row>
    <row r="10" spans="1:9" ht="24" customHeight="1">
      <c r="A10" s="80"/>
      <c r="B10" s="71" t="s">
        <v>192</v>
      </c>
      <c r="C10" s="72"/>
      <c r="D10" s="73"/>
      <c r="E10" s="73"/>
      <c r="F10" s="73"/>
      <c r="G10" s="73"/>
      <c r="H10" s="73"/>
    </row>
    <row r="11" spans="1:9" ht="24" customHeight="1">
      <c r="A11" s="81"/>
      <c r="B11" s="10"/>
      <c r="C11" s="10"/>
      <c r="D11" s="11"/>
      <c r="E11" s="11"/>
      <c r="F11" s="11"/>
      <c r="G11" s="11"/>
      <c r="H11" s="11"/>
    </row>
    <row r="12" spans="1:9" ht="24" customHeight="1">
      <c r="A12" s="76" t="s">
        <v>11</v>
      </c>
      <c r="B12" s="77" t="s">
        <v>12</v>
      </c>
      <c r="C12" s="77" t="s">
        <v>13</v>
      </c>
      <c r="D12" s="76" t="s">
        <v>154</v>
      </c>
      <c r="E12" s="12"/>
      <c r="F12" s="12"/>
      <c r="G12" s="12"/>
      <c r="H12" s="74"/>
      <c r="I12" s="75" t="s">
        <v>190</v>
      </c>
    </row>
    <row r="13" spans="1:9" ht="23.25" customHeight="1">
      <c r="A13" s="17" t="s">
        <v>18</v>
      </c>
      <c r="B13" s="17" t="s">
        <v>19</v>
      </c>
      <c r="C13" s="16" t="s">
        <v>20</v>
      </c>
      <c r="D13" s="14">
        <v>10</v>
      </c>
      <c r="E13" s="14"/>
      <c r="F13" s="14"/>
      <c r="G13" s="15"/>
      <c r="H13" s="69"/>
      <c r="I13" s="57">
        <v>10</v>
      </c>
    </row>
    <row r="14" spans="1:9" ht="23.25" customHeight="1">
      <c r="A14" s="19" t="s">
        <v>21</v>
      </c>
      <c r="B14" s="19" t="s">
        <v>22</v>
      </c>
      <c r="C14" s="18" t="s">
        <v>23</v>
      </c>
      <c r="D14" s="14">
        <v>10</v>
      </c>
      <c r="E14" s="14"/>
      <c r="F14" s="14"/>
      <c r="G14" s="15"/>
      <c r="H14" s="69"/>
      <c r="I14" s="57" t="s">
        <v>155</v>
      </c>
    </row>
    <row r="15" spans="1:9" ht="23.25" customHeight="1">
      <c r="A15" s="19" t="s">
        <v>24</v>
      </c>
      <c r="B15" s="19" t="s">
        <v>25</v>
      </c>
      <c r="C15" s="18" t="s">
        <v>26</v>
      </c>
      <c r="D15" s="14" t="s">
        <v>155</v>
      </c>
      <c r="E15" s="14"/>
      <c r="F15" s="14"/>
      <c r="G15" s="15"/>
      <c r="H15" s="69"/>
      <c r="I15" s="57" t="s">
        <v>155</v>
      </c>
    </row>
    <row r="16" spans="1:9" ht="23.25" customHeight="1">
      <c r="A16" s="19" t="s">
        <v>27</v>
      </c>
      <c r="B16" s="19" t="s">
        <v>28</v>
      </c>
      <c r="C16" s="18" t="s">
        <v>29</v>
      </c>
      <c r="D16" s="14" t="s">
        <v>155</v>
      </c>
      <c r="E16" s="14"/>
      <c r="F16" s="14"/>
      <c r="G16" s="15"/>
      <c r="H16" s="69"/>
      <c r="I16" s="57" t="s">
        <v>155</v>
      </c>
    </row>
    <row r="17" spans="1:9" ht="23.25" customHeight="1">
      <c r="A17" s="19" t="s">
        <v>30</v>
      </c>
      <c r="B17" s="19" t="s">
        <v>31</v>
      </c>
      <c r="C17" s="18" t="s">
        <v>32</v>
      </c>
      <c r="D17" s="14">
        <v>9</v>
      </c>
      <c r="E17" s="14"/>
      <c r="F17" s="14"/>
      <c r="G17" s="15"/>
      <c r="H17" s="69"/>
      <c r="I17" s="57" t="s">
        <v>155</v>
      </c>
    </row>
    <row r="18" spans="1:9" ht="23.25" customHeight="1">
      <c r="A18" s="19" t="s">
        <v>33</v>
      </c>
      <c r="B18" s="19" t="s">
        <v>34</v>
      </c>
      <c r="C18" s="18" t="s">
        <v>35</v>
      </c>
      <c r="D18" s="14">
        <v>3</v>
      </c>
      <c r="E18" s="14"/>
      <c r="F18" s="14"/>
      <c r="G18" s="15"/>
      <c r="H18" s="69"/>
      <c r="I18" s="57">
        <v>8</v>
      </c>
    </row>
    <row r="19" spans="1:9" ht="23.25" customHeight="1">
      <c r="A19" s="19" t="s">
        <v>36</v>
      </c>
      <c r="B19" s="19" t="s">
        <v>37</v>
      </c>
      <c r="C19" s="18" t="s">
        <v>38</v>
      </c>
      <c r="D19" s="14">
        <v>9</v>
      </c>
      <c r="E19" s="14"/>
      <c r="F19" s="14"/>
      <c r="G19" s="15"/>
      <c r="H19" s="69"/>
      <c r="I19" s="57">
        <v>10</v>
      </c>
    </row>
    <row r="20" spans="1:9" ht="23.25" customHeight="1">
      <c r="A20" s="19" t="s">
        <v>39</v>
      </c>
      <c r="B20" s="19" t="s">
        <v>40</v>
      </c>
      <c r="C20" s="18" t="s">
        <v>41</v>
      </c>
      <c r="D20" s="14">
        <v>4</v>
      </c>
      <c r="E20" s="14"/>
      <c r="F20" s="14"/>
      <c r="G20" s="15"/>
      <c r="H20" s="69"/>
      <c r="I20" s="57">
        <v>10</v>
      </c>
    </row>
    <row r="21" spans="1:9" ht="23.25" customHeight="1">
      <c r="A21" s="19" t="s">
        <v>42</v>
      </c>
      <c r="B21" s="19" t="s">
        <v>43</v>
      </c>
      <c r="C21" s="18" t="s">
        <v>44</v>
      </c>
      <c r="D21" s="14">
        <v>4.5</v>
      </c>
      <c r="E21" s="14"/>
      <c r="F21" s="14"/>
      <c r="G21" s="15"/>
      <c r="H21" s="69"/>
      <c r="I21" s="57">
        <v>9</v>
      </c>
    </row>
    <row r="22" spans="1:9" ht="23.25" customHeight="1">
      <c r="A22" s="19" t="s">
        <v>45</v>
      </c>
      <c r="B22" s="19" t="s">
        <v>46</v>
      </c>
      <c r="C22" s="18" t="s">
        <v>47</v>
      </c>
      <c r="D22" s="14">
        <v>8.5</v>
      </c>
      <c r="E22" s="14"/>
      <c r="F22" s="14"/>
      <c r="G22" s="15"/>
      <c r="H22" s="69"/>
      <c r="I22" s="57">
        <v>10</v>
      </c>
    </row>
    <row r="23" spans="1:9" ht="23.25" customHeight="1">
      <c r="A23" s="19" t="s">
        <v>48</v>
      </c>
      <c r="B23" s="19" t="s">
        <v>49</v>
      </c>
      <c r="C23" s="18" t="s">
        <v>50</v>
      </c>
      <c r="D23" s="14">
        <v>6.5</v>
      </c>
      <c r="E23" s="14"/>
      <c r="F23" s="14"/>
      <c r="G23" s="15"/>
      <c r="H23" s="69"/>
      <c r="I23" s="57">
        <v>9.5</v>
      </c>
    </row>
    <row r="24" spans="1:9" ht="23.25" customHeight="1">
      <c r="A24" s="19" t="s">
        <v>51</v>
      </c>
      <c r="B24" s="19" t="s">
        <v>52</v>
      </c>
      <c r="C24" s="18" t="s">
        <v>53</v>
      </c>
      <c r="D24" s="14">
        <v>8.5</v>
      </c>
      <c r="E24" s="14"/>
      <c r="F24" s="14"/>
      <c r="G24" s="15"/>
      <c r="H24" s="69"/>
      <c r="I24" s="57">
        <v>10</v>
      </c>
    </row>
    <row r="25" spans="1:9" ht="23.25" customHeight="1">
      <c r="A25" s="19" t="s">
        <v>54</v>
      </c>
      <c r="B25" s="19" t="s">
        <v>55</v>
      </c>
      <c r="C25" s="18" t="s">
        <v>56</v>
      </c>
      <c r="D25" s="14">
        <v>4.5</v>
      </c>
      <c r="E25" s="14"/>
      <c r="F25" s="14"/>
      <c r="G25" s="15"/>
      <c r="H25" s="69"/>
      <c r="I25" s="57">
        <v>9</v>
      </c>
    </row>
    <row r="26" spans="1:9" ht="23.25" customHeight="1">
      <c r="A26" s="19" t="s">
        <v>57</v>
      </c>
      <c r="B26" s="19" t="s">
        <v>58</v>
      </c>
      <c r="C26" s="18" t="s">
        <v>59</v>
      </c>
      <c r="D26" s="14">
        <v>5</v>
      </c>
      <c r="E26" s="14"/>
      <c r="F26" s="14"/>
      <c r="G26" s="15"/>
      <c r="H26" s="69"/>
      <c r="I26" s="57">
        <v>10</v>
      </c>
    </row>
    <row r="27" spans="1:9" ht="23.25" customHeight="1">
      <c r="A27" s="19" t="s">
        <v>60</v>
      </c>
      <c r="B27" s="19" t="s">
        <v>61</v>
      </c>
      <c r="C27" s="18" t="s">
        <v>62</v>
      </c>
      <c r="D27" s="14">
        <v>7.5</v>
      </c>
      <c r="E27" s="14"/>
      <c r="F27" s="14"/>
      <c r="G27" s="15"/>
      <c r="H27" s="69"/>
      <c r="I27" s="57" t="s">
        <v>155</v>
      </c>
    </row>
    <row r="28" spans="1:9" ht="23.25" customHeight="1">
      <c r="A28" s="19" t="s">
        <v>63</v>
      </c>
      <c r="B28" s="19" t="s">
        <v>64</v>
      </c>
      <c r="C28" s="18" t="s">
        <v>65</v>
      </c>
      <c r="D28" s="14">
        <v>7.5</v>
      </c>
      <c r="E28" s="14"/>
      <c r="F28" s="14"/>
      <c r="G28" s="15"/>
      <c r="H28" s="69"/>
      <c r="I28" s="57" t="s">
        <v>155</v>
      </c>
    </row>
    <row r="29" spans="1:9" ht="23.25" customHeight="1">
      <c r="A29" s="19" t="s">
        <v>66</v>
      </c>
      <c r="B29" s="19" t="s">
        <v>67</v>
      </c>
      <c r="C29" s="18" t="s">
        <v>68</v>
      </c>
      <c r="D29" s="14" t="s">
        <v>155</v>
      </c>
      <c r="E29" s="14"/>
      <c r="F29" s="14"/>
      <c r="G29" s="15"/>
      <c r="H29" s="69"/>
      <c r="I29" s="57" t="s">
        <v>155</v>
      </c>
    </row>
    <row r="30" spans="1:9" ht="23.25" customHeight="1">
      <c r="A30" s="19" t="s">
        <v>69</v>
      </c>
      <c r="B30" s="19" t="s">
        <v>70</v>
      </c>
      <c r="C30" s="18" t="s">
        <v>71</v>
      </c>
      <c r="D30" s="14">
        <v>6</v>
      </c>
      <c r="E30" s="14"/>
      <c r="F30" s="14"/>
      <c r="G30" s="15"/>
      <c r="H30" s="69"/>
      <c r="I30" s="57">
        <v>7</v>
      </c>
    </row>
    <row r="31" spans="1:9" ht="23.25" customHeight="1">
      <c r="A31" s="19" t="s">
        <v>72</v>
      </c>
      <c r="B31" s="19" t="s">
        <v>73</v>
      </c>
      <c r="C31" s="18" t="s">
        <v>74</v>
      </c>
      <c r="D31" s="14">
        <v>7.5</v>
      </c>
      <c r="E31" s="14"/>
      <c r="F31" s="14"/>
      <c r="G31" s="15"/>
      <c r="H31" s="69"/>
      <c r="I31" s="57" t="s">
        <v>155</v>
      </c>
    </row>
    <row r="32" spans="1:9" ht="23.25" customHeight="1">
      <c r="A32" s="19" t="s">
        <v>75</v>
      </c>
      <c r="B32" s="19" t="s">
        <v>76</v>
      </c>
      <c r="C32" s="18" t="s">
        <v>77</v>
      </c>
      <c r="D32" s="14">
        <v>6.5</v>
      </c>
      <c r="E32" s="14"/>
      <c r="F32" s="14"/>
      <c r="G32" s="15"/>
      <c r="H32" s="69"/>
      <c r="I32" s="57" t="s">
        <v>155</v>
      </c>
    </row>
    <row r="33" spans="1:9" ht="23.25" customHeight="1">
      <c r="A33" s="19" t="s">
        <v>78</v>
      </c>
      <c r="B33" s="19" t="s">
        <v>79</v>
      </c>
      <c r="C33" s="18" t="s">
        <v>80</v>
      </c>
      <c r="D33" s="14">
        <v>3</v>
      </c>
      <c r="E33" s="14"/>
      <c r="F33" s="14"/>
      <c r="G33" s="15"/>
      <c r="H33" s="69"/>
      <c r="I33" s="57">
        <v>10</v>
      </c>
    </row>
    <row r="34" spans="1:9" ht="23.25" customHeight="1">
      <c r="A34" s="19" t="s">
        <v>81</v>
      </c>
      <c r="B34" s="19" t="s">
        <v>82</v>
      </c>
      <c r="C34" s="18" t="s">
        <v>83</v>
      </c>
      <c r="D34" s="14">
        <v>8.5</v>
      </c>
      <c r="E34" s="14"/>
      <c r="F34" s="14"/>
      <c r="G34" s="15"/>
      <c r="H34" s="69"/>
      <c r="I34" s="57">
        <v>10</v>
      </c>
    </row>
    <row r="35" spans="1:9" ht="23.25" customHeight="1">
      <c r="A35" s="19" t="s">
        <v>84</v>
      </c>
      <c r="B35" s="19" t="s">
        <v>85</v>
      </c>
      <c r="C35" s="18" t="s">
        <v>86</v>
      </c>
      <c r="D35" s="14">
        <v>4.5</v>
      </c>
      <c r="E35" s="14"/>
      <c r="F35" s="14"/>
      <c r="G35" s="15"/>
      <c r="H35" s="69"/>
      <c r="I35" s="57">
        <v>9.5</v>
      </c>
    </row>
    <row r="36" spans="1:9" ht="23.25" customHeight="1">
      <c r="A36" s="19" t="s">
        <v>87</v>
      </c>
      <c r="B36" s="19" t="s">
        <v>88</v>
      </c>
      <c r="C36" s="18" t="s">
        <v>89</v>
      </c>
      <c r="D36" s="14">
        <v>6.5</v>
      </c>
      <c r="E36" s="14"/>
      <c r="F36" s="14"/>
      <c r="G36" s="15"/>
      <c r="H36" s="69"/>
      <c r="I36" s="57">
        <v>9.5</v>
      </c>
    </row>
    <row r="37" spans="1:9" ht="23.25" customHeight="1">
      <c r="A37" s="19" t="s">
        <v>90</v>
      </c>
      <c r="B37" s="19" t="s">
        <v>91</v>
      </c>
      <c r="C37" s="18" t="s">
        <v>92</v>
      </c>
      <c r="D37" s="14" t="s">
        <v>155</v>
      </c>
      <c r="E37" s="14"/>
      <c r="F37" s="14"/>
      <c r="G37" s="15"/>
      <c r="H37" s="69"/>
      <c r="I37" s="57" t="s">
        <v>155</v>
      </c>
    </row>
    <row r="38" spans="1:9" ht="23.25" customHeight="1">
      <c r="A38" s="19" t="s">
        <v>93</v>
      </c>
      <c r="B38" s="19" t="s">
        <v>94</v>
      </c>
      <c r="C38" s="18" t="s">
        <v>95</v>
      </c>
      <c r="D38" s="14">
        <v>4</v>
      </c>
      <c r="E38" s="14"/>
      <c r="F38" s="14"/>
      <c r="G38" s="15"/>
      <c r="H38" s="69"/>
      <c r="I38" s="57" t="s">
        <v>155</v>
      </c>
    </row>
    <row r="39" spans="1:9" ht="23.25" customHeight="1">
      <c r="A39" s="19" t="s">
        <v>96</v>
      </c>
      <c r="B39" s="19" t="s">
        <v>97</v>
      </c>
      <c r="C39" s="18" t="s">
        <v>98</v>
      </c>
      <c r="D39" s="14">
        <v>6.5</v>
      </c>
      <c r="E39" s="14"/>
      <c r="F39" s="14"/>
      <c r="G39" s="15"/>
      <c r="H39" s="69"/>
      <c r="I39" s="57">
        <v>10</v>
      </c>
    </row>
    <row r="40" spans="1:9" ht="23.25" customHeight="1">
      <c r="A40" s="19" t="s">
        <v>99</v>
      </c>
      <c r="B40" s="19" t="s">
        <v>100</v>
      </c>
      <c r="C40" s="18" t="s">
        <v>101</v>
      </c>
      <c r="D40" s="14">
        <v>8</v>
      </c>
      <c r="E40" s="14"/>
      <c r="F40" s="14"/>
      <c r="G40" s="15"/>
      <c r="H40" s="69"/>
      <c r="I40" s="57">
        <v>9.5</v>
      </c>
    </row>
    <row r="41" spans="1:9" ht="23.25" customHeight="1">
      <c r="A41" s="19" t="s">
        <v>102</v>
      </c>
      <c r="B41" s="19" t="s">
        <v>103</v>
      </c>
      <c r="C41" s="18" t="s">
        <v>104</v>
      </c>
      <c r="D41" s="14">
        <v>6.5</v>
      </c>
      <c r="E41" s="14"/>
      <c r="F41" s="14"/>
      <c r="G41" s="15"/>
      <c r="H41" s="69"/>
      <c r="I41" s="57">
        <v>9.5</v>
      </c>
    </row>
    <row r="42" spans="1:9" ht="23.25" customHeight="1">
      <c r="A42" s="19" t="s">
        <v>105</v>
      </c>
      <c r="B42" s="19" t="s">
        <v>106</v>
      </c>
      <c r="C42" s="18" t="s">
        <v>107</v>
      </c>
      <c r="D42" s="14">
        <v>6.5</v>
      </c>
      <c r="E42" s="14"/>
      <c r="F42" s="14"/>
      <c r="G42" s="15"/>
      <c r="H42" s="69"/>
      <c r="I42" s="57">
        <v>9</v>
      </c>
    </row>
    <row r="43" spans="1:9" ht="23.25" customHeight="1">
      <c r="A43" s="19" t="s">
        <v>108</v>
      </c>
      <c r="B43" s="19" t="s">
        <v>109</v>
      </c>
      <c r="C43" s="18" t="s">
        <v>110</v>
      </c>
      <c r="D43" s="14">
        <v>3</v>
      </c>
      <c r="E43" s="14"/>
      <c r="F43" s="14"/>
      <c r="G43" s="15"/>
      <c r="H43" s="69"/>
      <c r="I43" s="57">
        <v>10</v>
      </c>
    </row>
    <row r="44" spans="1:9" ht="23.25" customHeight="1">
      <c r="A44" s="19" t="s">
        <v>111</v>
      </c>
      <c r="B44" s="19" t="s">
        <v>112</v>
      </c>
      <c r="C44" s="18" t="s">
        <v>113</v>
      </c>
      <c r="D44" s="14">
        <v>6.5</v>
      </c>
      <c r="E44" s="14"/>
      <c r="F44" s="14"/>
      <c r="G44" s="15"/>
      <c r="H44" s="69"/>
      <c r="I44" s="57">
        <v>8.5</v>
      </c>
    </row>
    <row r="45" spans="1:9" ht="23.25" customHeight="1">
      <c r="A45" s="19" t="s">
        <v>114</v>
      </c>
      <c r="B45" s="19" t="s">
        <v>115</v>
      </c>
      <c r="C45" s="18" t="s">
        <v>116</v>
      </c>
      <c r="D45" s="14">
        <v>8.5</v>
      </c>
      <c r="E45" s="14"/>
      <c r="F45" s="14"/>
      <c r="G45" s="15"/>
      <c r="H45" s="69"/>
      <c r="I45" s="57">
        <v>10</v>
      </c>
    </row>
    <row r="46" spans="1:9" ht="23.25" customHeight="1">
      <c r="A46" s="19" t="s">
        <v>117</v>
      </c>
      <c r="B46" s="19" t="s">
        <v>118</v>
      </c>
      <c r="C46" s="18" t="s">
        <v>119</v>
      </c>
      <c r="D46" s="14">
        <v>7.5</v>
      </c>
      <c r="E46" s="14"/>
      <c r="F46" s="14"/>
      <c r="G46" s="15"/>
      <c r="H46" s="69"/>
      <c r="I46" s="57">
        <v>9</v>
      </c>
    </row>
    <row r="47" spans="1:9" ht="23.25" customHeight="1">
      <c r="A47" s="19" t="s">
        <v>120</v>
      </c>
      <c r="B47" s="19" t="s">
        <v>121</v>
      </c>
      <c r="C47" s="18" t="s">
        <v>122</v>
      </c>
      <c r="D47" s="14">
        <v>9</v>
      </c>
      <c r="E47" s="14"/>
      <c r="F47" s="14"/>
      <c r="G47" s="15"/>
      <c r="H47" s="69"/>
      <c r="I47" s="57">
        <v>10</v>
      </c>
    </row>
    <row r="48" spans="1:9" ht="23.25" customHeight="1">
      <c r="A48" s="19" t="s">
        <v>123</v>
      </c>
      <c r="B48" s="19" t="s">
        <v>124</v>
      </c>
      <c r="C48" s="18" t="s">
        <v>125</v>
      </c>
      <c r="D48" s="14">
        <v>8.5</v>
      </c>
      <c r="E48" s="14"/>
      <c r="F48" s="14"/>
      <c r="G48" s="15"/>
      <c r="H48" s="69"/>
      <c r="I48" s="57">
        <v>10</v>
      </c>
    </row>
    <row r="49" spans="1:9" ht="23.25" customHeight="1">
      <c r="A49" s="19" t="s">
        <v>126</v>
      </c>
      <c r="B49" s="19" t="s">
        <v>127</v>
      </c>
      <c r="C49" s="18" t="s">
        <v>128</v>
      </c>
      <c r="D49" s="14">
        <v>4.5</v>
      </c>
      <c r="E49" s="14"/>
      <c r="F49" s="14"/>
      <c r="G49" s="15"/>
      <c r="H49" s="69"/>
      <c r="I49" s="57">
        <v>9.5</v>
      </c>
    </row>
    <row r="50" spans="1:9" ht="23.25" customHeight="1">
      <c r="A50" s="19" t="s">
        <v>129</v>
      </c>
      <c r="B50" s="19" t="s">
        <v>130</v>
      </c>
      <c r="C50" s="18" t="s">
        <v>131</v>
      </c>
      <c r="D50" s="14">
        <v>6.5</v>
      </c>
      <c r="E50" s="14"/>
      <c r="F50" s="14"/>
      <c r="G50" s="15"/>
      <c r="H50" s="69"/>
      <c r="I50" s="57">
        <v>8</v>
      </c>
    </row>
    <row r="51" spans="1:9" ht="23.25" customHeight="1">
      <c r="A51" s="19" t="s">
        <v>132</v>
      </c>
      <c r="B51" s="19" t="s">
        <v>133</v>
      </c>
      <c r="C51" s="18" t="s">
        <v>134</v>
      </c>
      <c r="D51" s="14" t="s">
        <v>155</v>
      </c>
      <c r="E51" s="14"/>
      <c r="F51" s="14"/>
      <c r="G51" s="15"/>
      <c r="H51" s="69"/>
      <c r="I51" s="57">
        <v>10</v>
      </c>
    </row>
    <row r="52" spans="1:9" ht="23.25" customHeight="1">
      <c r="A52" s="19" t="s">
        <v>135</v>
      </c>
      <c r="B52" s="19" t="s">
        <v>136</v>
      </c>
      <c r="C52" s="18" t="s">
        <v>137</v>
      </c>
      <c r="D52" s="14">
        <v>10</v>
      </c>
      <c r="E52" s="14"/>
      <c r="F52" s="14"/>
      <c r="G52" s="15"/>
      <c r="H52" s="69"/>
      <c r="I52" s="57" t="s">
        <v>155</v>
      </c>
    </row>
    <row r="53" spans="1:9" ht="23.25" customHeight="1">
      <c r="A53" s="19" t="s">
        <v>138</v>
      </c>
      <c r="B53" s="19" t="s">
        <v>139</v>
      </c>
      <c r="C53" s="18" t="s">
        <v>140</v>
      </c>
      <c r="D53" s="14" t="s">
        <v>155</v>
      </c>
      <c r="E53" s="14"/>
      <c r="F53" s="14"/>
      <c r="G53" s="15"/>
      <c r="H53" s="69"/>
      <c r="I53" s="57" t="s">
        <v>155</v>
      </c>
    </row>
    <row r="54" spans="1:9" ht="23.25" customHeight="1">
      <c r="A54" s="19" t="s">
        <v>141</v>
      </c>
      <c r="B54" s="19" t="s">
        <v>142</v>
      </c>
      <c r="C54" s="18" t="s">
        <v>143</v>
      </c>
      <c r="D54" s="14" t="s">
        <v>155</v>
      </c>
      <c r="E54" s="14"/>
      <c r="F54" s="14"/>
      <c r="G54" s="15"/>
      <c r="H54" s="69"/>
      <c r="I54" s="57" t="s">
        <v>155</v>
      </c>
    </row>
    <row r="55" spans="1:9" ht="23.25" customHeight="1">
      <c r="A55" s="19" t="s">
        <v>144</v>
      </c>
      <c r="B55" s="19" t="s">
        <v>145</v>
      </c>
      <c r="C55" s="18" t="s">
        <v>146</v>
      </c>
      <c r="D55" s="14">
        <v>10</v>
      </c>
      <c r="E55" s="14"/>
      <c r="F55" s="14"/>
      <c r="G55" s="15"/>
      <c r="H55" s="69"/>
      <c r="I55" s="57" t="s">
        <v>155</v>
      </c>
    </row>
    <row r="56" spans="1:9" ht="23.25" customHeight="1">
      <c r="A56" s="21" t="s">
        <v>147</v>
      </c>
      <c r="B56" s="21" t="s">
        <v>148</v>
      </c>
      <c r="C56" s="20" t="s">
        <v>149</v>
      </c>
      <c r="D56" s="14" t="s">
        <v>155</v>
      </c>
      <c r="E56" s="14"/>
      <c r="F56" s="14"/>
      <c r="G56" s="15"/>
      <c r="H56" s="69"/>
      <c r="I56" s="57">
        <v>9</v>
      </c>
    </row>
    <row r="57" spans="1:9" ht="23.25" customHeight="1">
      <c r="A57" s="82"/>
      <c r="B57" s="23"/>
      <c r="C57" s="24"/>
      <c r="D57" s="24"/>
      <c r="E57" s="24"/>
      <c r="F57" s="24"/>
      <c r="G57" s="24"/>
      <c r="H57" s="70"/>
      <c r="I57" s="57"/>
    </row>
    <row r="58" spans="1:9" ht="23.25" customHeight="1">
      <c r="A58" s="83"/>
      <c r="B58" s="33" t="s">
        <v>150</v>
      </c>
      <c r="C58" s="27" t="s">
        <v>150</v>
      </c>
      <c r="D58" s="32">
        <f>MAX(D13:D56)</f>
        <v>10</v>
      </c>
      <c r="E58" s="32">
        <f t="shared" ref="E58:I58" si="0">MAX(E13:E56)</f>
        <v>0</v>
      </c>
      <c r="F58" s="32">
        <f t="shared" si="0"/>
        <v>0</v>
      </c>
      <c r="G58" s="32">
        <f t="shared" si="0"/>
        <v>0</v>
      </c>
      <c r="H58" s="32">
        <f t="shared" si="0"/>
        <v>0</v>
      </c>
      <c r="I58" s="32">
        <f t="shared" si="0"/>
        <v>10</v>
      </c>
    </row>
    <row r="59" spans="1:9" ht="23.25" customHeight="1">
      <c r="A59" s="83"/>
      <c r="B59" s="33" t="s">
        <v>151</v>
      </c>
      <c r="C59" s="27" t="s">
        <v>151</v>
      </c>
      <c r="D59" s="32">
        <f>MIN(D13:D56)</f>
        <v>3</v>
      </c>
      <c r="E59" s="32">
        <f t="shared" ref="E59:I59" si="1">MIN(E13:E56)</f>
        <v>0</v>
      </c>
      <c r="F59" s="32">
        <f t="shared" si="1"/>
        <v>0</v>
      </c>
      <c r="G59" s="32">
        <f t="shared" si="1"/>
        <v>0</v>
      </c>
      <c r="H59" s="32">
        <f t="shared" si="1"/>
        <v>0</v>
      </c>
      <c r="I59" s="32">
        <f t="shared" si="1"/>
        <v>7</v>
      </c>
    </row>
    <row r="60" spans="1:9" ht="23.25" customHeight="1">
      <c r="A60" s="83"/>
      <c r="B60" s="33" t="s">
        <v>156</v>
      </c>
      <c r="C60" s="27" t="s">
        <v>152</v>
      </c>
      <c r="D60" s="32">
        <f>AVERAGE(D13:D56)</f>
        <v>6.8194444444444446</v>
      </c>
      <c r="E60" s="32" t="e">
        <f t="shared" ref="E60:I60" si="2">AVERAGE(E13:E56)</f>
        <v>#DIV/0!</v>
      </c>
      <c r="F60" s="32" t="e">
        <f t="shared" si="2"/>
        <v>#DIV/0!</v>
      </c>
      <c r="G60" s="32" t="e">
        <f t="shared" si="2"/>
        <v>#DIV/0!</v>
      </c>
      <c r="H60" s="32" t="e">
        <f t="shared" si="2"/>
        <v>#DIV/0!</v>
      </c>
      <c r="I60" s="32">
        <f t="shared" si="2"/>
        <v>9.431034482758621</v>
      </c>
    </row>
    <row r="61" spans="1:9" ht="23.25" customHeight="1">
      <c r="A61" s="83"/>
      <c r="B61" s="33" t="s">
        <v>157</v>
      </c>
      <c r="C61" s="27" t="s">
        <v>153</v>
      </c>
      <c r="D61" s="32">
        <f>STDEV(D13:D56)</f>
        <v>2.1251984034363134</v>
      </c>
      <c r="E61" s="32" t="e">
        <f t="shared" ref="E61:I61" si="3">STDEV(E13:E56)</f>
        <v>#DIV/0!</v>
      </c>
      <c r="F61" s="32" t="e">
        <f t="shared" si="3"/>
        <v>#DIV/0!</v>
      </c>
      <c r="G61" s="32" t="e">
        <f t="shared" si="3"/>
        <v>#DIV/0!</v>
      </c>
      <c r="H61" s="32" t="e">
        <f t="shared" si="3"/>
        <v>#DIV/0!</v>
      </c>
      <c r="I61" s="32">
        <f t="shared" si="3"/>
        <v>0.76443417369406652</v>
      </c>
    </row>
  </sheetData>
  <phoneticPr fontId="10" type="noConversion"/>
  <pageMargins left="0.75" right="0.75" top="1" bottom="1" header="0.5" footer="0.5"/>
  <pageSetup paperSize="9" scale="4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85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57"/>
  <sheetViews>
    <sheetView showGridLines="0" workbookViewId="0">
      <selection activeCell="C21" sqref="C21"/>
    </sheetView>
  </sheetViews>
  <sheetFormatPr baseColWidth="10" defaultColWidth="6.625" defaultRowHeight="23.25" customHeight="1" x14ac:dyDescent="0"/>
  <cols>
    <col min="1" max="1" width="5.75" style="1" customWidth="1"/>
    <col min="2" max="2" width="10.375" style="1" customWidth="1"/>
    <col min="3" max="3" width="49.375" style="1" customWidth="1"/>
    <col min="4" max="4" width="27.875" style="1" customWidth="1"/>
    <col min="5" max="8" width="19.25" style="1" customWidth="1"/>
    <col min="9" max="256" width="6.625" style="1" customWidth="1"/>
  </cols>
  <sheetData>
    <row r="1" spans="1:8" ht="24" customHeight="1">
      <c r="A1" s="2"/>
      <c r="B1" s="3" t="s">
        <v>0</v>
      </c>
      <c r="C1" s="4"/>
      <c r="D1" s="5"/>
      <c r="E1" s="5"/>
      <c r="F1" s="5"/>
      <c r="G1" s="5"/>
      <c r="H1" s="5"/>
    </row>
    <row r="2" spans="1:8" ht="24" customHeight="1">
      <c r="A2" s="2"/>
      <c r="B2" s="6" t="s">
        <v>1</v>
      </c>
      <c r="C2" s="7" t="s">
        <v>2</v>
      </c>
      <c r="D2" s="5"/>
      <c r="E2" s="5"/>
      <c r="F2" s="5"/>
      <c r="G2" s="5"/>
      <c r="H2" s="5"/>
    </row>
    <row r="3" spans="1:8" ht="24" customHeight="1">
      <c r="A3" s="2"/>
      <c r="B3" s="6" t="s">
        <v>3</v>
      </c>
      <c r="C3" s="2" t="s">
        <v>4</v>
      </c>
      <c r="D3" s="5"/>
      <c r="E3" s="5"/>
      <c r="F3" s="5"/>
      <c r="G3" s="5"/>
      <c r="H3" s="5"/>
    </row>
    <row r="4" spans="1:8" ht="24" customHeight="1">
      <c r="A4" s="8"/>
      <c r="B4" s="6" t="s">
        <v>5</v>
      </c>
      <c r="C4" s="7" t="s">
        <v>6</v>
      </c>
      <c r="D4" s="5"/>
      <c r="E4" s="5"/>
      <c r="F4" s="5"/>
      <c r="G4" s="5"/>
      <c r="H4" s="5"/>
    </row>
    <row r="5" spans="1:8" ht="24" customHeight="1">
      <c r="A5" s="8"/>
      <c r="B5" s="6" t="s">
        <v>7</v>
      </c>
      <c r="C5" s="7" t="s">
        <v>8</v>
      </c>
      <c r="D5" s="5"/>
      <c r="E5" s="5"/>
      <c r="F5" s="5"/>
      <c r="G5" s="5"/>
      <c r="H5" s="5"/>
    </row>
    <row r="6" spans="1:8" ht="24" customHeight="1">
      <c r="A6" s="8"/>
      <c r="B6" s="6" t="s">
        <v>9</v>
      </c>
      <c r="C6" s="7" t="s">
        <v>10</v>
      </c>
      <c r="D6" s="5"/>
      <c r="E6" s="5"/>
      <c r="F6" s="5"/>
      <c r="G6" s="5"/>
      <c r="H6" s="5"/>
    </row>
    <row r="7" spans="1:8" ht="24" customHeight="1">
      <c r="A7" s="9"/>
      <c r="B7" s="10"/>
      <c r="C7" s="10"/>
      <c r="D7" s="11"/>
      <c r="E7" s="11"/>
      <c r="F7" s="11"/>
      <c r="G7" s="11"/>
      <c r="H7" s="11"/>
    </row>
    <row r="8" spans="1:8" ht="24" customHeight="1">
      <c r="A8" s="12" t="s">
        <v>11</v>
      </c>
      <c r="B8" s="13" t="s">
        <v>12</v>
      </c>
      <c r="C8" s="13" t="s">
        <v>13</v>
      </c>
      <c r="D8" s="14" t="s">
        <v>14</v>
      </c>
      <c r="E8" s="14" t="s">
        <v>15</v>
      </c>
      <c r="F8" s="14" t="s">
        <v>16</v>
      </c>
      <c r="G8" s="14" t="s">
        <v>17</v>
      </c>
      <c r="H8" s="15"/>
    </row>
    <row r="9" spans="1:8" ht="23.25" customHeight="1">
      <c r="A9" s="16" t="s">
        <v>18</v>
      </c>
      <c r="B9" s="17" t="s">
        <v>19</v>
      </c>
      <c r="C9" s="16" t="s">
        <v>20</v>
      </c>
      <c r="D9" s="14">
        <v>10</v>
      </c>
      <c r="E9" s="14">
        <v>10</v>
      </c>
      <c r="F9" s="14">
        <v>10</v>
      </c>
      <c r="G9" s="15"/>
      <c r="H9" s="15"/>
    </row>
    <row r="10" spans="1:8" ht="23.25" customHeight="1">
      <c r="A10" s="18" t="s">
        <v>21</v>
      </c>
      <c r="B10" s="19" t="s">
        <v>22</v>
      </c>
      <c r="C10" s="18" t="s">
        <v>23</v>
      </c>
      <c r="D10" s="14">
        <v>9.5</v>
      </c>
      <c r="E10" s="14">
        <v>9</v>
      </c>
      <c r="F10" s="14">
        <v>10</v>
      </c>
      <c r="G10" s="15"/>
      <c r="H10" s="15"/>
    </row>
    <row r="11" spans="1:8" ht="23.25" customHeight="1">
      <c r="A11" s="18" t="s">
        <v>24</v>
      </c>
      <c r="B11" s="19" t="s">
        <v>25</v>
      </c>
      <c r="C11" s="18" t="s">
        <v>26</v>
      </c>
      <c r="D11" s="14">
        <v>9.5</v>
      </c>
      <c r="E11" s="14">
        <v>10</v>
      </c>
      <c r="F11" s="14">
        <v>8</v>
      </c>
      <c r="G11" s="15"/>
      <c r="H11" s="15"/>
    </row>
    <row r="12" spans="1:8" ht="23.25" customHeight="1">
      <c r="A12" s="18" t="s">
        <v>27</v>
      </c>
      <c r="B12" s="19" t="s">
        <v>28</v>
      </c>
      <c r="C12" s="18" t="s">
        <v>29</v>
      </c>
      <c r="D12" s="14">
        <v>10</v>
      </c>
      <c r="E12" s="14">
        <v>10</v>
      </c>
      <c r="F12" s="14">
        <v>8</v>
      </c>
      <c r="G12" s="15"/>
      <c r="H12" s="15"/>
    </row>
    <row r="13" spans="1:8" ht="23.25" customHeight="1">
      <c r="A13" s="18" t="s">
        <v>30</v>
      </c>
      <c r="B13" s="19" t="s">
        <v>31</v>
      </c>
      <c r="C13" s="18" t="s">
        <v>32</v>
      </c>
      <c r="D13" s="14">
        <v>10</v>
      </c>
      <c r="E13" s="14">
        <v>9</v>
      </c>
      <c r="F13" s="14">
        <v>10</v>
      </c>
      <c r="G13" s="15"/>
      <c r="H13" s="15"/>
    </row>
    <row r="14" spans="1:8" ht="23.25" customHeight="1">
      <c r="A14" s="18" t="s">
        <v>33</v>
      </c>
      <c r="B14" s="19" t="s">
        <v>34</v>
      </c>
      <c r="C14" s="18" t="s">
        <v>35</v>
      </c>
      <c r="D14" s="14">
        <v>10</v>
      </c>
      <c r="E14" s="14">
        <v>10</v>
      </c>
      <c r="F14" s="14">
        <v>10</v>
      </c>
      <c r="G14" s="15"/>
      <c r="H14" s="15"/>
    </row>
    <row r="15" spans="1:8" ht="23.25" customHeight="1">
      <c r="A15" s="18" t="s">
        <v>36</v>
      </c>
      <c r="B15" s="19" t="s">
        <v>37</v>
      </c>
      <c r="C15" s="18" t="s">
        <v>38</v>
      </c>
      <c r="D15" s="14">
        <v>10</v>
      </c>
      <c r="E15" s="14">
        <v>9</v>
      </c>
      <c r="F15" s="14">
        <v>10</v>
      </c>
      <c r="G15" s="15"/>
      <c r="H15" s="15"/>
    </row>
    <row r="16" spans="1:8" ht="23.25" customHeight="1">
      <c r="A16" s="18" t="s">
        <v>39</v>
      </c>
      <c r="B16" s="19" t="s">
        <v>40</v>
      </c>
      <c r="C16" s="18" t="s">
        <v>41</v>
      </c>
      <c r="D16" s="14">
        <v>10</v>
      </c>
      <c r="E16" s="14">
        <v>8</v>
      </c>
      <c r="F16" s="14">
        <v>10</v>
      </c>
      <c r="G16" s="15"/>
      <c r="H16" s="15"/>
    </row>
    <row r="17" spans="1:8" ht="23.25" customHeight="1">
      <c r="A17" s="18" t="s">
        <v>42</v>
      </c>
      <c r="B17" s="19" t="s">
        <v>43</v>
      </c>
      <c r="C17" s="18" t="s">
        <v>44</v>
      </c>
      <c r="D17" s="14">
        <v>9.5</v>
      </c>
      <c r="E17" s="14">
        <v>9</v>
      </c>
      <c r="F17" s="14">
        <v>9</v>
      </c>
      <c r="G17" s="15"/>
      <c r="H17" s="15"/>
    </row>
    <row r="18" spans="1:8" ht="23.25" customHeight="1">
      <c r="A18" s="18" t="s">
        <v>45</v>
      </c>
      <c r="B18" s="19" t="s">
        <v>46</v>
      </c>
      <c r="C18" s="18" t="s">
        <v>47</v>
      </c>
      <c r="D18" s="14">
        <v>9.5</v>
      </c>
      <c r="E18" s="14">
        <v>9</v>
      </c>
      <c r="F18" s="14">
        <v>10</v>
      </c>
      <c r="G18" s="15"/>
      <c r="H18" s="15"/>
    </row>
    <row r="19" spans="1:8" ht="23.25" customHeight="1">
      <c r="A19" s="18" t="s">
        <v>48</v>
      </c>
      <c r="B19" s="19" t="s">
        <v>49</v>
      </c>
      <c r="C19" s="18" t="s">
        <v>50</v>
      </c>
      <c r="D19" s="14">
        <v>10</v>
      </c>
      <c r="E19" s="14">
        <v>8</v>
      </c>
      <c r="F19" s="14">
        <v>10</v>
      </c>
      <c r="G19" s="15"/>
      <c r="H19" s="15"/>
    </row>
    <row r="20" spans="1:8" ht="23.25" customHeight="1">
      <c r="A20" s="18" t="s">
        <v>51</v>
      </c>
      <c r="B20" s="19" t="s">
        <v>52</v>
      </c>
      <c r="C20" s="18" t="s">
        <v>53</v>
      </c>
      <c r="D20" s="14">
        <v>10</v>
      </c>
      <c r="E20" s="14">
        <v>10</v>
      </c>
      <c r="F20" s="14">
        <v>10</v>
      </c>
      <c r="G20" s="15"/>
      <c r="H20" s="15"/>
    </row>
    <row r="21" spans="1:8" ht="23.25" customHeight="1">
      <c r="A21" s="18" t="s">
        <v>54</v>
      </c>
      <c r="B21" s="19" t="s">
        <v>55</v>
      </c>
      <c r="C21" s="18" t="s">
        <v>56</v>
      </c>
      <c r="D21" s="14">
        <v>9</v>
      </c>
      <c r="E21" s="14">
        <v>8</v>
      </c>
      <c r="F21" s="14">
        <v>10</v>
      </c>
      <c r="G21" s="15"/>
      <c r="H21" s="15"/>
    </row>
    <row r="22" spans="1:8" ht="23.25" customHeight="1">
      <c r="A22" s="18" t="s">
        <v>57</v>
      </c>
      <c r="B22" s="19" t="s">
        <v>58</v>
      </c>
      <c r="C22" s="18" t="s">
        <v>59</v>
      </c>
      <c r="D22" s="14">
        <v>10</v>
      </c>
      <c r="E22" s="14">
        <v>9</v>
      </c>
      <c r="F22" s="14">
        <v>10</v>
      </c>
      <c r="G22" s="15"/>
      <c r="H22" s="15"/>
    </row>
    <row r="23" spans="1:8" ht="23.25" customHeight="1">
      <c r="A23" s="18" t="s">
        <v>60</v>
      </c>
      <c r="B23" s="19" t="s">
        <v>61</v>
      </c>
      <c r="C23" s="18" t="s">
        <v>62</v>
      </c>
      <c r="D23" s="14">
        <v>10</v>
      </c>
      <c r="E23" s="14">
        <v>10</v>
      </c>
      <c r="F23" s="14">
        <v>10</v>
      </c>
      <c r="G23" s="15"/>
      <c r="H23" s="15"/>
    </row>
    <row r="24" spans="1:8" ht="23.25" customHeight="1">
      <c r="A24" s="18" t="s">
        <v>63</v>
      </c>
      <c r="B24" s="19" t="s">
        <v>64</v>
      </c>
      <c r="C24" s="18" t="s">
        <v>65</v>
      </c>
      <c r="D24" s="14">
        <v>9.5</v>
      </c>
      <c r="E24" s="14">
        <v>9</v>
      </c>
      <c r="F24" s="14">
        <v>10</v>
      </c>
      <c r="G24" s="15"/>
      <c r="H24" s="15"/>
    </row>
    <row r="25" spans="1:8" ht="23.25" customHeight="1">
      <c r="A25" s="18" t="s">
        <v>66</v>
      </c>
      <c r="B25" s="19" t="s">
        <v>67</v>
      </c>
      <c r="C25" s="18" t="s">
        <v>68</v>
      </c>
      <c r="D25" s="14">
        <v>9</v>
      </c>
      <c r="E25" s="14">
        <v>9</v>
      </c>
      <c r="F25" s="14">
        <v>7</v>
      </c>
      <c r="G25" s="15"/>
      <c r="H25" s="15"/>
    </row>
    <row r="26" spans="1:8" ht="23.25" customHeight="1">
      <c r="A26" s="18" t="s">
        <v>69</v>
      </c>
      <c r="B26" s="19" t="s">
        <v>70</v>
      </c>
      <c r="C26" s="18" t="s">
        <v>71</v>
      </c>
      <c r="D26" s="14">
        <v>10</v>
      </c>
      <c r="E26" s="14">
        <v>10</v>
      </c>
      <c r="F26" s="14">
        <v>10</v>
      </c>
      <c r="G26" s="15"/>
      <c r="H26" s="15"/>
    </row>
    <row r="27" spans="1:8" ht="23.25" customHeight="1">
      <c r="A27" s="18" t="s">
        <v>72</v>
      </c>
      <c r="B27" s="19" t="s">
        <v>73</v>
      </c>
      <c r="C27" s="18" t="s">
        <v>74</v>
      </c>
      <c r="D27" s="14">
        <v>10</v>
      </c>
      <c r="E27" s="14">
        <v>10</v>
      </c>
      <c r="F27" s="14">
        <v>10</v>
      </c>
      <c r="G27" s="15"/>
      <c r="H27" s="15"/>
    </row>
    <row r="28" spans="1:8" ht="23.25" customHeight="1">
      <c r="A28" s="18" t="s">
        <v>75</v>
      </c>
      <c r="B28" s="19" t="s">
        <v>76</v>
      </c>
      <c r="C28" s="18" t="s">
        <v>77</v>
      </c>
      <c r="D28" s="14">
        <v>10</v>
      </c>
      <c r="E28" s="14">
        <v>7.5</v>
      </c>
      <c r="F28" s="14">
        <v>10</v>
      </c>
      <c r="G28" s="15"/>
      <c r="H28" s="15"/>
    </row>
    <row r="29" spans="1:8" ht="23.25" customHeight="1">
      <c r="A29" s="18" t="s">
        <v>78</v>
      </c>
      <c r="B29" s="19" t="s">
        <v>79</v>
      </c>
      <c r="C29" s="18" t="s">
        <v>80</v>
      </c>
      <c r="D29" s="14">
        <v>9.5</v>
      </c>
      <c r="E29" s="14">
        <v>9</v>
      </c>
      <c r="F29" s="14">
        <v>10</v>
      </c>
      <c r="G29" s="15"/>
      <c r="H29" s="15"/>
    </row>
    <row r="30" spans="1:8" ht="23.25" customHeight="1">
      <c r="A30" s="18" t="s">
        <v>81</v>
      </c>
      <c r="B30" s="19" t="s">
        <v>82</v>
      </c>
      <c r="C30" s="18" t="s">
        <v>83</v>
      </c>
      <c r="D30" s="14">
        <v>10</v>
      </c>
      <c r="E30" s="14">
        <v>10</v>
      </c>
      <c r="F30" s="14">
        <v>10</v>
      </c>
      <c r="G30" s="15"/>
      <c r="H30" s="15"/>
    </row>
    <row r="31" spans="1:8" ht="23.25" customHeight="1">
      <c r="A31" s="18" t="s">
        <v>84</v>
      </c>
      <c r="B31" s="19" t="s">
        <v>85</v>
      </c>
      <c r="C31" s="18" t="s">
        <v>86</v>
      </c>
      <c r="D31" s="14">
        <v>10</v>
      </c>
      <c r="E31" s="14">
        <v>10</v>
      </c>
      <c r="F31" s="14">
        <v>10</v>
      </c>
      <c r="G31" s="15"/>
      <c r="H31" s="15"/>
    </row>
    <row r="32" spans="1:8" ht="23.25" customHeight="1">
      <c r="A32" s="18" t="s">
        <v>87</v>
      </c>
      <c r="B32" s="19" t="s">
        <v>88</v>
      </c>
      <c r="C32" s="18" t="s">
        <v>89</v>
      </c>
      <c r="D32" s="14">
        <v>7.5</v>
      </c>
      <c r="E32" s="14">
        <v>9</v>
      </c>
      <c r="F32" s="14">
        <v>6</v>
      </c>
      <c r="G32" s="15"/>
      <c r="H32" s="15"/>
    </row>
    <row r="33" spans="1:8" ht="23.25" customHeight="1">
      <c r="A33" s="18" t="s">
        <v>90</v>
      </c>
      <c r="B33" s="19" t="s">
        <v>91</v>
      </c>
      <c r="C33" s="18" t="s">
        <v>92</v>
      </c>
      <c r="D33" s="14">
        <v>10</v>
      </c>
      <c r="E33" s="14">
        <v>9</v>
      </c>
      <c r="F33" s="14">
        <v>10</v>
      </c>
      <c r="G33" s="15"/>
      <c r="H33" s="15"/>
    </row>
    <row r="34" spans="1:8" ht="23.25" customHeight="1">
      <c r="A34" s="18" t="s">
        <v>93</v>
      </c>
      <c r="B34" s="19" t="s">
        <v>94</v>
      </c>
      <c r="C34" s="18" t="s">
        <v>95</v>
      </c>
      <c r="D34" s="14">
        <v>10</v>
      </c>
      <c r="E34" s="14">
        <v>10</v>
      </c>
      <c r="F34" s="14">
        <v>8</v>
      </c>
      <c r="G34" s="15"/>
      <c r="H34" s="15"/>
    </row>
    <row r="35" spans="1:8" ht="23.25" customHeight="1">
      <c r="A35" s="18" t="s">
        <v>96</v>
      </c>
      <c r="B35" s="19" t="s">
        <v>97</v>
      </c>
      <c r="C35" s="18" t="s">
        <v>98</v>
      </c>
      <c r="D35" s="14">
        <v>10</v>
      </c>
      <c r="E35" s="14">
        <v>10</v>
      </c>
      <c r="F35" s="14">
        <v>10</v>
      </c>
      <c r="G35" s="15"/>
      <c r="H35" s="15"/>
    </row>
    <row r="36" spans="1:8" ht="23.25" customHeight="1">
      <c r="A36" s="18" t="s">
        <v>99</v>
      </c>
      <c r="B36" s="19" t="s">
        <v>100</v>
      </c>
      <c r="C36" s="18" t="s">
        <v>101</v>
      </c>
      <c r="D36" s="14">
        <v>10</v>
      </c>
      <c r="E36" s="14">
        <v>10</v>
      </c>
      <c r="F36" s="14">
        <v>10</v>
      </c>
      <c r="G36" s="15"/>
      <c r="H36" s="15"/>
    </row>
    <row r="37" spans="1:8" ht="23.25" customHeight="1">
      <c r="A37" s="18" t="s">
        <v>102</v>
      </c>
      <c r="B37" s="19" t="s">
        <v>103</v>
      </c>
      <c r="C37" s="18" t="s">
        <v>104</v>
      </c>
      <c r="D37" s="14">
        <v>9.5</v>
      </c>
      <c r="E37" s="14">
        <v>10</v>
      </c>
      <c r="F37" s="14">
        <v>8</v>
      </c>
      <c r="G37" s="15"/>
      <c r="H37" s="15"/>
    </row>
    <row r="38" spans="1:8" ht="23.25" customHeight="1">
      <c r="A38" s="18" t="s">
        <v>105</v>
      </c>
      <c r="B38" s="19" t="s">
        <v>106</v>
      </c>
      <c r="C38" s="18" t="s">
        <v>107</v>
      </c>
      <c r="D38" s="14">
        <v>10</v>
      </c>
      <c r="E38" s="14">
        <v>10</v>
      </c>
      <c r="F38" s="14">
        <v>10</v>
      </c>
      <c r="G38" s="15"/>
      <c r="H38" s="15"/>
    </row>
    <row r="39" spans="1:8" ht="23.25" customHeight="1">
      <c r="A39" s="18" t="s">
        <v>108</v>
      </c>
      <c r="B39" s="19" t="s">
        <v>109</v>
      </c>
      <c r="C39" s="18" t="s">
        <v>110</v>
      </c>
      <c r="D39" s="14">
        <v>10</v>
      </c>
      <c r="E39" s="14">
        <v>9</v>
      </c>
      <c r="F39" s="14">
        <v>10</v>
      </c>
      <c r="G39" s="15"/>
      <c r="H39" s="15"/>
    </row>
    <row r="40" spans="1:8" ht="23.25" customHeight="1">
      <c r="A40" s="18" t="s">
        <v>111</v>
      </c>
      <c r="B40" s="19" t="s">
        <v>112</v>
      </c>
      <c r="C40" s="18" t="s">
        <v>113</v>
      </c>
      <c r="D40" s="14">
        <v>10</v>
      </c>
      <c r="E40" s="14">
        <v>9</v>
      </c>
      <c r="F40" s="14">
        <v>8</v>
      </c>
      <c r="G40" s="15"/>
      <c r="H40" s="15"/>
    </row>
    <row r="41" spans="1:8" ht="23.25" customHeight="1">
      <c r="A41" s="18" t="s">
        <v>114</v>
      </c>
      <c r="B41" s="19" t="s">
        <v>115</v>
      </c>
      <c r="C41" s="18" t="s">
        <v>116</v>
      </c>
      <c r="D41" s="14">
        <v>10</v>
      </c>
      <c r="E41" s="14">
        <v>10</v>
      </c>
      <c r="F41" s="14">
        <v>10</v>
      </c>
      <c r="G41" s="15"/>
      <c r="H41" s="15"/>
    </row>
    <row r="42" spans="1:8" ht="23.25" customHeight="1">
      <c r="A42" s="18" t="s">
        <v>117</v>
      </c>
      <c r="B42" s="19" t="s">
        <v>118</v>
      </c>
      <c r="C42" s="18" t="s">
        <v>119</v>
      </c>
      <c r="D42" s="14">
        <v>10</v>
      </c>
      <c r="E42" s="14">
        <v>9</v>
      </c>
      <c r="F42" s="14">
        <v>9</v>
      </c>
      <c r="G42" s="15"/>
      <c r="H42" s="15"/>
    </row>
    <row r="43" spans="1:8" ht="23.25" customHeight="1">
      <c r="A43" s="18" t="s">
        <v>120</v>
      </c>
      <c r="B43" s="19" t="s">
        <v>121</v>
      </c>
      <c r="C43" s="18" t="s">
        <v>122</v>
      </c>
      <c r="D43" s="14">
        <v>10</v>
      </c>
      <c r="E43" s="14">
        <v>10</v>
      </c>
      <c r="F43" s="14">
        <v>10</v>
      </c>
      <c r="G43" s="15"/>
      <c r="H43" s="15"/>
    </row>
    <row r="44" spans="1:8" ht="23.25" customHeight="1">
      <c r="A44" s="18" t="s">
        <v>123</v>
      </c>
      <c r="B44" s="19" t="s">
        <v>124</v>
      </c>
      <c r="C44" s="18" t="s">
        <v>125</v>
      </c>
      <c r="D44" s="14">
        <v>10</v>
      </c>
      <c r="E44" s="14">
        <v>10</v>
      </c>
      <c r="F44" s="14">
        <v>10</v>
      </c>
      <c r="G44" s="15"/>
      <c r="H44" s="15"/>
    </row>
    <row r="45" spans="1:8" ht="23.25" customHeight="1">
      <c r="A45" s="18" t="s">
        <v>126</v>
      </c>
      <c r="B45" s="19" t="s">
        <v>127</v>
      </c>
      <c r="C45" s="18" t="s">
        <v>128</v>
      </c>
      <c r="D45" s="14">
        <v>10</v>
      </c>
      <c r="E45" s="14">
        <v>9</v>
      </c>
      <c r="F45" s="14">
        <v>8</v>
      </c>
      <c r="G45" s="15"/>
      <c r="H45" s="15"/>
    </row>
    <row r="46" spans="1:8" ht="23.25" customHeight="1">
      <c r="A46" s="18" t="s">
        <v>129</v>
      </c>
      <c r="B46" s="19" t="s">
        <v>130</v>
      </c>
      <c r="C46" s="18" t="s">
        <v>131</v>
      </c>
      <c r="D46" s="14">
        <v>10</v>
      </c>
      <c r="E46" s="14">
        <v>9</v>
      </c>
      <c r="F46" s="14">
        <v>8</v>
      </c>
      <c r="G46" s="15"/>
      <c r="H46" s="15"/>
    </row>
    <row r="47" spans="1:8" ht="23.25" customHeight="1">
      <c r="A47" s="18" t="s">
        <v>132</v>
      </c>
      <c r="B47" s="19" t="s">
        <v>133</v>
      </c>
      <c r="C47" s="18" t="s">
        <v>134</v>
      </c>
      <c r="D47" s="14">
        <v>10</v>
      </c>
      <c r="E47" s="14">
        <v>9</v>
      </c>
      <c r="F47" s="14">
        <v>10</v>
      </c>
      <c r="G47" s="15"/>
      <c r="H47" s="15"/>
    </row>
    <row r="48" spans="1:8" ht="23.25" customHeight="1">
      <c r="A48" s="18" t="s">
        <v>135</v>
      </c>
      <c r="B48" s="19" t="s">
        <v>136</v>
      </c>
      <c r="C48" s="18" t="s">
        <v>137</v>
      </c>
      <c r="D48" s="14">
        <v>10</v>
      </c>
      <c r="E48" s="14">
        <v>10</v>
      </c>
      <c r="F48" s="14">
        <v>10</v>
      </c>
      <c r="G48" s="15"/>
      <c r="H48" s="15"/>
    </row>
    <row r="49" spans="1:8" ht="23.25" customHeight="1">
      <c r="A49" s="18" t="s">
        <v>138</v>
      </c>
      <c r="B49" s="19" t="s">
        <v>139</v>
      </c>
      <c r="C49" s="18" t="s">
        <v>140</v>
      </c>
      <c r="D49" s="14">
        <v>10</v>
      </c>
      <c r="E49" s="14">
        <v>10</v>
      </c>
      <c r="F49" s="14">
        <v>10</v>
      </c>
      <c r="G49" s="15"/>
      <c r="H49" s="15"/>
    </row>
    <row r="50" spans="1:8" ht="23.25" customHeight="1">
      <c r="A50" s="18" t="s">
        <v>141</v>
      </c>
      <c r="B50" s="19" t="s">
        <v>142</v>
      </c>
      <c r="C50" s="18" t="s">
        <v>143</v>
      </c>
      <c r="D50" s="14">
        <v>7</v>
      </c>
      <c r="E50" s="14">
        <v>10</v>
      </c>
      <c r="F50" s="14">
        <v>9</v>
      </c>
      <c r="G50" s="15"/>
      <c r="H50" s="15"/>
    </row>
    <row r="51" spans="1:8" ht="23.25" customHeight="1">
      <c r="A51" s="18" t="s">
        <v>144</v>
      </c>
      <c r="B51" s="19" t="s">
        <v>145</v>
      </c>
      <c r="C51" s="18" t="s">
        <v>146</v>
      </c>
      <c r="D51" s="14">
        <v>10</v>
      </c>
      <c r="E51" s="14">
        <v>10</v>
      </c>
      <c r="F51" s="14">
        <v>10</v>
      </c>
      <c r="G51" s="15"/>
      <c r="H51" s="15"/>
    </row>
    <row r="52" spans="1:8" ht="23.25" customHeight="1">
      <c r="A52" s="20" t="s">
        <v>147</v>
      </c>
      <c r="B52" s="21" t="s">
        <v>148</v>
      </c>
      <c r="C52" s="20" t="s">
        <v>149</v>
      </c>
      <c r="D52" s="14">
        <v>9.5</v>
      </c>
      <c r="E52" s="14">
        <v>9</v>
      </c>
      <c r="F52" s="14">
        <v>10</v>
      </c>
      <c r="G52" s="15"/>
      <c r="H52" s="15"/>
    </row>
    <row r="53" spans="1:8" ht="23.25" customHeight="1">
      <c r="A53" s="22"/>
      <c r="B53" s="23"/>
      <c r="C53" s="24"/>
      <c r="D53" s="24"/>
      <c r="E53" s="24"/>
      <c r="F53" s="24"/>
      <c r="G53" s="24"/>
      <c r="H53" s="25"/>
    </row>
    <row r="54" spans="1:8" ht="23.25" customHeight="1">
      <c r="A54" s="5"/>
      <c r="B54" s="26"/>
      <c r="C54" s="27" t="s">
        <v>150</v>
      </c>
      <c r="D54" s="14">
        <f>MAX(D$9:D$52)</f>
        <v>10</v>
      </c>
      <c r="E54" s="14">
        <f>MAX(E$9:E$52)</f>
        <v>10</v>
      </c>
      <c r="F54" s="14">
        <f>MAX(F$9:F$52)</f>
        <v>10</v>
      </c>
      <c r="G54" s="14">
        <f>MAX(G$9:G$52)</f>
        <v>0</v>
      </c>
      <c r="H54" s="14">
        <f>MAX(H$9:H$52)</f>
        <v>0</v>
      </c>
    </row>
    <row r="55" spans="1:8" ht="23.25" customHeight="1">
      <c r="A55" s="5"/>
      <c r="B55" s="26"/>
      <c r="C55" s="27" t="s">
        <v>151</v>
      </c>
      <c r="D55" s="14">
        <f>MIN(D$9:D$52)</f>
        <v>7</v>
      </c>
      <c r="E55" s="14">
        <f>MIN(E$9:E$52)</f>
        <v>7.5</v>
      </c>
      <c r="F55" s="14">
        <f>MIN(F$9:F$52)</f>
        <v>6</v>
      </c>
      <c r="G55" s="14">
        <f>MIN(G$9:G$52)</f>
        <v>0</v>
      </c>
      <c r="H55" s="14">
        <f>MIN(H$9:H$52)</f>
        <v>0</v>
      </c>
    </row>
    <row r="56" spans="1:8" ht="23.25" customHeight="1">
      <c r="A56" s="5"/>
      <c r="B56" s="26"/>
      <c r="C56" s="27" t="s">
        <v>152</v>
      </c>
      <c r="D56" s="14">
        <f>AVERAGE(D$9:D$52)</f>
        <v>9.7386363636363633</v>
      </c>
      <c r="E56" s="14">
        <f>AVERAGE(E$9:E$52)</f>
        <v>9.3977272727272734</v>
      </c>
      <c r="F56" s="14">
        <f>AVERAGE(F$9:F$52)</f>
        <v>9.454545454545455</v>
      </c>
      <c r="G56" s="15" t="e">
        <f>AVERAGE(G$9:G$52)</f>
        <v>#DIV/0!</v>
      </c>
      <c r="H56" s="15" t="e">
        <f>AVERAGE(H$9:H$52)</f>
        <v>#DIV/0!</v>
      </c>
    </row>
    <row r="57" spans="1:8" ht="23.25" customHeight="1">
      <c r="A57" s="5"/>
      <c r="B57" s="26"/>
      <c r="C57" s="27" t="s">
        <v>153</v>
      </c>
      <c r="D57" s="14">
        <f>STDEV(D$9:D$52)</f>
        <v>0.61463390846717225</v>
      </c>
      <c r="E57" s="14">
        <f>STDEV(E$9:E$52)</f>
        <v>0.68691715636168027</v>
      </c>
      <c r="F57" s="14">
        <f>STDEV(F$9:F$52)</f>
        <v>0.99894235824452826</v>
      </c>
      <c r="G57" s="15" t="e">
        <f>STDEV(G$9:G$52)</f>
        <v>#DIV/0!</v>
      </c>
      <c r="H57" s="15" t="e">
        <f>STDEV(H$9:H$52)</f>
        <v>#DIV/0!</v>
      </c>
    </row>
  </sheetData>
  <phoneticPr fontId="10" type="noConversion"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V11"/>
  <sheetViews>
    <sheetView showGridLines="0" workbookViewId="0">
      <pane xSplit="2" ySplit="2" topLeftCell="C3" activePane="bottomRight" state="frozenSplit"/>
      <selection pane="topRight"/>
      <selection pane="bottomLeft"/>
      <selection pane="bottomRight" activeCell="C3" sqref="C3"/>
    </sheetView>
  </sheetViews>
  <sheetFormatPr baseColWidth="10" defaultColWidth="12.25" defaultRowHeight="18" customHeight="1" x14ac:dyDescent="0"/>
  <cols>
    <col min="1" max="1" width="0.25" style="28" customWidth="1"/>
    <col min="2" max="256" width="12.25" style="28" customWidth="1"/>
  </cols>
  <sheetData>
    <row r="1" spans="2:6" ht="2" customHeight="1"/>
    <row r="2" spans="2:6" ht="20.5" customHeight="1">
      <c r="B2" s="29"/>
      <c r="C2" s="29"/>
      <c r="D2" s="29"/>
      <c r="E2" s="29"/>
      <c r="F2" s="29"/>
    </row>
    <row r="3" spans="2:6" ht="20.5" customHeight="1">
      <c r="B3" s="30"/>
      <c r="C3" s="31"/>
      <c r="D3" s="31"/>
      <c r="E3" s="31"/>
      <c r="F3" s="31"/>
    </row>
    <row r="4" spans="2:6" ht="20.25" customHeight="1">
      <c r="B4" s="30"/>
      <c r="C4" s="31"/>
      <c r="D4" s="31"/>
      <c r="E4" s="31"/>
      <c r="F4" s="31"/>
    </row>
    <row r="5" spans="2:6" ht="20.25" customHeight="1">
      <c r="B5" s="30"/>
      <c r="C5" s="31"/>
      <c r="D5" s="31"/>
      <c r="E5" s="31"/>
      <c r="F5" s="31"/>
    </row>
    <row r="6" spans="2:6" ht="20.25" customHeight="1">
      <c r="B6" s="30"/>
      <c r="C6" s="31"/>
      <c r="D6" s="31"/>
      <c r="E6" s="31"/>
      <c r="F6" s="31"/>
    </row>
    <row r="7" spans="2:6" ht="20.25" customHeight="1">
      <c r="B7" s="30"/>
      <c r="C7" s="31"/>
      <c r="D7" s="31"/>
      <c r="E7" s="31"/>
      <c r="F7" s="31"/>
    </row>
    <row r="8" spans="2:6" ht="20.25" customHeight="1">
      <c r="B8" s="30"/>
      <c r="C8" s="31"/>
      <c r="D8" s="31"/>
      <c r="E8" s="31"/>
      <c r="F8" s="31"/>
    </row>
    <row r="9" spans="2:6" ht="20.25" customHeight="1">
      <c r="B9" s="30"/>
      <c r="C9" s="31"/>
      <c r="D9" s="31"/>
      <c r="E9" s="31"/>
      <c r="F9" s="31"/>
    </row>
    <row r="10" spans="2:6" ht="20.25" customHeight="1">
      <c r="B10" s="30"/>
      <c r="C10" s="31"/>
      <c r="D10" s="31"/>
      <c r="E10" s="31"/>
      <c r="F10" s="31"/>
    </row>
    <row r="11" spans="2:6" ht="20.25" customHeight="1">
      <c r="B11" s="30"/>
      <c r="C11" s="31"/>
      <c r="D11" s="31"/>
      <c r="E11" s="31"/>
      <c r="F11" s="31"/>
    </row>
  </sheetData>
  <phoneticPr fontId="10" type="noConversion"/>
  <pageMargins left="0.75" right="0.75" top="1" bottom="1" header="0.5" footer="0.5"/>
  <headerFooter>
    <oddFooter>&amp;L&amp;"Helvetica,Regular"&amp;12&amp;K000000	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HW_score</vt:lpstr>
      <vt:lpstr>Midterm</vt:lpstr>
      <vt:lpstr>Sheet3</vt:lpstr>
      <vt:lpstr>quiz</vt:lpstr>
      <vt:lpstr>Problem_set</vt:lpstr>
      <vt:lpstr>Sheet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Sicha</cp:lastModifiedBy>
  <cp:lastPrinted>2015-11-10T03:53:27Z</cp:lastPrinted>
  <dcterms:created xsi:type="dcterms:W3CDTF">2015-09-29T12:36:20Z</dcterms:created>
  <dcterms:modified xsi:type="dcterms:W3CDTF">2015-12-03T09:47:55Z</dcterms:modified>
</cp:coreProperties>
</file>