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5195" windowHeight="8955" firstSheet="5" activeTab="11"/>
  </bookViews>
  <sheets>
    <sheet name="Simple Loan" sheetId="1" r:id="rId1"/>
    <sheet name="FP Loan" sheetId="2" r:id="rId2"/>
    <sheet name="Coupon Bond" sheetId="4" r:id="rId3"/>
    <sheet name="Discount Bond" sheetId="3" r:id="rId4"/>
    <sheet name="Bond Prices" sheetId="10" r:id="rId5"/>
    <sheet name="Retirement" sheetId="9" r:id="rId6"/>
    <sheet name="Saving Plan" sheetId="8" r:id="rId7"/>
    <sheet name="Saving Plan2" sheetId="11" r:id="rId8"/>
    <sheet name="Insurance Program" sheetId="6" r:id="rId9"/>
    <sheet name="Insurance2" sheetId="13" r:id="rId10"/>
    <sheet name="Insurance3" sheetId="14" r:id="rId11"/>
    <sheet name="Insurance4" sheetId="15" r:id="rId12"/>
  </sheets>
  <calcPr calcId="125725"/>
</workbook>
</file>

<file path=xl/calcChain.xml><?xml version="1.0" encoding="utf-8"?>
<calcChain xmlns="http://schemas.openxmlformats.org/spreadsheetml/2006/main">
  <c r="L6" i="15"/>
  <c r="L9" s="1"/>
  <c r="I38"/>
  <c r="J38" s="1"/>
  <c r="H38"/>
  <c r="I37"/>
  <c r="J37" s="1"/>
  <c r="H37"/>
  <c r="I36"/>
  <c r="J36" s="1"/>
  <c r="H36"/>
  <c r="I35"/>
  <c r="J35" s="1"/>
  <c r="H35"/>
  <c r="I34"/>
  <c r="J34" s="1"/>
  <c r="H34"/>
  <c r="I33"/>
  <c r="J33" s="1"/>
  <c r="H33"/>
  <c r="I32"/>
  <c r="J32" s="1"/>
  <c r="H32"/>
  <c r="I31"/>
  <c r="J31" s="1"/>
  <c r="H31"/>
  <c r="I30"/>
  <c r="J30" s="1"/>
  <c r="H30"/>
  <c r="I29"/>
  <c r="I28"/>
  <c r="C28"/>
  <c r="I27"/>
  <c r="C27"/>
  <c r="I26"/>
  <c r="C26"/>
  <c r="I25"/>
  <c r="C25"/>
  <c r="B25"/>
  <c r="B26" s="1"/>
  <c r="I24"/>
  <c r="C24"/>
  <c r="D24" s="1"/>
  <c r="H24"/>
  <c r="H18"/>
  <c r="I18" s="1"/>
  <c r="H17"/>
  <c r="I17" s="1"/>
  <c r="H16"/>
  <c r="I16" s="1"/>
  <c r="H15"/>
  <c r="I15" s="1"/>
  <c r="H14"/>
  <c r="I14" s="1"/>
  <c r="H13"/>
  <c r="I13" s="1"/>
  <c r="H12"/>
  <c r="I12" s="1"/>
  <c r="H11"/>
  <c r="I11" s="1"/>
  <c r="H10"/>
  <c r="I10" s="1"/>
  <c r="H9"/>
  <c r="I9" s="1"/>
  <c r="H8"/>
  <c r="I8" s="1"/>
  <c r="C8"/>
  <c r="H7"/>
  <c r="I7" s="1"/>
  <c r="C7"/>
  <c r="H6"/>
  <c r="I6" s="1"/>
  <c r="C6"/>
  <c r="H5"/>
  <c r="I5" s="1"/>
  <c r="C5"/>
  <c r="B5"/>
  <c r="B6" s="1"/>
  <c r="B7" s="1"/>
  <c r="H4"/>
  <c r="I4" s="1"/>
  <c r="C4"/>
  <c r="D4" s="1"/>
  <c r="H38" i="14"/>
  <c r="H37"/>
  <c r="H36"/>
  <c r="H35"/>
  <c r="H34"/>
  <c r="H33"/>
  <c r="H32"/>
  <c r="H31"/>
  <c r="H30"/>
  <c r="I38"/>
  <c r="I37"/>
  <c r="I36"/>
  <c r="I35"/>
  <c r="I34"/>
  <c r="I33"/>
  <c r="I32"/>
  <c r="I31"/>
  <c r="I30"/>
  <c r="I29"/>
  <c r="I28"/>
  <c r="I27"/>
  <c r="I26"/>
  <c r="I25"/>
  <c r="I24"/>
  <c r="C29"/>
  <c r="C28"/>
  <c r="C27"/>
  <c r="C26"/>
  <c r="C25"/>
  <c r="C24"/>
  <c r="G38"/>
  <c r="G36"/>
  <c r="G34"/>
  <c r="G32"/>
  <c r="G30"/>
  <c r="G28"/>
  <c r="G26"/>
  <c r="B24"/>
  <c r="B25" s="1"/>
  <c r="H18"/>
  <c r="G18"/>
  <c r="H17"/>
  <c r="I17" s="1"/>
  <c r="H16"/>
  <c r="G16"/>
  <c r="H15"/>
  <c r="I15" s="1"/>
  <c r="H14"/>
  <c r="G14"/>
  <c r="H13"/>
  <c r="I13" s="1"/>
  <c r="H12"/>
  <c r="G12"/>
  <c r="H11"/>
  <c r="I11" s="1"/>
  <c r="H10"/>
  <c r="G10"/>
  <c r="H9"/>
  <c r="I9" s="1"/>
  <c r="C9"/>
  <c r="H8"/>
  <c r="G8"/>
  <c r="C8"/>
  <c r="H7"/>
  <c r="I7" s="1"/>
  <c r="C7"/>
  <c r="H6"/>
  <c r="G6"/>
  <c r="C6"/>
  <c r="H5"/>
  <c r="I5" s="1"/>
  <c r="C5"/>
  <c r="H4"/>
  <c r="I4" s="1"/>
  <c r="C4"/>
  <c r="B4"/>
  <c r="J61" i="13"/>
  <c r="H61"/>
  <c r="H60"/>
  <c r="H59"/>
  <c r="H58"/>
  <c r="H57"/>
  <c r="H56"/>
  <c r="H55"/>
  <c r="H54"/>
  <c r="H53"/>
  <c r="H52"/>
  <c r="H51"/>
  <c r="H50"/>
  <c r="J35"/>
  <c r="H39"/>
  <c r="H38"/>
  <c r="H37"/>
  <c r="H36"/>
  <c r="H35"/>
  <c r="H34"/>
  <c r="H33"/>
  <c r="H32"/>
  <c r="H31"/>
  <c r="H30"/>
  <c r="H29"/>
  <c r="H28"/>
  <c r="H16"/>
  <c r="H15"/>
  <c r="H14"/>
  <c r="H13"/>
  <c r="H12"/>
  <c r="H11"/>
  <c r="H10"/>
  <c r="H9"/>
  <c r="H8"/>
  <c r="H7"/>
  <c r="H6"/>
  <c r="H5"/>
  <c r="I61"/>
  <c r="G61"/>
  <c r="I60"/>
  <c r="J60" s="1"/>
  <c r="I59"/>
  <c r="J59" s="1"/>
  <c r="I58"/>
  <c r="J58" s="1"/>
  <c r="I57"/>
  <c r="J57" s="1"/>
  <c r="I56"/>
  <c r="J56" s="1"/>
  <c r="I55"/>
  <c r="J55" s="1"/>
  <c r="I54"/>
  <c r="J54" s="1"/>
  <c r="I53"/>
  <c r="J53" s="1"/>
  <c r="I52"/>
  <c r="J52" s="1"/>
  <c r="G52"/>
  <c r="I51"/>
  <c r="J51" s="1"/>
  <c r="G51"/>
  <c r="C51"/>
  <c r="B51"/>
  <c r="I50"/>
  <c r="J50" s="1"/>
  <c r="C50"/>
  <c r="D50" s="1"/>
  <c r="G39"/>
  <c r="I38"/>
  <c r="I39" s="1"/>
  <c r="J39" s="1"/>
  <c r="G38"/>
  <c r="I37"/>
  <c r="J37" s="1"/>
  <c r="G37"/>
  <c r="I36"/>
  <c r="J36" s="1"/>
  <c r="G36"/>
  <c r="I35"/>
  <c r="G35"/>
  <c r="I34"/>
  <c r="J34" s="1"/>
  <c r="G34"/>
  <c r="I33"/>
  <c r="J33" s="1"/>
  <c r="G33"/>
  <c r="I32"/>
  <c r="J32" s="1"/>
  <c r="G32"/>
  <c r="I31"/>
  <c r="J31" s="1"/>
  <c r="G31"/>
  <c r="I30"/>
  <c r="J30" s="1"/>
  <c r="G30"/>
  <c r="I29"/>
  <c r="J29" s="1"/>
  <c r="G29"/>
  <c r="D29"/>
  <c r="C29"/>
  <c r="B29"/>
  <c r="I28"/>
  <c r="J28" s="1"/>
  <c r="D28"/>
  <c r="C28"/>
  <c r="I16"/>
  <c r="I15"/>
  <c r="J15" s="1"/>
  <c r="C15"/>
  <c r="I14"/>
  <c r="J14" s="1"/>
  <c r="C14"/>
  <c r="I13"/>
  <c r="J13" s="1"/>
  <c r="C13"/>
  <c r="I12"/>
  <c r="C12"/>
  <c r="I11"/>
  <c r="J11" s="1"/>
  <c r="C11"/>
  <c r="I10"/>
  <c r="J10" s="1"/>
  <c r="C10"/>
  <c r="I9"/>
  <c r="J9" s="1"/>
  <c r="C9"/>
  <c r="I8"/>
  <c r="C8"/>
  <c r="I7"/>
  <c r="J7" s="1"/>
  <c r="C7"/>
  <c r="B7"/>
  <c r="B8" s="1"/>
  <c r="I6"/>
  <c r="J6" s="1"/>
  <c r="C6"/>
  <c r="D6" s="1"/>
  <c r="I5"/>
  <c r="J5" s="1"/>
  <c r="C5"/>
  <c r="D5" s="1"/>
  <c r="H38" i="6"/>
  <c r="H39"/>
  <c r="G38"/>
  <c r="G37"/>
  <c r="G36"/>
  <c r="G35"/>
  <c r="G34"/>
  <c r="G33"/>
  <c r="G32"/>
  <c r="G31"/>
  <c r="G30"/>
  <c r="G39"/>
  <c r="G61"/>
  <c r="I61"/>
  <c r="G52"/>
  <c r="G51"/>
  <c r="H61"/>
  <c r="H60"/>
  <c r="H59"/>
  <c r="H58"/>
  <c r="H57"/>
  <c r="I57"/>
  <c r="H56"/>
  <c r="H55"/>
  <c r="H54"/>
  <c r="H53"/>
  <c r="I53"/>
  <c r="H52"/>
  <c r="H51"/>
  <c r="H50"/>
  <c r="C51"/>
  <c r="C28"/>
  <c r="C50"/>
  <c r="I50"/>
  <c r="I51"/>
  <c r="I52"/>
  <c r="I54"/>
  <c r="I55"/>
  <c r="I56"/>
  <c r="I58"/>
  <c r="I59"/>
  <c r="I60"/>
  <c r="D50"/>
  <c r="B51"/>
  <c r="D51"/>
  <c r="H37"/>
  <c r="H36"/>
  <c r="H35"/>
  <c r="H34"/>
  <c r="H33"/>
  <c r="H32"/>
  <c r="H31"/>
  <c r="I31"/>
  <c r="H30"/>
  <c r="H28"/>
  <c r="I28"/>
  <c r="H29"/>
  <c r="C29"/>
  <c r="G29"/>
  <c r="I29"/>
  <c r="I30"/>
  <c r="I32"/>
  <c r="I34"/>
  <c r="I35"/>
  <c r="I36"/>
  <c r="D28"/>
  <c r="B29"/>
  <c r="D29"/>
  <c r="D45"/>
  <c r="H16"/>
  <c r="I16"/>
  <c r="H15"/>
  <c r="I15"/>
  <c r="H14"/>
  <c r="I14"/>
  <c r="H13"/>
  <c r="I13"/>
  <c r="H12"/>
  <c r="I12"/>
  <c r="H11"/>
  <c r="I11"/>
  <c r="H10"/>
  <c r="I10"/>
  <c r="H9"/>
  <c r="I9"/>
  <c r="H8"/>
  <c r="I8"/>
  <c r="H7"/>
  <c r="I7"/>
  <c r="C15"/>
  <c r="B7"/>
  <c r="B8"/>
  <c r="B9"/>
  <c r="C14"/>
  <c r="C13"/>
  <c r="C12"/>
  <c r="C11"/>
  <c r="B52" i="11"/>
  <c r="L48"/>
  <c r="L51"/>
  <c r="L52"/>
  <c r="N52"/>
  <c r="L53"/>
  <c r="N53"/>
  <c r="L54"/>
  <c r="N54"/>
  <c r="L55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G48"/>
  <c r="G51"/>
  <c r="G52"/>
  <c r="I52"/>
  <c r="G53"/>
  <c r="I53"/>
  <c r="G54"/>
  <c r="I54"/>
  <c r="G55"/>
  <c r="I55"/>
  <c r="G56"/>
  <c r="I56"/>
  <c r="G57"/>
  <c r="I57"/>
  <c r="G58"/>
  <c r="I58"/>
  <c r="G59"/>
  <c r="I59"/>
  <c r="G60"/>
  <c r="I60"/>
  <c r="G61"/>
  <c r="I61"/>
  <c r="G62"/>
  <c r="I62"/>
  <c r="G63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B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N6" i="8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5"/>
  <c r="L2" i="11"/>
  <c r="G2"/>
  <c r="G5"/>
  <c r="G6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6"/>
  <c r="C7"/>
  <c r="C8"/>
  <c r="C9"/>
  <c r="C10"/>
  <c r="B7"/>
  <c r="D7"/>
  <c r="B8"/>
  <c r="D8"/>
  <c r="B9"/>
  <c r="D9"/>
  <c r="B10"/>
  <c r="D10"/>
  <c r="B11"/>
  <c r="D11"/>
  <c r="B12"/>
  <c r="D12"/>
  <c r="B13"/>
  <c r="D13"/>
  <c r="B14"/>
  <c r="D14"/>
  <c r="B15"/>
  <c r="D15"/>
  <c r="B16"/>
  <c r="D16"/>
  <c r="B17"/>
  <c r="D17"/>
  <c r="B18"/>
  <c r="D18"/>
  <c r="B19"/>
  <c r="D19"/>
  <c r="B20"/>
  <c r="D20"/>
  <c r="B21"/>
  <c r="D21"/>
  <c r="B22"/>
  <c r="D22"/>
  <c r="B23"/>
  <c r="D23"/>
  <c r="B24"/>
  <c r="D24"/>
  <c r="B25"/>
  <c r="D25"/>
  <c r="B26"/>
  <c r="D26"/>
  <c r="B27"/>
  <c r="D27"/>
  <c r="B28"/>
  <c r="D28"/>
  <c r="B29"/>
  <c r="D29"/>
  <c r="B30"/>
  <c r="D30"/>
  <c r="B31"/>
  <c r="D31"/>
  <c r="B32"/>
  <c r="D32"/>
  <c r="B33"/>
  <c r="D33"/>
  <c r="B34"/>
  <c r="D34"/>
  <c r="B35"/>
  <c r="D35"/>
  <c r="B36"/>
  <c r="D36"/>
  <c r="B37"/>
  <c r="D37"/>
  <c r="B38"/>
  <c r="D38"/>
  <c r="B39"/>
  <c r="D39"/>
  <c r="B40"/>
  <c r="D40"/>
  <c r="B41"/>
  <c r="D41"/>
  <c r="B42"/>
  <c r="D42"/>
  <c r="B43"/>
  <c r="D43"/>
  <c r="B44"/>
  <c r="D44"/>
  <c r="B5"/>
  <c r="B6"/>
  <c r="D6"/>
  <c r="J7" i="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6"/>
  <c r="J5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D11" i="3"/>
  <c r="D7"/>
  <c r="B14"/>
  <c r="D14"/>
  <c r="B13"/>
  <c r="D13"/>
  <c r="B12"/>
  <c r="D12"/>
  <c r="B11"/>
  <c r="B10"/>
  <c r="D10"/>
  <c r="B9"/>
  <c r="D9"/>
  <c r="B8"/>
  <c r="D8"/>
  <c r="B7"/>
  <c r="B6"/>
  <c r="D6"/>
  <c r="D15"/>
  <c r="B15"/>
  <c r="K6" i="1"/>
  <c r="K7"/>
  <c r="K8"/>
  <c r="K9"/>
  <c r="K10"/>
  <c r="K11"/>
  <c r="K12"/>
  <c r="K13"/>
  <c r="K14"/>
  <c r="K15"/>
  <c r="K5"/>
  <c r="H5"/>
  <c r="H6"/>
  <c r="H7"/>
  <c r="H8"/>
  <c r="H9"/>
  <c r="H10"/>
  <c r="H11"/>
  <c r="H12"/>
  <c r="H13"/>
  <c r="H14"/>
  <c r="H15"/>
  <c r="E10"/>
  <c r="E11"/>
  <c r="E12"/>
  <c r="E13"/>
  <c r="E14"/>
  <c r="E15"/>
  <c r="E6"/>
  <c r="E7"/>
  <c r="E8"/>
  <c r="E9"/>
  <c r="E5"/>
  <c r="H34" i="10"/>
  <c r="I34"/>
  <c r="I37"/>
  <c r="H35"/>
  <c r="I35"/>
  <c r="C34"/>
  <c r="D34"/>
  <c r="D37"/>
  <c r="C35"/>
  <c r="D35"/>
  <c r="H26"/>
  <c r="I26"/>
  <c r="H25"/>
  <c r="H24"/>
  <c r="H23"/>
  <c r="H22"/>
  <c r="I22"/>
  <c r="I28"/>
  <c r="C26"/>
  <c r="C25"/>
  <c r="C24"/>
  <c r="C23"/>
  <c r="D23"/>
  <c r="C22"/>
  <c r="I23"/>
  <c r="I24"/>
  <c r="I25"/>
  <c r="D22"/>
  <c r="D24"/>
  <c r="D25"/>
  <c r="D26"/>
  <c r="H14"/>
  <c r="I14"/>
  <c r="H13"/>
  <c r="H12"/>
  <c r="I12"/>
  <c r="H11"/>
  <c r="H10"/>
  <c r="I10"/>
  <c r="H9"/>
  <c r="H8"/>
  <c r="H7"/>
  <c r="H5"/>
  <c r="I5"/>
  <c r="H6"/>
  <c r="I6"/>
  <c r="I7"/>
  <c r="I8"/>
  <c r="I9"/>
  <c r="I11"/>
  <c r="I13"/>
  <c r="C14"/>
  <c r="C13"/>
  <c r="C12"/>
  <c r="C11"/>
  <c r="C10"/>
  <c r="C9"/>
  <c r="C8"/>
  <c r="C7"/>
  <c r="C6"/>
  <c r="C5"/>
  <c r="D5"/>
  <c r="D6"/>
  <c r="D7"/>
  <c r="D8"/>
  <c r="D9"/>
  <c r="D10"/>
  <c r="D11"/>
  <c r="D12"/>
  <c r="D13"/>
  <c r="D14"/>
  <c r="D3" i="9"/>
  <c r="D4"/>
  <c r="D5"/>
  <c r="D6"/>
  <c r="E6"/>
  <c r="D7"/>
  <c r="D8"/>
  <c r="D9"/>
  <c r="D10"/>
  <c r="E10"/>
  <c r="D11"/>
  <c r="D12"/>
  <c r="D13"/>
  <c r="D14"/>
  <c r="E14"/>
  <c r="D15"/>
  <c r="D16"/>
  <c r="D17"/>
  <c r="D18"/>
  <c r="E18"/>
  <c r="D19"/>
  <c r="D20"/>
  <c r="D21"/>
  <c r="D22"/>
  <c r="E22"/>
  <c r="C22"/>
  <c r="C21"/>
  <c r="E21"/>
  <c r="C20"/>
  <c r="C19"/>
  <c r="E19"/>
  <c r="C18"/>
  <c r="C17"/>
  <c r="E17"/>
  <c r="C16"/>
  <c r="C15"/>
  <c r="E15"/>
  <c r="C14"/>
  <c r="C13"/>
  <c r="E13"/>
  <c r="C12"/>
  <c r="C11"/>
  <c r="E11"/>
  <c r="C10"/>
  <c r="C9"/>
  <c r="E9"/>
  <c r="C8"/>
  <c r="C7"/>
  <c r="E7"/>
  <c r="C6"/>
  <c r="C5"/>
  <c r="E5"/>
  <c r="C4"/>
  <c r="C3"/>
  <c r="E3"/>
  <c r="B5" i="8"/>
  <c r="B6"/>
  <c r="B7"/>
  <c r="H5" i="6"/>
  <c r="I5"/>
  <c r="I22"/>
  <c r="H6"/>
  <c r="I6"/>
  <c r="C5"/>
  <c r="D5"/>
  <c r="C6"/>
  <c r="D6"/>
  <c r="C7"/>
  <c r="D7"/>
  <c r="C8"/>
  <c r="D8"/>
  <c r="C9"/>
  <c r="C10"/>
  <c r="C13" i="4"/>
  <c r="C14"/>
  <c r="D14"/>
  <c r="C4"/>
  <c r="D4"/>
  <c r="C5"/>
  <c r="D5"/>
  <c r="C6"/>
  <c r="D6"/>
  <c r="C7"/>
  <c r="D7"/>
  <c r="C8"/>
  <c r="D8"/>
  <c r="C9"/>
  <c r="D9"/>
  <c r="C10"/>
  <c r="D10"/>
  <c r="C11"/>
  <c r="D11"/>
  <c r="C12"/>
  <c r="D12"/>
  <c r="C4" i="2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B5" i="1"/>
  <c r="B6"/>
  <c r="B7"/>
  <c r="B8"/>
  <c r="B9"/>
  <c r="B10"/>
  <c r="B11"/>
  <c r="B12"/>
  <c r="B13"/>
  <c r="B14"/>
  <c r="B15"/>
  <c r="I63" i="11"/>
  <c r="G64"/>
  <c r="I64"/>
  <c r="G65"/>
  <c r="I65"/>
  <c r="G66"/>
  <c r="I66"/>
  <c r="G67"/>
  <c r="I67"/>
  <c r="G68"/>
  <c r="I68"/>
  <c r="G69"/>
  <c r="I69"/>
  <c r="G70"/>
  <c r="I70"/>
  <c r="G71"/>
  <c r="I71"/>
  <c r="G72"/>
  <c r="I72"/>
  <c r="G73"/>
  <c r="I73"/>
  <c r="G74"/>
  <c r="I74"/>
  <c r="G75"/>
  <c r="I75"/>
  <c r="G76"/>
  <c r="I76"/>
  <c r="G77"/>
  <c r="I77"/>
  <c r="G78"/>
  <c r="I78"/>
  <c r="G79"/>
  <c r="I79"/>
  <c r="G80"/>
  <c r="I80"/>
  <c r="G81"/>
  <c r="I81"/>
  <c r="G82"/>
  <c r="I82"/>
  <c r="G83"/>
  <c r="I83"/>
  <c r="G84"/>
  <c r="I84"/>
  <c r="G85"/>
  <c r="I85"/>
  <c r="G86"/>
  <c r="I86"/>
  <c r="G87"/>
  <c r="I87"/>
  <c r="G88"/>
  <c r="I88"/>
  <c r="G89"/>
  <c r="I89"/>
  <c r="G90"/>
  <c r="I90"/>
  <c r="L5"/>
  <c r="L6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E8" i="9"/>
  <c r="E23"/>
  <c r="E16"/>
  <c r="I16" i="10"/>
  <c r="D16"/>
  <c r="N55" i="11"/>
  <c r="L56"/>
  <c r="N56"/>
  <c r="L57"/>
  <c r="N57"/>
  <c r="L58"/>
  <c r="N58"/>
  <c r="L59"/>
  <c r="N59"/>
  <c r="L60"/>
  <c r="N60"/>
  <c r="L61"/>
  <c r="N61"/>
  <c r="L62"/>
  <c r="N62"/>
  <c r="L63"/>
  <c r="N63"/>
  <c r="L64"/>
  <c r="N64"/>
  <c r="L65"/>
  <c r="N65"/>
  <c r="L66"/>
  <c r="N66"/>
  <c r="L67"/>
  <c r="N67"/>
  <c r="L68"/>
  <c r="N68"/>
  <c r="L69"/>
  <c r="N69"/>
  <c r="L70"/>
  <c r="N70"/>
  <c r="L71"/>
  <c r="N71"/>
  <c r="L72"/>
  <c r="N72"/>
  <c r="L73"/>
  <c r="N73"/>
  <c r="L74"/>
  <c r="N74"/>
  <c r="L75"/>
  <c r="N75"/>
  <c r="L76"/>
  <c r="N76"/>
  <c r="L77"/>
  <c r="N77"/>
  <c r="L78"/>
  <c r="N78"/>
  <c r="L79"/>
  <c r="N79"/>
  <c r="L80"/>
  <c r="N80"/>
  <c r="L81"/>
  <c r="N81"/>
  <c r="L82"/>
  <c r="N82"/>
  <c r="L83"/>
  <c r="N83"/>
  <c r="L84"/>
  <c r="N84"/>
  <c r="L85"/>
  <c r="N85"/>
  <c r="L86"/>
  <c r="N86"/>
  <c r="L87"/>
  <c r="N87"/>
  <c r="L88"/>
  <c r="N88"/>
  <c r="L89"/>
  <c r="N89"/>
  <c r="L90"/>
  <c r="N90"/>
  <c r="B10" i="6"/>
  <c r="D9"/>
  <c r="D29" i="2"/>
  <c r="E4" i="9"/>
  <c r="E12"/>
  <c r="E20"/>
  <c r="D28" i="10"/>
  <c r="H6" i="1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D52"/>
  <c r="B53"/>
  <c r="D53"/>
  <c r="B54"/>
  <c r="D54"/>
  <c r="B55"/>
  <c r="D55"/>
  <c r="B56"/>
  <c r="D56"/>
  <c r="B57"/>
  <c r="D57"/>
  <c r="B58"/>
  <c r="D58"/>
  <c r="B59"/>
  <c r="D59"/>
  <c r="B60"/>
  <c r="D60"/>
  <c r="B61"/>
  <c r="D61"/>
  <c r="B62"/>
  <c r="D62"/>
  <c r="B63"/>
  <c r="D63"/>
  <c r="B64"/>
  <c r="D64"/>
  <c r="B65"/>
  <c r="D65"/>
  <c r="B66"/>
  <c r="D66"/>
  <c r="B67"/>
  <c r="D67"/>
  <c r="B68"/>
  <c r="D68"/>
  <c r="B69"/>
  <c r="D69"/>
  <c r="B70"/>
  <c r="D70"/>
  <c r="B71"/>
  <c r="D71"/>
  <c r="B72"/>
  <c r="D72"/>
  <c r="B73"/>
  <c r="D73"/>
  <c r="B74"/>
  <c r="D74"/>
  <c r="B75"/>
  <c r="D75"/>
  <c r="B76"/>
  <c r="D76"/>
  <c r="B77"/>
  <c r="D77"/>
  <c r="B78"/>
  <c r="D78"/>
  <c r="B79"/>
  <c r="D79"/>
  <c r="B80"/>
  <c r="D80"/>
  <c r="B81"/>
  <c r="D81"/>
  <c r="B82"/>
  <c r="D82"/>
  <c r="B83"/>
  <c r="D83"/>
  <c r="B84"/>
  <c r="D84"/>
  <c r="B85"/>
  <c r="D85"/>
  <c r="B86"/>
  <c r="D86"/>
  <c r="B87"/>
  <c r="D87"/>
  <c r="B88"/>
  <c r="D88"/>
  <c r="B89"/>
  <c r="D89"/>
  <c r="B90"/>
  <c r="D90"/>
  <c r="D13" i="4"/>
  <c r="D15"/>
  <c r="D62" i="6"/>
  <c r="I62"/>
  <c r="I39"/>
  <c r="I33"/>
  <c r="I37"/>
  <c r="I45"/>
  <c r="I38"/>
  <c r="B11"/>
  <c r="D10"/>
  <c r="N6" i="11"/>
  <c r="L7"/>
  <c r="N7"/>
  <c r="L8"/>
  <c r="N8"/>
  <c r="L9"/>
  <c r="N9"/>
  <c r="L10"/>
  <c r="N10"/>
  <c r="L11"/>
  <c r="N11"/>
  <c r="L12"/>
  <c r="N12"/>
  <c r="L13"/>
  <c r="N13"/>
  <c r="L14"/>
  <c r="N14"/>
  <c r="L15"/>
  <c r="N15"/>
  <c r="L16"/>
  <c r="N16"/>
  <c r="L17"/>
  <c r="N17"/>
  <c r="L18"/>
  <c r="N18"/>
  <c r="L19"/>
  <c r="N19"/>
  <c r="L20"/>
  <c r="N20"/>
  <c r="L21"/>
  <c r="N21"/>
  <c r="L22"/>
  <c r="N22"/>
  <c r="L23"/>
  <c r="N23"/>
  <c r="L24"/>
  <c r="N24"/>
  <c r="L25"/>
  <c r="N25"/>
  <c r="L26"/>
  <c r="N26"/>
  <c r="L27"/>
  <c r="N27"/>
  <c r="L28"/>
  <c r="N28"/>
  <c r="L29"/>
  <c r="N29"/>
  <c r="L30"/>
  <c r="N30"/>
  <c r="L31"/>
  <c r="N31"/>
  <c r="L32"/>
  <c r="N32"/>
  <c r="L33"/>
  <c r="N33"/>
  <c r="L34"/>
  <c r="N34"/>
  <c r="L35"/>
  <c r="N35"/>
  <c r="L36"/>
  <c r="N36"/>
  <c r="L37"/>
  <c r="N37"/>
  <c r="L38"/>
  <c r="N38"/>
  <c r="L39"/>
  <c r="N39"/>
  <c r="L40"/>
  <c r="N40"/>
  <c r="L41"/>
  <c r="N41"/>
  <c r="L42"/>
  <c r="N42"/>
  <c r="L43"/>
  <c r="N43"/>
  <c r="L44"/>
  <c r="N44"/>
  <c r="I6"/>
  <c r="G7"/>
  <c r="I7"/>
  <c r="G8"/>
  <c r="I8"/>
  <c r="G9"/>
  <c r="I9"/>
  <c r="G10"/>
  <c r="I10"/>
  <c r="G11"/>
  <c r="I11"/>
  <c r="G12"/>
  <c r="I12"/>
  <c r="G13"/>
  <c r="I13"/>
  <c r="G14"/>
  <c r="I14"/>
  <c r="G15"/>
  <c r="I15"/>
  <c r="G16"/>
  <c r="I16"/>
  <c r="G17"/>
  <c r="I17"/>
  <c r="G18"/>
  <c r="I18"/>
  <c r="G19"/>
  <c r="I19"/>
  <c r="G20"/>
  <c r="I20"/>
  <c r="G21"/>
  <c r="I21"/>
  <c r="G22"/>
  <c r="I22"/>
  <c r="G23"/>
  <c r="I23"/>
  <c r="G24"/>
  <c r="I24"/>
  <c r="G25"/>
  <c r="I25"/>
  <c r="G26"/>
  <c r="I26"/>
  <c r="G27"/>
  <c r="I27"/>
  <c r="G28"/>
  <c r="I28"/>
  <c r="G29"/>
  <c r="I29"/>
  <c r="G30"/>
  <c r="I30"/>
  <c r="G31"/>
  <c r="I31"/>
  <c r="G32"/>
  <c r="I32"/>
  <c r="G33"/>
  <c r="I33"/>
  <c r="G34"/>
  <c r="I34"/>
  <c r="G35"/>
  <c r="I35"/>
  <c r="G36"/>
  <c r="I36"/>
  <c r="G37"/>
  <c r="I37"/>
  <c r="G38"/>
  <c r="I38"/>
  <c r="G39"/>
  <c r="I39"/>
  <c r="G40"/>
  <c r="I40"/>
  <c r="G41"/>
  <c r="I41"/>
  <c r="G42"/>
  <c r="I42"/>
  <c r="G43"/>
  <c r="I43"/>
  <c r="G44"/>
  <c r="I44"/>
  <c r="B12" i="6"/>
  <c r="D11"/>
  <c r="D12"/>
  <c r="B13"/>
  <c r="B14"/>
  <c r="D13"/>
  <c r="D14"/>
  <c r="B15"/>
  <c r="D15"/>
  <c r="D22"/>
  <c r="J24" i="15" l="1"/>
  <c r="D5"/>
  <c r="H26"/>
  <c r="J26" s="1"/>
  <c r="D26"/>
  <c r="B27"/>
  <c r="B8"/>
  <c r="D7"/>
  <c r="I19"/>
  <c r="H25"/>
  <c r="J25" s="1"/>
  <c r="D6"/>
  <c r="D25"/>
  <c r="J34" i="14"/>
  <c r="J33"/>
  <c r="J37"/>
  <c r="B26"/>
  <c r="H25"/>
  <c r="J25" s="1"/>
  <c r="H24"/>
  <c r="J24" s="1"/>
  <c r="J32"/>
  <c r="J36"/>
  <c r="J31"/>
  <c r="J35"/>
  <c r="D24"/>
  <c r="J30"/>
  <c r="J38"/>
  <c r="I14"/>
  <c r="I16"/>
  <c r="D25"/>
  <c r="D26"/>
  <c r="I8"/>
  <c r="D4"/>
  <c r="B5"/>
  <c r="D5" s="1"/>
  <c r="I10"/>
  <c r="I12"/>
  <c r="I6"/>
  <c r="I18"/>
  <c r="D51" i="13"/>
  <c r="D62" s="1"/>
  <c r="D45"/>
  <c r="J38"/>
  <c r="J45" s="1"/>
  <c r="J12"/>
  <c r="J8"/>
  <c r="J16"/>
  <c r="D7"/>
  <c r="B9"/>
  <c r="D8"/>
  <c r="J62"/>
  <c r="H27" i="15" l="1"/>
  <c r="J27" s="1"/>
  <c r="B28"/>
  <c r="D27"/>
  <c r="D8"/>
  <c r="B27" i="14"/>
  <c r="H26"/>
  <c r="J26" s="1"/>
  <c r="I19"/>
  <c r="B6"/>
  <c r="D6" s="1"/>
  <c r="J22" i="13"/>
  <c r="D9"/>
  <c r="B10"/>
  <c r="D19" i="15" l="1"/>
  <c r="H28"/>
  <c r="J28" s="1"/>
  <c r="D28"/>
  <c r="H27" i="14"/>
  <c r="J27" s="1"/>
  <c r="B28"/>
  <c r="D27"/>
  <c r="B7"/>
  <c r="D7" s="1"/>
  <c r="B11" i="13"/>
  <c r="D10"/>
  <c r="H29" i="15" l="1"/>
  <c r="J29" s="1"/>
  <c r="J39" s="1"/>
  <c r="D39"/>
  <c r="H28" i="14"/>
  <c r="J28" s="1"/>
  <c r="B29"/>
  <c r="D28"/>
  <c r="B8"/>
  <c r="D8" s="1"/>
  <c r="B12" i="13"/>
  <c r="D11"/>
  <c r="D29" i="14" l="1"/>
  <c r="D39" s="1"/>
  <c r="H29"/>
  <c r="J29" s="1"/>
  <c r="J39" s="1"/>
  <c r="B9"/>
  <c r="D9" s="1"/>
  <c r="D19" s="1"/>
  <c r="B13" i="13"/>
  <c r="D12"/>
  <c r="D13" l="1"/>
  <c r="B14"/>
  <c r="B15" l="1"/>
  <c r="D15" s="1"/>
  <c r="D14"/>
  <c r="D22" l="1"/>
</calcChain>
</file>

<file path=xl/sharedStrings.xml><?xml version="1.0" encoding="utf-8"?>
<sst xmlns="http://schemas.openxmlformats.org/spreadsheetml/2006/main" count="281" uniqueCount="46">
  <si>
    <t>Year</t>
  </si>
  <si>
    <r>
      <t>i</t>
    </r>
    <r>
      <rPr>
        <sz val="10"/>
        <rFont val="Arial"/>
        <charset val="222"/>
      </rPr>
      <t xml:space="preserve"> = </t>
    </r>
  </si>
  <si>
    <t>principal =</t>
  </si>
  <si>
    <t>FV</t>
  </si>
  <si>
    <t>PV</t>
  </si>
  <si>
    <t>Discount Factor</t>
  </si>
  <si>
    <t>FP</t>
  </si>
  <si>
    <t>LV</t>
  </si>
  <si>
    <t>C</t>
  </si>
  <si>
    <t>P</t>
  </si>
  <si>
    <t>Payments</t>
  </si>
  <si>
    <t>Total</t>
  </si>
  <si>
    <t>Year (end)</t>
  </si>
  <si>
    <t>Returns</t>
  </si>
  <si>
    <t>Age</t>
  </si>
  <si>
    <t>Annual Expenses</t>
  </si>
  <si>
    <t>At the age of 60 you need</t>
  </si>
  <si>
    <t>5-Years Bonds, Holding Period 1 Year</t>
  </si>
  <si>
    <t>10-Years Bonds, Holding Period 1 Year</t>
  </si>
  <si>
    <t>2-Years Bonds, Holding Period 1 Year</t>
  </si>
  <si>
    <t>Future V</t>
  </si>
  <si>
    <t>Discount</t>
  </si>
  <si>
    <t>Face V</t>
  </si>
  <si>
    <t>Face Value</t>
  </si>
  <si>
    <t>Saving</t>
  </si>
  <si>
    <t>Saving/Year</t>
  </si>
  <si>
    <t>Add.Saving</t>
  </si>
  <si>
    <t>(1,000/month)</t>
  </si>
  <si>
    <t>(1,500/month)</t>
  </si>
  <si>
    <t>(2,000/month)</t>
  </si>
  <si>
    <t>http://www.krungthai-axa.co.th/th/insurance_SP.asp</t>
  </si>
  <si>
    <t>Tanachart Speedy Saving 10/2</t>
  </si>
  <si>
    <t>Sum</t>
  </si>
  <si>
    <t>Tax Benefits</t>
  </si>
  <si>
    <t>4-fold</t>
  </si>
  <si>
    <t>10-fold</t>
  </si>
  <si>
    <t>41-fold</t>
  </si>
  <si>
    <t>14-fold</t>
  </si>
  <si>
    <t>3-fold</t>
  </si>
  <si>
    <t>1.5-fold</t>
  </si>
  <si>
    <t>less exp.</t>
  </si>
  <si>
    <t>less all.</t>
  </si>
  <si>
    <t>Net Income</t>
  </si>
  <si>
    <t>Highest Bracket</t>
  </si>
  <si>
    <t>Monthly Income</t>
  </si>
  <si>
    <t>Yearly Income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</si>
</sst>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0"/>
      <name val="Arial"/>
      <charset val="222"/>
    </font>
    <font>
      <sz val="10"/>
      <name val="Arial"/>
      <charset val="222"/>
    </font>
    <font>
      <i/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right"/>
    </xf>
    <xf numFmtId="9" fontId="0" fillId="0" borderId="0" xfId="2" applyFont="1"/>
    <xf numFmtId="43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43" fontId="0" fillId="0" borderId="0" xfId="0" applyNumberFormat="1"/>
    <xf numFmtId="0" fontId="0" fillId="0" borderId="1" xfId="0" applyBorder="1" applyAlignment="1">
      <alignment horizontal="center"/>
    </xf>
    <xf numFmtId="43" fontId="0" fillId="0" borderId="1" xfId="0" applyNumberFormat="1" applyBorder="1"/>
    <xf numFmtId="0" fontId="0" fillId="0" borderId="1" xfId="0" applyBorder="1"/>
    <xf numFmtId="10" fontId="0" fillId="0" borderId="0" xfId="2" applyNumberFormat="1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43" fontId="0" fillId="2" borderId="1" xfId="0" applyNumberFormat="1" applyFill="1" applyBorder="1"/>
    <xf numFmtId="0" fontId="0" fillId="0" borderId="3" xfId="0" applyBorder="1" applyAlignment="1">
      <alignment horizontal="center"/>
    </xf>
    <xf numFmtId="43" fontId="0" fillId="0" borderId="3" xfId="1" applyFont="1" applyBorder="1"/>
    <xf numFmtId="0" fontId="0" fillId="0" borderId="0" xfId="0" applyBorder="1" applyAlignment="1">
      <alignment horizontal="center"/>
    </xf>
    <xf numFmtId="43" fontId="0" fillId="0" borderId="0" xfId="1" applyFont="1" applyBorder="1"/>
    <xf numFmtId="0" fontId="0" fillId="0" borderId="4" xfId="0" applyBorder="1" applyAlignment="1">
      <alignment horizontal="center"/>
    </xf>
    <xf numFmtId="43" fontId="0" fillId="0" borderId="4" xfId="1" applyFont="1" applyBorder="1"/>
    <xf numFmtId="0" fontId="4" fillId="0" borderId="0" xfId="0" applyFont="1"/>
    <xf numFmtId="0" fontId="2" fillId="0" borderId="3" xfId="0" applyFont="1" applyBorder="1" applyAlignment="1">
      <alignment horizontal="right"/>
    </xf>
    <xf numFmtId="9" fontId="0" fillId="0" borderId="3" xfId="2" applyFont="1" applyBorder="1"/>
    <xf numFmtId="0" fontId="2" fillId="0" borderId="0" xfId="0" applyFont="1" applyBorder="1" applyAlignment="1">
      <alignment horizontal="right"/>
    </xf>
    <xf numFmtId="0" fontId="0" fillId="0" borderId="0" xfId="0" applyBorder="1"/>
    <xf numFmtId="0" fontId="0" fillId="0" borderId="3" xfId="0" applyBorder="1"/>
    <xf numFmtId="43" fontId="0" fillId="0" borderId="0" xfId="0" applyNumberFormat="1" applyBorder="1"/>
    <xf numFmtId="43" fontId="0" fillId="0" borderId="4" xfId="0" applyNumberFormat="1" applyBorder="1"/>
    <xf numFmtId="43" fontId="2" fillId="0" borderId="0" xfId="1" applyFont="1" applyAlignment="1">
      <alignment horizontal="right"/>
    </xf>
    <xf numFmtId="0" fontId="0" fillId="0" borderId="0" xfId="0" applyFill="1" applyBorder="1"/>
    <xf numFmtId="0" fontId="2" fillId="0" borderId="0" xfId="0" applyFont="1" applyFill="1" applyBorder="1" applyAlignment="1">
      <alignment horizontal="right"/>
    </xf>
    <xf numFmtId="10" fontId="0" fillId="0" borderId="0" xfId="2" applyNumberFormat="1" applyFont="1" applyFill="1" applyBorder="1"/>
    <xf numFmtId="43" fontId="2" fillId="0" borderId="0" xfId="1" applyFont="1" applyFill="1" applyBorder="1" applyAlignment="1">
      <alignment horizontal="right"/>
    </xf>
    <xf numFmtId="9" fontId="0" fillId="0" borderId="0" xfId="2" applyFont="1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43" fontId="0" fillId="0" borderId="0" xfId="1" applyFont="1" applyFill="1" applyBorder="1"/>
    <xf numFmtId="43" fontId="0" fillId="0" borderId="0" xfId="0" applyNumberFormat="1" applyFill="1" applyBorder="1"/>
    <xf numFmtId="43" fontId="0" fillId="2" borderId="1" xfId="1" applyFont="1" applyFill="1" applyBorder="1"/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Border="1"/>
    <xf numFmtId="43" fontId="0" fillId="0" borderId="5" xfId="1" applyFont="1" applyBorder="1"/>
    <xf numFmtId="43" fontId="0" fillId="0" borderId="5" xfId="0" applyNumberFormat="1" applyBorder="1"/>
    <xf numFmtId="0" fontId="0" fillId="3" borderId="5" xfId="0" applyFill="1" applyBorder="1"/>
    <xf numFmtId="43" fontId="0" fillId="3" borderId="5" xfId="0" applyNumberFormat="1" applyFill="1" applyBorder="1"/>
    <xf numFmtId="9" fontId="0" fillId="0" borderId="5" xfId="0" applyNumberForma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zoomScale="190" workbookViewId="0">
      <selection activeCell="A17" sqref="A17"/>
    </sheetView>
  </sheetViews>
  <sheetFormatPr defaultRowHeight="12.75"/>
  <cols>
    <col min="1" max="1" width="10.28515625" bestFit="1" customWidth="1"/>
    <col min="3" max="3" width="1.42578125" customWidth="1"/>
    <col min="4" max="4" width="10.28515625" bestFit="1" customWidth="1"/>
    <col min="5" max="5" width="9.28515625" bestFit="1" customWidth="1"/>
    <col min="6" max="6" width="1.42578125" customWidth="1"/>
    <col min="7" max="7" width="10.28515625" bestFit="1" customWidth="1"/>
    <col min="9" max="9" width="1.42578125" customWidth="1"/>
    <col min="10" max="10" width="10.28515625" bestFit="1" customWidth="1"/>
  </cols>
  <sheetData>
    <row r="1" spans="1:11">
      <c r="A1" s="1" t="s">
        <v>1</v>
      </c>
      <c r="B1" s="2">
        <v>0.1</v>
      </c>
      <c r="D1" s="21" t="s">
        <v>1</v>
      </c>
      <c r="E1" s="22">
        <v>7.0000000000000007E-2</v>
      </c>
      <c r="G1" s="21" t="s">
        <v>1</v>
      </c>
      <c r="H1" s="22">
        <v>0.04</v>
      </c>
      <c r="J1" s="21" t="s">
        <v>1</v>
      </c>
      <c r="K1" s="22">
        <v>0.01</v>
      </c>
    </row>
    <row r="2" spans="1:11">
      <c r="A2" s="1" t="s">
        <v>2</v>
      </c>
      <c r="B2">
        <v>100</v>
      </c>
      <c r="D2" s="23" t="s">
        <v>2</v>
      </c>
      <c r="E2" s="24">
        <v>100</v>
      </c>
      <c r="G2" s="23" t="s">
        <v>2</v>
      </c>
      <c r="H2" s="24">
        <v>100</v>
      </c>
      <c r="J2" s="23" t="s">
        <v>2</v>
      </c>
      <c r="K2" s="24">
        <v>100</v>
      </c>
    </row>
    <row r="3" spans="1:11">
      <c r="B3" s="1"/>
      <c r="D3" s="24"/>
      <c r="E3" s="23"/>
      <c r="G3" s="24"/>
      <c r="H3" s="23"/>
      <c r="J3" s="24"/>
      <c r="K3" s="23"/>
    </row>
    <row r="4" spans="1:11" ht="26.25" customHeight="1">
      <c r="A4" s="12" t="s">
        <v>0</v>
      </c>
      <c r="B4" s="12" t="s">
        <v>20</v>
      </c>
      <c r="C4" s="4"/>
      <c r="D4" s="12" t="s">
        <v>0</v>
      </c>
      <c r="E4" s="12" t="s">
        <v>20</v>
      </c>
      <c r="G4" s="12" t="s">
        <v>0</v>
      </c>
      <c r="H4" s="12" t="s">
        <v>20</v>
      </c>
      <c r="I4" s="4"/>
      <c r="J4" s="12" t="s">
        <v>0</v>
      </c>
      <c r="K4" s="12" t="s">
        <v>20</v>
      </c>
    </row>
    <row r="5" spans="1:11">
      <c r="A5" s="16">
        <v>0</v>
      </c>
      <c r="B5" s="17">
        <f>B2</f>
        <v>100</v>
      </c>
      <c r="D5" s="16">
        <v>0</v>
      </c>
      <c r="E5" s="17">
        <f>E2</f>
        <v>100</v>
      </c>
      <c r="G5" s="14">
        <v>0</v>
      </c>
      <c r="H5" s="15">
        <f>H2</f>
        <v>100</v>
      </c>
      <c r="J5" s="14">
        <v>0</v>
      </c>
      <c r="K5" s="15">
        <f>K2</f>
        <v>100</v>
      </c>
    </row>
    <row r="6" spans="1:11">
      <c r="A6" s="16">
        <v>1</v>
      </c>
      <c r="B6" s="17">
        <f t="shared" ref="B6:B15" si="0">B5*(1+$B$1)</f>
        <v>110.00000000000001</v>
      </c>
      <c r="D6" s="16">
        <v>1</v>
      </c>
      <c r="E6" s="17">
        <f>E5*(1+$E$1)</f>
        <v>107</v>
      </c>
      <c r="G6" s="16">
        <v>1</v>
      </c>
      <c r="H6" s="17">
        <f>H5*(1+$H$1)</f>
        <v>104</v>
      </c>
      <c r="J6" s="16">
        <v>1</v>
      </c>
      <c r="K6" s="17">
        <f>K5*(1+$K$1)</f>
        <v>101</v>
      </c>
    </row>
    <row r="7" spans="1:11">
      <c r="A7" s="16">
        <v>2</v>
      </c>
      <c r="B7" s="17">
        <f t="shared" si="0"/>
        <v>121.00000000000003</v>
      </c>
      <c r="D7" s="16">
        <v>2</v>
      </c>
      <c r="E7" s="17">
        <f t="shared" ref="E7:E15" si="1">E6*(1+$E$1)</f>
        <v>114.49000000000001</v>
      </c>
      <c r="G7" s="16">
        <v>2</v>
      </c>
      <c r="H7" s="17">
        <f t="shared" ref="H7:H15" si="2">H6*(1+$H$1)</f>
        <v>108.16</v>
      </c>
      <c r="J7" s="16">
        <v>2</v>
      </c>
      <c r="K7" s="17">
        <f t="shared" ref="K7:K15" si="3">K6*(1+$K$1)</f>
        <v>102.01</v>
      </c>
    </row>
    <row r="8" spans="1:11">
      <c r="A8" s="16">
        <v>3</v>
      </c>
      <c r="B8" s="17">
        <f t="shared" si="0"/>
        <v>133.10000000000005</v>
      </c>
      <c r="D8" s="16">
        <v>3</v>
      </c>
      <c r="E8" s="17">
        <f t="shared" si="1"/>
        <v>122.50430000000001</v>
      </c>
      <c r="G8" s="16">
        <v>3</v>
      </c>
      <c r="H8" s="17">
        <f t="shared" si="2"/>
        <v>112.4864</v>
      </c>
      <c r="J8" s="16">
        <v>3</v>
      </c>
      <c r="K8" s="17">
        <f t="shared" si="3"/>
        <v>103.0301</v>
      </c>
    </row>
    <row r="9" spans="1:11">
      <c r="A9" s="16">
        <v>4</v>
      </c>
      <c r="B9" s="17">
        <f t="shared" si="0"/>
        <v>146.41000000000008</v>
      </c>
      <c r="D9" s="16">
        <v>4</v>
      </c>
      <c r="E9" s="17">
        <f t="shared" si="1"/>
        <v>131.07960100000003</v>
      </c>
      <c r="G9" s="16">
        <v>4</v>
      </c>
      <c r="H9" s="17">
        <f t="shared" si="2"/>
        <v>116.98585600000001</v>
      </c>
      <c r="J9" s="16">
        <v>4</v>
      </c>
      <c r="K9" s="17">
        <f t="shared" si="3"/>
        <v>104.060401</v>
      </c>
    </row>
    <row r="10" spans="1:11">
      <c r="A10" s="16">
        <v>5</v>
      </c>
      <c r="B10" s="17">
        <f t="shared" si="0"/>
        <v>161.0510000000001</v>
      </c>
      <c r="D10" s="16">
        <v>5</v>
      </c>
      <c r="E10" s="17">
        <f t="shared" si="1"/>
        <v>140.25517307000004</v>
      </c>
      <c r="G10" s="16">
        <v>5</v>
      </c>
      <c r="H10" s="17">
        <f t="shared" si="2"/>
        <v>121.66529024000002</v>
      </c>
      <c r="J10" s="16">
        <v>5</v>
      </c>
      <c r="K10" s="17">
        <f t="shared" si="3"/>
        <v>105.10100500999999</v>
      </c>
    </row>
    <row r="11" spans="1:11">
      <c r="A11" s="16">
        <v>6</v>
      </c>
      <c r="B11" s="17">
        <f t="shared" si="0"/>
        <v>177.15610000000012</v>
      </c>
      <c r="D11" s="16">
        <v>6</v>
      </c>
      <c r="E11" s="17">
        <f t="shared" si="1"/>
        <v>150.07303518490005</v>
      </c>
      <c r="G11" s="16">
        <v>6</v>
      </c>
      <c r="H11" s="17">
        <f t="shared" si="2"/>
        <v>126.53190184960002</v>
      </c>
      <c r="J11" s="16">
        <v>6</v>
      </c>
      <c r="K11" s="17">
        <f t="shared" si="3"/>
        <v>106.1520150601</v>
      </c>
    </row>
    <row r="12" spans="1:11">
      <c r="A12" s="16">
        <v>7</v>
      </c>
      <c r="B12" s="17">
        <f t="shared" si="0"/>
        <v>194.87171000000015</v>
      </c>
      <c r="D12" s="16">
        <v>7</v>
      </c>
      <c r="E12" s="17">
        <f t="shared" si="1"/>
        <v>160.57814764784305</v>
      </c>
      <c r="G12" s="16">
        <v>7</v>
      </c>
      <c r="H12" s="17">
        <f t="shared" si="2"/>
        <v>131.59317792358402</v>
      </c>
      <c r="J12" s="16">
        <v>7</v>
      </c>
      <c r="K12" s="17">
        <f t="shared" si="3"/>
        <v>107.213535210701</v>
      </c>
    </row>
    <row r="13" spans="1:11">
      <c r="A13" s="16">
        <v>8</v>
      </c>
      <c r="B13" s="17">
        <f t="shared" si="0"/>
        <v>214.3588810000002</v>
      </c>
      <c r="D13" s="16">
        <v>8</v>
      </c>
      <c r="E13" s="17">
        <f t="shared" si="1"/>
        <v>171.81861798319207</v>
      </c>
      <c r="G13" s="16">
        <v>8</v>
      </c>
      <c r="H13" s="17">
        <f t="shared" si="2"/>
        <v>136.85690504052738</v>
      </c>
      <c r="J13" s="16">
        <v>8</v>
      </c>
      <c r="K13" s="17">
        <f t="shared" si="3"/>
        <v>108.28567056280801</v>
      </c>
    </row>
    <row r="14" spans="1:11">
      <c r="A14" s="16">
        <v>9</v>
      </c>
      <c r="B14" s="17">
        <f t="shared" si="0"/>
        <v>235.79476910000022</v>
      </c>
      <c r="D14" s="16">
        <v>9</v>
      </c>
      <c r="E14" s="17">
        <f t="shared" si="1"/>
        <v>183.84592124201552</v>
      </c>
      <c r="G14" s="16">
        <v>9</v>
      </c>
      <c r="H14" s="17">
        <f t="shared" si="2"/>
        <v>142.33118124214849</v>
      </c>
      <c r="J14" s="16">
        <v>9</v>
      </c>
      <c r="K14" s="17">
        <f t="shared" si="3"/>
        <v>109.36852726843608</v>
      </c>
    </row>
    <row r="15" spans="1:11">
      <c r="A15" s="18">
        <v>10</v>
      </c>
      <c r="B15" s="19">
        <f t="shared" si="0"/>
        <v>259.37424601000026</v>
      </c>
      <c r="D15" s="18">
        <v>10</v>
      </c>
      <c r="E15" s="19">
        <f t="shared" si="1"/>
        <v>196.71513572895662</v>
      </c>
      <c r="G15" s="18">
        <v>10</v>
      </c>
      <c r="H15" s="19">
        <f t="shared" si="2"/>
        <v>148.02442849183444</v>
      </c>
      <c r="J15" s="18">
        <v>10</v>
      </c>
      <c r="K15" s="19">
        <f t="shared" si="3"/>
        <v>110.46221254112045</v>
      </c>
    </row>
    <row r="19" spans="2:2">
      <c r="B19" s="10"/>
    </row>
    <row r="21" spans="2:2">
      <c r="B21" s="10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0"/>
  <sheetViews>
    <sheetView zoomScale="175" workbookViewId="0">
      <selection activeCell="C3" sqref="C3"/>
    </sheetView>
  </sheetViews>
  <sheetFormatPr defaultRowHeight="12.75"/>
  <cols>
    <col min="9" max="9" width="9.28515625" bestFit="1" customWidth="1"/>
  </cols>
  <sheetData>
    <row r="1" spans="1:4">
      <c r="A1" s="1" t="s">
        <v>1</v>
      </c>
      <c r="B1" s="10">
        <v>0.1183</v>
      </c>
    </row>
    <row r="2" spans="1:4">
      <c r="A2" s="12" t="s">
        <v>0</v>
      </c>
      <c r="B2" s="12" t="s">
        <v>6</v>
      </c>
      <c r="C2" s="12" t="s">
        <v>21</v>
      </c>
      <c r="D2" s="12" t="s">
        <v>4</v>
      </c>
    </row>
    <row r="3" spans="1:4">
      <c r="A3" s="5">
        <v>0</v>
      </c>
    </row>
    <row r="4" spans="1:4">
      <c r="A4" s="5">
        <v>1</v>
      </c>
      <c r="B4" s="3">
        <v>126</v>
      </c>
      <c r="C4" s="3">
        <f t="shared" ref="C4:C28" si="0">(1+$B$1)^A4</f>
        <v>1.1183000000000001</v>
      </c>
      <c r="D4" s="3">
        <f t="shared" ref="D4:D28" si="1">B4/C4</f>
        <v>112.67101851023875</v>
      </c>
    </row>
    <row r="5" spans="1:4">
      <c r="A5" s="5">
        <v>2</v>
      </c>
      <c r="B5" s="3">
        <v>126</v>
      </c>
      <c r="C5" s="3">
        <f t="shared" si="0"/>
        <v>1.2505948900000001</v>
      </c>
      <c r="D5" s="3">
        <f t="shared" si="1"/>
        <v>100.75205088995685</v>
      </c>
    </row>
    <row r="6" spans="1:4">
      <c r="A6" s="5">
        <v>3</v>
      </c>
      <c r="B6" s="3">
        <v>126</v>
      </c>
      <c r="C6" s="3">
        <f t="shared" si="0"/>
        <v>1.3985402654870003</v>
      </c>
      <c r="D6" s="3">
        <f t="shared" si="1"/>
        <v>90.093938021959076</v>
      </c>
    </row>
    <row r="7" spans="1:4">
      <c r="A7" s="5">
        <v>4</v>
      </c>
      <c r="B7" s="3">
        <v>126</v>
      </c>
      <c r="C7" s="3">
        <f t="shared" si="0"/>
        <v>1.5639875788941124</v>
      </c>
      <c r="D7" s="3">
        <f t="shared" si="1"/>
        <v>80.563299670892491</v>
      </c>
    </row>
    <row r="8" spans="1:4">
      <c r="A8" s="5">
        <v>5</v>
      </c>
      <c r="B8" s="3">
        <v>126</v>
      </c>
      <c r="C8" s="3">
        <f t="shared" si="0"/>
        <v>1.749007309477286</v>
      </c>
      <c r="D8" s="3">
        <f t="shared" si="1"/>
        <v>72.040865305278089</v>
      </c>
    </row>
    <row r="9" spans="1:4">
      <c r="A9" s="5">
        <v>6</v>
      </c>
      <c r="B9" s="3">
        <v>126</v>
      </c>
      <c r="C9" s="3">
        <f t="shared" si="0"/>
        <v>1.9559148741884491</v>
      </c>
      <c r="D9" s="3">
        <f t="shared" si="1"/>
        <v>64.419981494480993</v>
      </c>
    </row>
    <row r="10" spans="1:4">
      <c r="A10" s="5">
        <v>7</v>
      </c>
      <c r="B10" s="3">
        <v>126</v>
      </c>
      <c r="C10" s="3">
        <f t="shared" si="0"/>
        <v>2.1872996038049428</v>
      </c>
      <c r="D10" s="3">
        <f t="shared" si="1"/>
        <v>57.605277201538925</v>
      </c>
    </row>
    <row r="11" spans="1:4">
      <c r="A11" s="5">
        <v>8</v>
      </c>
      <c r="B11" s="3">
        <v>126</v>
      </c>
      <c r="C11" s="3">
        <f t="shared" si="0"/>
        <v>2.4460571469350674</v>
      </c>
      <c r="D11" s="3">
        <f t="shared" si="1"/>
        <v>51.511470268746251</v>
      </c>
    </row>
    <row r="12" spans="1:4">
      <c r="A12" s="5">
        <v>9</v>
      </c>
      <c r="B12" s="3">
        <v>126</v>
      </c>
      <c r="C12" s="3">
        <f t="shared" si="0"/>
        <v>2.7354257074174861</v>
      </c>
      <c r="D12" s="3">
        <f t="shared" si="1"/>
        <v>46.06230015983747</v>
      </c>
    </row>
    <row r="13" spans="1:4">
      <c r="A13" s="5">
        <v>10</v>
      </c>
      <c r="B13" s="3">
        <v>126</v>
      </c>
      <c r="C13" s="3">
        <f t="shared" si="0"/>
        <v>3.0590265686049749</v>
      </c>
      <c r="D13" s="3">
        <f t="shared" si="1"/>
        <v>41.189573602644614</v>
      </c>
    </row>
    <row r="14" spans="1:4">
      <c r="A14" s="5">
        <v>11</v>
      </c>
      <c r="B14" s="3">
        <v>126</v>
      </c>
      <c r="C14" s="3">
        <f t="shared" si="0"/>
        <v>3.4209094116709435</v>
      </c>
      <c r="D14" s="3">
        <f t="shared" si="1"/>
        <v>36.832311188987404</v>
      </c>
    </row>
    <row r="15" spans="1:4">
      <c r="A15" s="5">
        <v>12</v>
      </c>
      <c r="B15" s="3">
        <v>126</v>
      </c>
      <c r="C15" s="3">
        <f t="shared" si="0"/>
        <v>3.8256029950716162</v>
      </c>
      <c r="D15" s="3">
        <f t="shared" si="1"/>
        <v>32.935984251978361</v>
      </c>
    </row>
    <row r="16" spans="1:4">
      <c r="A16" s="5">
        <v>13</v>
      </c>
      <c r="B16" s="3">
        <v>126</v>
      </c>
      <c r="C16" s="3">
        <f t="shared" si="0"/>
        <v>4.2781718293885884</v>
      </c>
      <c r="D16" s="3">
        <f t="shared" si="1"/>
        <v>29.451832470695127</v>
      </c>
    </row>
    <row r="17" spans="1:4">
      <c r="A17" s="5">
        <v>14</v>
      </c>
      <c r="B17" s="3">
        <v>126</v>
      </c>
      <c r="C17" s="3">
        <f t="shared" si="0"/>
        <v>4.7842795568052594</v>
      </c>
      <c r="D17" s="3">
        <f t="shared" si="1"/>
        <v>26.336253662429687</v>
      </c>
    </row>
    <row r="18" spans="1:4">
      <c r="A18" s="5">
        <v>15</v>
      </c>
      <c r="B18" s="3">
        <v>126</v>
      </c>
      <c r="C18" s="3">
        <f t="shared" si="0"/>
        <v>5.3502598283753215</v>
      </c>
      <c r="D18" s="3">
        <f t="shared" si="1"/>
        <v>23.550258126110784</v>
      </c>
    </row>
    <row r="19" spans="1:4">
      <c r="A19" s="5">
        <v>16</v>
      </c>
      <c r="B19" s="3">
        <v>126</v>
      </c>
      <c r="C19" s="3">
        <f t="shared" si="0"/>
        <v>5.9831955660721219</v>
      </c>
      <c r="D19" s="3">
        <f t="shared" si="1"/>
        <v>21.058980708316895</v>
      </c>
    </row>
    <row r="20" spans="1:4">
      <c r="A20" s="5">
        <v>17</v>
      </c>
      <c r="B20" s="3">
        <v>126</v>
      </c>
      <c r="C20" s="3">
        <f t="shared" si="0"/>
        <v>6.6910076015384545</v>
      </c>
      <c r="D20" s="3">
        <f t="shared" si="1"/>
        <v>18.831244485662964</v>
      </c>
    </row>
    <row r="21" spans="1:4">
      <c r="A21" s="5">
        <v>18</v>
      </c>
      <c r="B21" s="3">
        <v>126</v>
      </c>
      <c r="C21" s="3">
        <f t="shared" si="0"/>
        <v>7.4825538008004537</v>
      </c>
      <c r="D21" s="3">
        <f t="shared" si="1"/>
        <v>16.839170603293361</v>
      </c>
    </row>
    <row r="22" spans="1:4">
      <c r="A22" s="5">
        <v>19</v>
      </c>
      <c r="B22" s="3">
        <v>126</v>
      </c>
      <c r="C22" s="3">
        <f t="shared" si="0"/>
        <v>8.3677399154351484</v>
      </c>
      <c r="D22" s="3">
        <f t="shared" si="1"/>
        <v>15.057829386831225</v>
      </c>
    </row>
    <row r="23" spans="1:4">
      <c r="A23" s="5">
        <v>20</v>
      </c>
      <c r="B23" s="3">
        <v>126</v>
      </c>
      <c r="C23" s="3">
        <f t="shared" si="0"/>
        <v>9.3576435474311257</v>
      </c>
      <c r="D23" s="3">
        <f t="shared" si="1"/>
        <v>13.464928361648239</v>
      </c>
    </row>
    <row r="24" spans="1:4">
      <c r="A24" s="5">
        <v>21</v>
      </c>
      <c r="B24" s="3">
        <v>126</v>
      </c>
      <c r="C24" s="3">
        <f t="shared" si="0"/>
        <v>10.46465277909223</v>
      </c>
      <c r="D24" s="3">
        <f t="shared" si="1"/>
        <v>12.040533275192914</v>
      </c>
    </row>
    <row r="25" spans="1:4">
      <c r="A25" s="5">
        <v>22</v>
      </c>
      <c r="B25" s="3">
        <v>126</v>
      </c>
      <c r="C25" s="3">
        <f t="shared" si="0"/>
        <v>11.702621202858841</v>
      </c>
      <c r="D25" s="3">
        <f t="shared" si="1"/>
        <v>10.76681863113021</v>
      </c>
    </row>
    <row r="26" spans="1:4">
      <c r="A26" s="5">
        <v>23</v>
      </c>
      <c r="B26" s="3">
        <v>126</v>
      </c>
      <c r="C26" s="3">
        <f t="shared" si="0"/>
        <v>13.087041291157043</v>
      </c>
      <c r="D26" s="3">
        <f t="shared" si="1"/>
        <v>9.6278446133686924</v>
      </c>
    </row>
    <row r="27" spans="1:4">
      <c r="A27" s="5">
        <v>24</v>
      </c>
      <c r="B27" s="3">
        <v>126</v>
      </c>
      <c r="C27" s="3">
        <f t="shared" si="0"/>
        <v>14.635238275900919</v>
      </c>
      <c r="D27" s="3">
        <f t="shared" si="1"/>
        <v>8.6093576083060839</v>
      </c>
    </row>
    <row r="28" spans="1:4">
      <c r="A28" s="5">
        <v>25</v>
      </c>
      <c r="B28" s="3">
        <v>126</v>
      </c>
      <c r="C28" s="3">
        <f t="shared" si="0"/>
        <v>16.366586963940001</v>
      </c>
      <c r="D28" s="3">
        <f t="shared" si="1"/>
        <v>7.6986118289422185</v>
      </c>
    </row>
    <row r="29" spans="1:4" ht="13.5" thickBot="1">
      <c r="A29" s="7"/>
      <c r="B29" s="8"/>
      <c r="C29" s="11" t="s">
        <v>7</v>
      </c>
      <c r="D29" s="8">
        <f>SUM(D4:D28)</f>
        <v>1000.0117343284679</v>
      </c>
    </row>
    <row r="30" spans="1:4" ht="13.5" thickTop="1"/>
  </sheetData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"/>
  <sheetViews>
    <sheetView zoomScale="205" workbookViewId="0">
      <selection activeCell="D10" sqref="D10"/>
    </sheetView>
  </sheetViews>
  <sheetFormatPr defaultRowHeight="12.75"/>
  <cols>
    <col min="2" max="2" width="9.5703125" bestFit="1" customWidth="1"/>
    <col min="4" max="4" width="9.5703125" bestFit="1" customWidth="1"/>
  </cols>
  <sheetData>
    <row r="1" spans="1:4">
      <c r="A1" s="1" t="s">
        <v>1</v>
      </c>
      <c r="B1" s="10">
        <v>0.1</v>
      </c>
    </row>
    <row r="2" spans="1:4">
      <c r="A2" s="12" t="s">
        <v>0</v>
      </c>
      <c r="B2" s="12" t="s">
        <v>8</v>
      </c>
      <c r="C2" s="12" t="s">
        <v>21</v>
      </c>
      <c r="D2" s="12" t="s">
        <v>4</v>
      </c>
    </row>
    <row r="3" spans="1:4">
      <c r="A3" s="5">
        <v>0</v>
      </c>
    </row>
    <row r="4" spans="1:4">
      <c r="A4" s="5">
        <v>1</v>
      </c>
      <c r="B4" s="3">
        <v>100</v>
      </c>
      <c r="C4" s="3">
        <f t="shared" ref="C4:C13" si="0">(1+$B$1)^A4</f>
        <v>1.1000000000000001</v>
      </c>
      <c r="D4" s="6">
        <f t="shared" ref="D4:D14" si="1">B4/C4</f>
        <v>90.909090909090907</v>
      </c>
    </row>
    <row r="5" spans="1:4">
      <c r="A5" s="5">
        <v>2</v>
      </c>
      <c r="B5" s="3">
        <v>100</v>
      </c>
      <c r="C5" s="3">
        <f t="shared" si="0"/>
        <v>1.2100000000000002</v>
      </c>
      <c r="D5" s="6">
        <f t="shared" si="1"/>
        <v>82.644628099173545</v>
      </c>
    </row>
    <row r="6" spans="1:4">
      <c r="A6" s="5">
        <v>3</v>
      </c>
      <c r="B6" s="3">
        <v>100</v>
      </c>
      <c r="C6" s="3">
        <f t="shared" si="0"/>
        <v>1.3310000000000004</v>
      </c>
      <c r="D6" s="6">
        <f t="shared" si="1"/>
        <v>75.131480090157751</v>
      </c>
    </row>
    <row r="7" spans="1:4">
      <c r="A7" s="5">
        <v>4</v>
      </c>
      <c r="B7" s="3">
        <v>100</v>
      </c>
      <c r="C7" s="3">
        <f t="shared" si="0"/>
        <v>1.4641000000000004</v>
      </c>
      <c r="D7" s="6">
        <f t="shared" si="1"/>
        <v>68.301345536507057</v>
      </c>
    </row>
    <row r="8" spans="1:4">
      <c r="A8" s="5">
        <v>5</v>
      </c>
      <c r="B8" s="3">
        <v>100</v>
      </c>
      <c r="C8" s="3">
        <f t="shared" si="0"/>
        <v>1.6105100000000006</v>
      </c>
      <c r="D8" s="6">
        <f t="shared" si="1"/>
        <v>62.092132305915499</v>
      </c>
    </row>
    <row r="9" spans="1:4">
      <c r="A9" s="5">
        <v>6</v>
      </c>
      <c r="B9" s="3">
        <v>100</v>
      </c>
      <c r="C9" s="3">
        <f t="shared" si="0"/>
        <v>1.7715610000000008</v>
      </c>
      <c r="D9" s="6">
        <f t="shared" si="1"/>
        <v>56.44739300537772</v>
      </c>
    </row>
    <row r="10" spans="1:4">
      <c r="A10" s="5">
        <v>7</v>
      </c>
      <c r="B10" s="3">
        <v>100</v>
      </c>
      <c r="C10" s="3">
        <f t="shared" si="0"/>
        <v>1.9487171000000012</v>
      </c>
      <c r="D10" s="6">
        <f t="shared" si="1"/>
        <v>51.315811823070646</v>
      </c>
    </row>
    <row r="11" spans="1:4">
      <c r="A11" s="5">
        <v>8</v>
      </c>
      <c r="B11" s="3">
        <v>100</v>
      </c>
      <c r="C11" s="3">
        <f t="shared" si="0"/>
        <v>2.1435888100000011</v>
      </c>
      <c r="D11" s="6">
        <f t="shared" si="1"/>
        <v>46.650738020973314</v>
      </c>
    </row>
    <row r="12" spans="1:4">
      <c r="A12" s="5">
        <v>9</v>
      </c>
      <c r="B12" s="3">
        <v>100</v>
      </c>
      <c r="C12" s="3">
        <f t="shared" si="0"/>
        <v>2.3579476910000015</v>
      </c>
      <c r="D12" s="6">
        <f t="shared" si="1"/>
        <v>42.409761837248467</v>
      </c>
    </row>
    <row r="13" spans="1:4">
      <c r="A13" s="5">
        <v>10</v>
      </c>
      <c r="B13" s="3">
        <v>100</v>
      </c>
      <c r="C13" s="3">
        <f t="shared" si="0"/>
        <v>2.5937424601000019</v>
      </c>
      <c r="D13" s="6">
        <f t="shared" si="1"/>
        <v>38.554328942953148</v>
      </c>
    </row>
    <row r="14" spans="1:4">
      <c r="A14" s="5" t="s">
        <v>22</v>
      </c>
      <c r="B14" s="3">
        <v>1000</v>
      </c>
      <c r="C14" s="6">
        <f>C13</f>
        <v>2.5937424601000019</v>
      </c>
      <c r="D14" s="6">
        <f t="shared" si="1"/>
        <v>385.54328942953146</v>
      </c>
    </row>
    <row r="15" spans="1:4" ht="13.5" thickBot="1">
      <c r="A15" s="9"/>
      <c r="B15" s="9"/>
      <c r="C15" s="11" t="s">
        <v>9</v>
      </c>
      <c r="D15" s="8">
        <f>SUM(D4:D14)</f>
        <v>999.99999999999943</v>
      </c>
    </row>
    <row r="16" spans="1:4" ht="13.5" thickTop="1"/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5"/>
  <sheetViews>
    <sheetView zoomScale="205" workbookViewId="0">
      <selection activeCell="E6" sqref="E6"/>
    </sheetView>
  </sheetViews>
  <sheetFormatPr defaultRowHeight="12.75"/>
  <cols>
    <col min="1" max="1" width="11.140625" bestFit="1" customWidth="1"/>
    <col min="2" max="2" width="9.42578125" bestFit="1" customWidth="1"/>
    <col min="3" max="3" width="9.5703125" customWidth="1"/>
  </cols>
  <sheetData>
    <row r="1" spans="1:4">
      <c r="A1" s="1" t="s">
        <v>1</v>
      </c>
      <c r="B1" s="2">
        <v>0.1</v>
      </c>
    </row>
    <row r="2" spans="1:4">
      <c r="A2" s="1" t="s">
        <v>23</v>
      </c>
      <c r="B2">
        <v>1000</v>
      </c>
    </row>
    <row r="3" spans="1:4">
      <c r="B3" s="1"/>
    </row>
    <row r="4" spans="1:4">
      <c r="A4" s="12" t="s">
        <v>0</v>
      </c>
      <c r="B4" s="12" t="s">
        <v>21</v>
      </c>
      <c r="C4" s="12" t="s">
        <v>22</v>
      </c>
      <c r="D4" s="12" t="s">
        <v>9</v>
      </c>
    </row>
    <row r="5" spans="1:4">
      <c r="A5" s="14">
        <v>0</v>
      </c>
      <c r="B5" s="15"/>
      <c r="C5" s="15"/>
      <c r="D5" s="25"/>
    </row>
    <row r="6" spans="1:4">
      <c r="A6" s="16">
        <v>1</v>
      </c>
      <c r="B6" s="17">
        <f>(1+$B$1)^A6</f>
        <v>1.1000000000000001</v>
      </c>
      <c r="C6" s="17">
        <v>1000</v>
      </c>
      <c r="D6" s="17">
        <f>C6/B6</f>
        <v>909.09090909090901</v>
      </c>
    </row>
    <row r="7" spans="1:4">
      <c r="A7" s="16">
        <v>2</v>
      </c>
      <c r="B7" s="17">
        <f t="shared" ref="B7:B14" si="0">(1+$B$1)^A7</f>
        <v>1.2100000000000002</v>
      </c>
      <c r="C7" s="17">
        <v>1000</v>
      </c>
      <c r="D7" s="17">
        <f t="shared" ref="D7:D14" si="1">C7/B7</f>
        <v>826.44628099173542</v>
      </c>
    </row>
    <row r="8" spans="1:4">
      <c r="A8" s="16">
        <v>3</v>
      </c>
      <c r="B8" s="17">
        <f t="shared" si="0"/>
        <v>1.3310000000000004</v>
      </c>
      <c r="C8" s="17">
        <v>1000</v>
      </c>
      <c r="D8" s="17">
        <f t="shared" si="1"/>
        <v>751.31480090157754</v>
      </c>
    </row>
    <row r="9" spans="1:4">
      <c r="A9" s="16">
        <v>4</v>
      </c>
      <c r="B9" s="17">
        <f t="shared" si="0"/>
        <v>1.4641000000000004</v>
      </c>
      <c r="C9" s="17">
        <v>1000</v>
      </c>
      <c r="D9" s="17">
        <f t="shared" si="1"/>
        <v>683.01345536507051</v>
      </c>
    </row>
    <row r="10" spans="1:4">
      <c r="A10" s="16">
        <v>5</v>
      </c>
      <c r="B10" s="17">
        <f t="shared" si="0"/>
        <v>1.6105100000000006</v>
      </c>
      <c r="C10" s="17">
        <v>1000</v>
      </c>
      <c r="D10" s="17">
        <f t="shared" si="1"/>
        <v>620.92132305915493</v>
      </c>
    </row>
    <row r="11" spans="1:4">
      <c r="A11" s="16">
        <v>6</v>
      </c>
      <c r="B11" s="17">
        <f t="shared" si="0"/>
        <v>1.7715610000000008</v>
      </c>
      <c r="C11" s="17">
        <v>1000</v>
      </c>
      <c r="D11" s="17">
        <f t="shared" si="1"/>
        <v>564.47393005377717</v>
      </c>
    </row>
    <row r="12" spans="1:4">
      <c r="A12" s="16">
        <v>7</v>
      </c>
      <c r="B12" s="17">
        <f t="shared" si="0"/>
        <v>1.9487171000000012</v>
      </c>
      <c r="C12" s="17">
        <v>1000</v>
      </c>
      <c r="D12" s="17">
        <f t="shared" si="1"/>
        <v>513.15811823070646</v>
      </c>
    </row>
    <row r="13" spans="1:4">
      <c r="A13" s="16">
        <v>8</v>
      </c>
      <c r="B13" s="17">
        <f t="shared" si="0"/>
        <v>2.1435888100000011</v>
      </c>
      <c r="C13" s="17">
        <v>1000</v>
      </c>
      <c r="D13" s="17">
        <f t="shared" si="1"/>
        <v>466.50738020973318</v>
      </c>
    </row>
    <row r="14" spans="1:4">
      <c r="A14" s="16">
        <v>9</v>
      </c>
      <c r="B14" s="17">
        <f t="shared" si="0"/>
        <v>2.3579476910000015</v>
      </c>
      <c r="C14" s="17">
        <v>1000</v>
      </c>
      <c r="D14" s="17">
        <f t="shared" si="1"/>
        <v>424.09761837248465</v>
      </c>
    </row>
    <row r="15" spans="1:4">
      <c r="A15" s="18">
        <v>10</v>
      </c>
      <c r="B15" s="19">
        <f>(1+$B$1)^A15</f>
        <v>2.5937424601000019</v>
      </c>
      <c r="C15" s="19">
        <v>1000</v>
      </c>
      <c r="D15" s="19">
        <f>C15/B15</f>
        <v>385.54328942953146</v>
      </c>
    </row>
  </sheetData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8"/>
  <sheetViews>
    <sheetView topLeftCell="A25" zoomScale="220" workbookViewId="0">
      <selection activeCell="D39" sqref="D39"/>
    </sheetView>
  </sheetViews>
  <sheetFormatPr defaultRowHeight="12.75"/>
  <cols>
    <col min="2" max="2" width="9.28515625" bestFit="1" customWidth="1"/>
    <col min="3" max="3" width="8.28515625" bestFit="1" customWidth="1"/>
    <col min="5" max="5" width="2" customWidth="1"/>
    <col min="7" max="7" width="9.28515625" bestFit="1" customWidth="1"/>
  </cols>
  <sheetData>
    <row r="1" spans="1:9">
      <c r="A1" s="20" t="s">
        <v>18</v>
      </c>
    </row>
    <row r="2" spans="1:9">
      <c r="A2" s="1" t="s">
        <v>1</v>
      </c>
      <c r="B2" s="10">
        <v>0.1</v>
      </c>
      <c r="F2" s="1" t="s">
        <v>1</v>
      </c>
      <c r="G2" s="10">
        <v>0.2</v>
      </c>
    </row>
    <row r="3" spans="1:9">
      <c r="A3" s="12" t="s">
        <v>0</v>
      </c>
      <c r="B3" s="12" t="s">
        <v>8</v>
      </c>
      <c r="C3" s="12" t="s">
        <v>21</v>
      </c>
      <c r="D3" s="12" t="s">
        <v>4</v>
      </c>
      <c r="F3" s="12" t="s">
        <v>0</v>
      </c>
      <c r="G3" s="12" t="s">
        <v>8</v>
      </c>
      <c r="H3" s="12" t="s">
        <v>21</v>
      </c>
      <c r="I3" s="12" t="s">
        <v>4</v>
      </c>
    </row>
    <row r="4" spans="1:9">
      <c r="A4" s="5">
        <v>0</v>
      </c>
      <c r="F4" s="5">
        <v>0</v>
      </c>
    </row>
    <row r="5" spans="1:9">
      <c r="A5" s="5">
        <v>1</v>
      </c>
      <c r="B5" s="3">
        <v>100</v>
      </c>
      <c r="C5" s="3">
        <f>(1+$B$2)^A5</f>
        <v>1.1000000000000001</v>
      </c>
      <c r="D5" s="6">
        <f t="shared" ref="D5:D14" si="0">B5/C5</f>
        <v>90.909090909090907</v>
      </c>
      <c r="F5" s="5">
        <v>1</v>
      </c>
      <c r="G5" s="3">
        <v>100</v>
      </c>
      <c r="H5" s="3">
        <f>(1+$G$2)^F5</f>
        <v>1.2</v>
      </c>
      <c r="I5" s="6">
        <f t="shared" ref="I5:I14" si="1">G5/H5</f>
        <v>83.333333333333343</v>
      </c>
    </row>
    <row r="6" spans="1:9">
      <c r="A6" s="5">
        <v>2</v>
      </c>
      <c r="B6" s="3">
        <v>100</v>
      </c>
      <c r="C6" s="3">
        <f t="shared" ref="C6:C14" si="2">(1+$B$2)^A6</f>
        <v>1.2100000000000002</v>
      </c>
      <c r="D6" s="6">
        <f t="shared" si="0"/>
        <v>82.644628099173545</v>
      </c>
      <c r="F6" s="5">
        <v>2</v>
      </c>
      <c r="G6" s="3">
        <v>100</v>
      </c>
      <c r="H6" s="3">
        <f>(1+$G$2)^F6</f>
        <v>1.44</v>
      </c>
      <c r="I6" s="6">
        <f t="shared" si="1"/>
        <v>69.444444444444443</v>
      </c>
    </row>
    <row r="7" spans="1:9">
      <c r="A7" s="5">
        <v>3</v>
      </c>
      <c r="B7" s="3">
        <v>100</v>
      </c>
      <c r="C7" s="3">
        <f t="shared" si="2"/>
        <v>1.3310000000000004</v>
      </c>
      <c r="D7" s="6">
        <f t="shared" si="0"/>
        <v>75.131480090157751</v>
      </c>
      <c r="F7" s="5">
        <v>3</v>
      </c>
      <c r="G7" s="3">
        <v>100</v>
      </c>
      <c r="H7" s="3">
        <f t="shared" ref="H7:H14" si="3">(1+$G$2)^F7</f>
        <v>1.728</v>
      </c>
      <c r="I7" s="6">
        <f t="shared" si="1"/>
        <v>57.870370370370374</v>
      </c>
    </row>
    <row r="8" spans="1:9">
      <c r="A8" s="5">
        <v>4</v>
      </c>
      <c r="B8" s="3">
        <v>100</v>
      </c>
      <c r="C8" s="3">
        <f t="shared" si="2"/>
        <v>1.4641000000000004</v>
      </c>
      <c r="D8" s="6">
        <f t="shared" si="0"/>
        <v>68.301345536507057</v>
      </c>
      <c r="F8" s="5">
        <v>4</v>
      </c>
      <c r="G8" s="3">
        <v>100</v>
      </c>
      <c r="H8" s="3">
        <f t="shared" si="3"/>
        <v>2.0735999999999999</v>
      </c>
      <c r="I8" s="6">
        <f t="shared" si="1"/>
        <v>48.22530864197531</v>
      </c>
    </row>
    <row r="9" spans="1:9">
      <c r="A9" s="5">
        <v>5</v>
      </c>
      <c r="B9" s="3">
        <v>100</v>
      </c>
      <c r="C9" s="3">
        <f t="shared" si="2"/>
        <v>1.6105100000000006</v>
      </c>
      <c r="D9" s="6">
        <f t="shared" si="0"/>
        <v>62.092132305915499</v>
      </c>
      <c r="F9" s="5">
        <v>5</v>
      </c>
      <c r="G9" s="3">
        <v>100</v>
      </c>
      <c r="H9" s="3">
        <f t="shared" si="3"/>
        <v>2.4883199999999999</v>
      </c>
      <c r="I9" s="6">
        <f t="shared" si="1"/>
        <v>40.187757201646093</v>
      </c>
    </row>
    <row r="10" spans="1:9">
      <c r="A10" s="5">
        <v>6</v>
      </c>
      <c r="B10" s="3">
        <v>100</v>
      </c>
      <c r="C10" s="3">
        <f t="shared" si="2"/>
        <v>1.7715610000000008</v>
      </c>
      <c r="D10" s="6">
        <f t="shared" si="0"/>
        <v>56.44739300537772</v>
      </c>
      <c r="F10" s="5">
        <v>6</v>
      </c>
      <c r="G10" s="3">
        <v>100</v>
      </c>
      <c r="H10" s="3">
        <f t="shared" si="3"/>
        <v>2.9859839999999997</v>
      </c>
      <c r="I10" s="6">
        <f t="shared" si="1"/>
        <v>33.489797668038413</v>
      </c>
    </row>
    <row r="11" spans="1:9">
      <c r="A11" s="5">
        <v>7</v>
      </c>
      <c r="B11" s="3">
        <v>100</v>
      </c>
      <c r="C11" s="3">
        <f t="shared" si="2"/>
        <v>1.9487171000000012</v>
      </c>
      <c r="D11" s="6">
        <f t="shared" si="0"/>
        <v>51.315811823070646</v>
      </c>
      <c r="F11" s="5">
        <v>7</v>
      </c>
      <c r="G11" s="3">
        <v>100</v>
      </c>
      <c r="H11" s="3">
        <f t="shared" si="3"/>
        <v>3.5831807999999996</v>
      </c>
      <c r="I11" s="6">
        <f t="shared" si="1"/>
        <v>27.908164723365342</v>
      </c>
    </row>
    <row r="12" spans="1:9">
      <c r="A12" s="5">
        <v>8</v>
      </c>
      <c r="B12" s="3">
        <v>100</v>
      </c>
      <c r="C12" s="3">
        <f t="shared" si="2"/>
        <v>2.1435888100000011</v>
      </c>
      <c r="D12" s="6">
        <f t="shared" si="0"/>
        <v>46.650738020973314</v>
      </c>
      <c r="F12" s="5">
        <v>8</v>
      </c>
      <c r="G12" s="3">
        <v>100</v>
      </c>
      <c r="H12" s="3">
        <f t="shared" si="3"/>
        <v>4.2998169599999994</v>
      </c>
      <c r="I12" s="6">
        <f t="shared" si="1"/>
        <v>23.256803936137786</v>
      </c>
    </row>
    <row r="13" spans="1:9">
      <c r="A13" s="5">
        <v>9</v>
      </c>
      <c r="B13" s="3">
        <v>100</v>
      </c>
      <c r="C13" s="3">
        <f t="shared" si="2"/>
        <v>2.3579476910000015</v>
      </c>
      <c r="D13" s="6">
        <f t="shared" si="0"/>
        <v>42.409761837248467</v>
      </c>
      <c r="F13" s="5">
        <v>9</v>
      </c>
      <c r="G13" s="3">
        <v>100</v>
      </c>
      <c r="H13" s="3">
        <f t="shared" si="3"/>
        <v>5.1597803519999994</v>
      </c>
      <c r="I13" s="6">
        <f t="shared" si="1"/>
        <v>19.380669946781488</v>
      </c>
    </row>
    <row r="14" spans="1:9">
      <c r="A14" s="5">
        <v>9</v>
      </c>
      <c r="B14" s="3">
        <v>1000</v>
      </c>
      <c r="C14" s="3">
        <f t="shared" si="2"/>
        <v>2.3579476910000015</v>
      </c>
      <c r="D14" s="6">
        <f t="shared" si="0"/>
        <v>424.09761837248465</v>
      </c>
      <c r="F14" s="5">
        <v>9</v>
      </c>
      <c r="G14" s="3">
        <v>1000</v>
      </c>
      <c r="H14" s="3">
        <f t="shared" si="3"/>
        <v>5.1597803519999994</v>
      </c>
      <c r="I14" s="6">
        <f t="shared" si="1"/>
        <v>193.80669946781489</v>
      </c>
    </row>
    <row r="15" spans="1:9">
      <c r="A15" s="5"/>
      <c r="B15" s="3"/>
      <c r="C15" s="3"/>
      <c r="D15" s="6"/>
      <c r="F15" s="5"/>
      <c r="G15" s="3"/>
      <c r="H15" s="3"/>
      <c r="I15" s="6"/>
    </row>
    <row r="16" spans="1:9" ht="13.5" thickBot="1">
      <c r="A16" s="9"/>
      <c r="B16" s="9"/>
      <c r="C16" s="11" t="s">
        <v>9</v>
      </c>
      <c r="D16" s="8">
        <f>SUM(D5:D15)</f>
        <v>999.99999999999955</v>
      </c>
      <c r="F16" s="9"/>
      <c r="G16" s="9"/>
      <c r="H16" s="11" t="s">
        <v>9</v>
      </c>
      <c r="I16" s="8">
        <f>SUM(I5:I15)</f>
        <v>596.90334973390748</v>
      </c>
    </row>
    <row r="17" spans="1:9" ht="13.5" thickTop="1"/>
    <row r="18" spans="1:9">
      <c r="A18" s="20" t="s">
        <v>17</v>
      </c>
    </row>
    <row r="19" spans="1:9">
      <c r="A19" s="1" t="s">
        <v>1</v>
      </c>
      <c r="B19" s="10">
        <v>0.1</v>
      </c>
      <c r="F19" s="1" t="s">
        <v>1</v>
      </c>
      <c r="G19" s="10">
        <v>0.2</v>
      </c>
    </row>
    <row r="20" spans="1:9">
      <c r="A20" s="12" t="s">
        <v>0</v>
      </c>
      <c r="B20" s="12" t="s">
        <v>8</v>
      </c>
      <c r="C20" s="12" t="s">
        <v>21</v>
      </c>
      <c r="D20" s="12" t="s">
        <v>4</v>
      </c>
      <c r="F20" s="12" t="s">
        <v>0</v>
      </c>
      <c r="G20" s="12" t="s">
        <v>8</v>
      </c>
      <c r="H20" s="12" t="s">
        <v>21</v>
      </c>
      <c r="I20" s="12" t="s">
        <v>4</v>
      </c>
    </row>
    <row r="21" spans="1:9">
      <c r="A21" s="5">
        <v>0</v>
      </c>
      <c r="F21" s="5">
        <v>0</v>
      </c>
    </row>
    <row r="22" spans="1:9">
      <c r="A22" s="5">
        <v>1</v>
      </c>
      <c r="B22" s="3">
        <v>100</v>
      </c>
      <c r="C22" s="3">
        <f>(1+$B$19)^A22</f>
        <v>1.1000000000000001</v>
      </c>
      <c r="D22" s="6">
        <f>B22/C22</f>
        <v>90.909090909090907</v>
      </c>
      <c r="F22" s="5">
        <v>1</v>
      </c>
      <c r="G22" s="3">
        <v>100</v>
      </c>
      <c r="H22" s="3">
        <f>(1+$G$19)^F22</f>
        <v>1.2</v>
      </c>
      <c r="I22" s="6">
        <f>G22/H22</f>
        <v>83.333333333333343</v>
      </c>
    </row>
    <row r="23" spans="1:9">
      <c r="A23" s="5">
        <v>2</v>
      </c>
      <c r="B23" s="3">
        <v>100</v>
      </c>
      <c r="C23" s="3">
        <f>(1+$B$19)^A23</f>
        <v>1.2100000000000002</v>
      </c>
      <c r="D23" s="6">
        <f>B23/C23</f>
        <v>82.644628099173545</v>
      </c>
      <c r="F23" s="5">
        <v>2</v>
      </c>
      <c r="G23" s="3">
        <v>100</v>
      </c>
      <c r="H23" s="3">
        <f>(1+$G$19)^F23</f>
        <v>1.44</v>
      </c>
      <c r="I23" s="6">
        <f>G23/H23</f>
        <v>69.444444444444443</v>
      </c>
    </row>
    <row r="24" spans="1:9">
      <c r="A24" s="5">
        <v>3</v>
      </c>
      <c r="B24" s="3">
        <v>100</v>
      </c>
      <c r="C24" s="3">
        <f>(1+$B$19)^A24</f>
        <v>1.3310000000000004</v>
      </c>
      <c r="D24" s="6">
        <f>B24/C24</f>
        <v>75.131480090157751</v>
      </c>
      <c r="F24" s="5">
        <v>3</v>
      </c>
      <c r="G24" s="3">
        <v>100</v>
      </c>
      <c r="H24" s="3">
        <f>(1+$G$19)^F24</f>
        <v>1.728</v>
      </c>
      <c r="I24" s="6">
        <f>G24/H24</f>
        <v>57.870370370370374</v>
      </c>
    </row>
    <row r="25" spans="1:9">
      <c r="A25" s="5">
        <v>4</v>
      </c>
      <c r="B25" s="3">
        <v>100</v>
      </c>
      <c r="C25" s="3">
        <f>(1+$B$19)^A25</f>
        <v>1.4641000000000004</v>
      </c>
      <c r="D25" s="6">
        <f>B25/C25</f>
        <v>68.301345536507057</v>
      </c>
      <c r="F25" s="5">
        <v>4</v>
      </c>
      <c r="G25" s="3">
        <v>100</v>
      </c>
      <c r="H25" s="3">
        <f>(1+$G$19)^F25</f>
        <v>2.0735999999999999</v>
      </c>
      <c r="I25" s="6">
        <f>G25/H25</f>
        <v>48.22530864197531</v>
      </c>
    </row>
    <row r="26" spans="1:9">
      <c r="A26" s="5">
        <v>4</v>
      </c>
      <c r="B26" s="3">
        <v>1000</v>
      </c>
      <c r="C26" s="3">
        <f>(1+$B$19)^A26</f>
        <v>1.4641000000000004</v>
      </c>
      <c r="D26" s="6">
        <f>B26/C26</f>
        <v>683.01345536507051</v>
      </c>
      <c r="F26" s="5">
        <v>4</v>
      </c>
      <c r="G26" s="3">
        <v>1000</v>
      </c>
      <c r="H26" s="3">
        <f>(1+$G$19)^F26</f>
        <v>2.0735999999999999</v>
      </c>
      <c r="I26" s="6">
        <f>G26/H26</f>
        <v>482.25308641975312</v>
      </c>
    </row>
    <row r="27" spans="1:9">
      <c r="A27" s="5"/>
      <c r="B27" s="3"/>
      <c r="C27" s="3"/>
      <c r="D27" s="6"/>
      <c r="F27" s="5"/>
      <c r="G27" s="3"/>
      <c r="H27" s="3"/>
      <c r="I27" s="6"/>
    </row>
    <row r="28" spans="1:9" ht="13.5" thickBot="1">
      <c r="A28" s="9"/>
      <c r="B28" s="9"/>
      <c r="C28" s="11" t="s">
        <v>9</v>
      </c>
      <c r="D28" s="8">
        <f>SUM(D22:D27)</f>
        <v>999.99999999999977</v>
      </c>
      <c r="F28" s="9"/>
      <c r="G28" s="9"/>
      <c r="H28" s="11" t="s">
        <v>9</v>
      </c>
      <c r="I28" s="8">
        <f>SUM(I22:I27)</f>
        <v>741.12654320987656</v>
      </c>
    </row>
    <row r="29" spans="1:9" ht="13.5" thickTop="1"/>
    <row r="30" spans="1:9">
      <c r="A30" s="20" t="s">
        <v>19</v>
      </c>
    </row>
    <row r="31" spans="1:9">
      <c r="A31" s="1" t="s">
        <v>1</v>
      </c>
      <c r="B31" s="10">
        <v>0.1</v>
      </c>
      <c r="F31" s="1" t="s">
        <v>1</v>
      </c>
      <c r="G31" s="10">
        <v>0.2</v>
      </c>
    </row>
    <row r="32" spans="1:9">
      <c r="A32" s="12" t="s">
        <v>0</v>
      </c>
      <c r="B32" s="12" t="s">
        <v>8</v>
      </c>
      <c r="C32" s="12" t="s">
        <v>21</v>
      </c>
      <c r="D32" s="12" t="s">
        <v>4</v>
      </c>
      <c r="F32" s="12" t="s">
        <v>0</v>
      </c>
      <c r="G32" s="12" t="s">
        <v>8</v>
      </c>
      <c r="H32" s="12" t="s">
        <v>21</v>
      </c>
      <c r="I32" s="12" t="s">
        <v>4</v>
      </c>
    </row>
    <row r="33" spans="1:9">
      <c r="A33" s="5">
        <v>0</v>
      </c>
      <c r="F33" s="5">
        <v>0</v>
      </c>
    </row>
    <row r="34" spans="1:9">
      <c r="A34" s="5">
        <v>1</v>
      </c>
      <c r="B34" s="3">
        <v>100</v>
      </c>
      <c r="C34" s="3">
        <f>(1+$B$19)^A34</f>
        <v>1.1000000000000001</v>
      </c>
      <c r="D34" s="6">
        <f>B34/C34</f>
        <v>90.909090909090907</v>
      </c>
      <c r="F34" s="5">
        <v>1</v>
      </c>
      <c r="G34" s="3">
        <v>100</v>
      </c>
      <c r="H34" s="3">
        <f>(1+$G$31)^F34</f>
        <v>1.2</v>
      </c>
      <c r="I34" s="6">
        <f>G34/H34</f>
        <v>83.333333333333343</v>
      </c>
    </row>
    <row r="35" spans="1:9">
      <c r="A35" s="5">
        <v>1</v>
      </c>
      <c r="B35" s="3">
        <v>1000</v>
      </c>
      <c r="C35" s="3">
        <f>(1+$B$19)^A35</f>
        <v>1.1000000000000001</v>
      </c>
      <c r="D35" s="6">
        <f>B35/C35</f>
        <v>909.09090909090901</v>
      </c>
      <c r="F35" s="5">
        <v>1</v>
      </c>
      <c r="G35" s="3">
        <v>1000</v>
      </c>
      <c r="H35" s="3">
        <f>(1+$G$19)^F35</f>
        <v>1.2</v>
      </c>
      <c r="I35" s="6">
        <f>G35/H35</f>
        <v>833.33333333333337</v>
      </c>
    </row>
    <row r="36" spans="1:9">
      <c r="A36" s="5"/>
      <c r="B36" s="3"/>
      <c r="C36" s="3"/>
      <c r="D36" s="6"/>
      <c r="F36" s="5"/>
      <c r="G36" s="3"/>
      <c r="H36" s="3"/>
      <c r="I36" s="6"/>
    </row>
    <row r="37" spans="1:9" ht="13.5" thickBot="1">
      <c r="A37" s="9"/>
      <c r="B37" s="9"/>
      <c r="C37" s="11" t="s">
        <v>9</v>
      </c>
      <c r="D37" s="8">
        <f>SUM(D34:D36)</f>
        <v>999.99999999999989</v>
      </c>
      <c r="F37" s="9"/>
      <c r="G37" s="9"/>
      <c r="H37" s="11" t="s">
        <v>9</v>
      </c>
      <c r="I37" s="8">
        <f>SUM(I34:I36)</f>
        <v>916.66666666666674</v>
      </c>
    </row>
    <row r="38" spans="1:9" ht="13.5" thickTop="1"/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4"/>
  <sheetViews>
    <sheetView zoomScale="130" workbookViewId="0">
      <selection activeCell="A24" sqref="A24"/>
    </sheetView>
  </sheetViews>
  <sheetFormatPr defaultRowHeight="12.75"/>
  <cols>
    <col min="3" max="3" width="11.7109375" bestFit="1" customWidth="1"/>
    <col min="5" max="5" width="13" bestFit="1" customWidth="1"/>
  </cols>
  <sheetData>
    <row r="1" spans="1:5">
      <c r="C1" s="1" t="s">
        <v>1</v>
      </c>
      <c r="D1" s="10">
        <v>0.03</v>
      </c>
    </row>
    <row r="2" spans="1:5" ht="25.5">
      <c r="A2" s="12" t="s">
        <v>14</v>
      </c>
      <c r="B2" s="12" t="s">
        <v>0</v>
      </c>
      <c r="C2" s="12" t="s">
        <v>15</v>
      </c>
      <c r="D2" s="12" t="s">
        <v>5</v>
      </c>
      <c r="E2" s="12" t="s">
        <v>4</v>
      </c>
    </row>
    <row r="3" spans="1:5">
      <c r="A3" s="5">
        <v>61</v>
      </c>
      <c r="B3" s="5">
        <v>1</v>
      </c>
      <c r="C3" s="3">
        <f>12*20000</f>
        <v>240000</v>
      </c>
      <c r="D3" s="3">
        <f>(1+$D$1)^B3</f>
        <v>1.03</v>
      </c>
      <c r="E3" s="3">
        <f>C3/D3</f>
        <v>233009.70873786407</v>
      </c>
    </row>
    <row r="4" spans="1:5">
      <c r="A4" s="5">
        <v>62</v>
      </c>
      <c r="B4" s="5">
        <v>2</v>
      </c>
      <c r="C4" s="3">
        <f t="shared" ref="C4:C22" si="0">12*20000</f>
        <v>240000</v>
      </c>
      <c r="D4" s="3">
        <f t="shared" ref="D4:D22" si="1">(1+$D$1)^B4</f>
        <v>1.0609</v>
      </c>
      <c r="E4" s="3">
        <f t="shared" ref="E4:E22" si="2">C4/D4</f>
        <v>226223.01819210107</v>
      </c>
    </row>
    <row r="5" spans="1:5">
      <c r="A5" s="5">
        <v>63</v>
      </c>
      <c r="B5" s="5">
        <v>3</v>
      </c>
      <c r="C5" s="3">
        <f t="shared" si="0"/>
        <v>240000</v>
      </c>
      <c r="D5" s="3">
        <f t="shared" si="1"/>
        <v>1.092727</v>
      </c>
      <c r="E5" s="3">
        <f t="shared" si="2"/>
        <v>219633.99824475829</v>
      </c>
    </row>
    <row r="6" spans="1:5">
      <c r="A6" s="5">
        <v>64</v>
      </c>
      <c r="B6" s="5">
        <v>4</v>
      </c>
      <c r="C6" s="3">
        <f t="shared" si="0"/>
        <v>240000</v>
      </c>
      <c r="D6" s="3">
        <f t="shared" si="1"/>
        <v>1.1255088099999999</v>
      </c>
      <c r="E6" s="3">
        <f t="shared" si="2"/>
        <v>213236.89149976536</v>
      </c>
    </row>
    <row r="7" spans="1:5">
      <c r="A7" s="5">
        <v>65</v>
      </c>
      <c r="B7" s="5">
        <v>5</v>
      </c>
      <c r="C7" s="3">
        <f t="shared" si="0"/>
        <v>240000</v>
      </c>
      <c r="D7" s="3">
        <f t="shared" si="1"/>
        <v>1.1592740742999998</v>
      </c>
      <c r="E7" s="3">
        <f t="shared" si="2"/>
        <v>207026.1082521994</v>
      </c>
    </row>
    <row r="8" spans="1:5">
      <c r="A8" s="5">
        <v>66</v>
      </c>
      <c r="B8" s="5">
        <v>6</v>
      </c>
      <c r="C8" s="3">
        <f t="shared" si="0"/>
        <v>240000</v>
      </c>
      <c r="D8" s="3">
        <f t="shared" si="1"/>
        <v>1.1940522965289999</v>
      </c>
      <c r="E8" s="3">
        <f t="shared" si="2"/>
        <v>200996.22160407706</v>
      </c>
    </row>
    <row r="9" spans="1:5">
      <c r="A9" s="5">
        <v>67</v>
      </c>
      <c r="B9" s="5">
        <v>7</v>
      </c>
      <c r="C9" s="3">
        <f t="shared" si="0"/>
        <v>240000</v>
      </c>
      <c r="D9" s="3">
        <f t="shared" si="1"/>
        <v>1.22987386542487</v>
      </c>
      <c r="E9" s="3">
        <f t="shared" si="2"/>
        <v>195141.96272240489</v>
      </c>
    </row>
    <row r="10" spans="1:5">
      <c r="A10" s="5">
        <v>68</v>
      </c>
      <c r="B10" s="5">
        <v>8</v>
      </c>
      <c r="C10" s="3">
        <f t="shared" si="0"/>
        <v>240000</v>
      </c>
      <c r="D10" s="3">
        <f t="shared" si="1"/>
        <v>1.2667700813876159</v>
      </c>
      <c r="E10" s="3">
        <f t="shared" si="2"/>
        <v>189458.21623534459</v>
      </c>
    </row>
    <row r="11" spans="1:5">
      <c r="A11" s="5">
        <v>69</v>
      </c>
      <c r="B11" s="5">
        <v>9</v>
      </c>
      <c r="C11" s="3">
        <f t="shared" si="0"/>
        <v>240000</v>
      </c>
      <c r="D11" s="3">
        <f t="shared" si="1"/>
        <v>1.3047731838292445</v>
      </c>
      <c r="E11" s="3">
        <f t="shared" si="2"/>
        <v>183940.01576247046</v>
      </c>
    </row>
    <row r="12" spans="1:5">
      <c r="A12" s="5">
        <v>70</v>
      </c>
      <c r="B12" s="5">
        <v>10</v>
      </c>
      <c r="C12" s="3">
        <f t="shared" si="0"/>
        <v>240000</v>
      </c>
      <c r="D12" s="3">
        <f t="shared" si="1"/>
        <v>1.3439163793441218</v>
      </c>
      <c r="E12" s="3">
        <f t="shared" si="2"/>
        <v>178582.53957521403</v>
      </c>
    </row>
    <row r="13" spans="1:5">
      <c r="A13" s="5">
        <v>71</v>
      </c>
      <c r="B13" s="5">
        <v>11</v>
      </c>
      <c r="C13" s="3">
        <f t="shared" si="0"/>
        <v>240000</v>
      </c>
      <c r="D13" s="3">
        <f t="shared" si="1"/>
        <v>1.3842338707244455</v>
      </c>
      <c r="E13" s="3">
        <f t="shared" si="2"/>
        <v>173381.10638370295</v>
      </c>
    </row>
    <row r="14" spans="1:5">
      <c r="A14" s="5">
        <v>72</v>
      </c>
      <c r="B14" s="5">
        <v>12</v>
      </c>
      <c r="C14" s="3">
        <f t="shared" si="0"/>
        <v>240000</v>
      </c>
      <c r="D14" s="3">
        <f t="shared" si="1"/>
        <v>1.4257608868461786</v>
      </c>
      <c r="E14" s="3">
        <f t="shared" si="2"/>
        <v>168331.17124631358</v>
      </c>
    </row>
    <row r="15" spans="1:5">
      <c r="A15" s="5">
        <v>73</v>
      </c>
      <c r="B15" s="5">
        <v>13</v>
      </c>
      <c r="C15" s="3">
        <f t="shared" si="0"/>
        <v>240000</v>
      </c>
      <c r="D15" s="3">
        <f t="shared" si="1"/>
        <v>1.4685337134515639</v>
      </c>
      <c r="E15" s="3">
        <f t="shared" si="2"/>
        <v>163428.3215983627</v>
      </c>
    </row>
    <row r="16" spans="1:5">
      <c r="A16" s="5">
        <v>74</v>
      </c>
      <c r="B16" s="5">
        <v>14</v>
      </c>
      <c r="C16" s="3">
        <f t="shared" si="0"/>
        <v>240000</v>
      </c>
      <c r="D16" s="3">
        <f t="shared" si="1"/>
        <v>1.512589724855111</v>
      </c>
      <c r="E16" s="3">
        <f t="shared" si="2"/>
        <v>158668.27339646863</v>
      </c>
    </row>
    <row r="17" spans="1:5">
      <c r="A17" s="5">
        <v>75</v>
      </c>
      <c r="B17" s="5">
        <v>15</v>
      </c>
      <c r="C17" s="3">
        <f t="shared" si="0"/>
        <v>240000</v>
      </c>
      <c r="D17" s="3">
        <f t="shared" si="1"/>
        <v>1.5579674166007644</v>
      </c>
      <c r="E17" s="3">
        <f t="shared" si="2"/>
        <v>154046.86737521226</v>
      </c>
    </row>
    <row r="18" spans="1:5">
      <c r="A18" s="5">
        <v>76</v>
      </c>
      <c r="B18" s="5">
        <v>16</v>
      </c>
      <c r="C18" s="3">
        <f t="shared" si="0"/>
        <v>240000</v>
      </c>
      <c r="D18" s="3">
        <f t="shared" si="1"/>
        <v>1.6047064390987871</v>
      </c>
      <c r="E18" s="3">
        <f t="shared" si="2"/>
        <v>149560.06541282745</v>
      </c>
    </row>
    <row r="19" spans="1:5">
      <c r="A19" s="5">
        <v>77</v>
      </c>
      <c r="B19" s="5">
        <v>17</v>
      </c>
      <c r="C19" s="3">
        <f t="shared" si="0"/>
        <v>240000</v>
      </c>
      <c r="D19" s="3">
        <f t="shared" si="1"/>
        <v>1.6528476322717507</v>
      </c>
      <c r="E19" s="3">
        <f t="shared" si="2"/>
        <v>145203.94700274509</v>
      </c>
    </row>
    <row r="20" spans="1:5">
      <c r="A20" s="5">
        <v>78</v>
      </c>
      <c r="B20" s="5">
        <v>18</v>
      </c>
      <c r="C20" s="3">
        <f t="shared" si="0"/>
        <v>240000</v>
      </c>
      <c r="D20" s="3">
        <f t="shared" si="1"/>
        <v>1.7024330612399032</v>
      </c>
      <c r="E20" s="3">
        <f t="shared" si="2"/>
        <v>140974.70582790786</v>
      </c>
    </row>
    <row r="21" spans="1:5">
      <c r="A21" s="5">
        <v>79</v>
      </c>
      <c r="B21" s="5">
        <v>19</v>
      </c>
      <c r="C21" s="3">
        <f t="shared" si="0"/>
        <v>240000</v>
      </c>
      <c r="D21" s="3">
        <f t="shared" si="1"/>
        <v>1.7535060530771003</v>
      </c>
      <c r="E21" s="3">
        <f t="shared" si="2"/>
        <v>136868.64643486199</v>
      </c>
    </row>
    <row r="22" spans="1:5">
      <c r="A22" s="5">
        <v>80</v>
      </c>
      <c r="B22" s="5">
        <v>20</v>
      </c>
      <c r="C22" s="3">
        <f t="shared" si="0"/>
        <v>240000</v>
      </c>
      <c r="D22" s="3">
        <f t="shared" si="1"/>
        <v>1.8061112346694133</v>
      </c>
      <c r="E22" s="3">
        <f t="shared" si="2"/>
        <v>132882.18100472039</v>
      </c>
    </row>
    <row r="23" spans="1:5" ht="13.5" thickBot="1">
      <c r="A23" s="39" t="s">
        <v>16</v>
      </c>
      <c r="B23" s="39"/>
      <c r="C23" s="39"/>
      <c r="D23" s="39"/>
      <c r="E23" s="13">
        <f>SUM(E3:E22)</f>
        <v>3570593.9665093217</v>
      </c>
    </row>
    <row r="24" spans="1:5" ht="13.5" thickTop="1"/>
  </sheetData>
  <mergeCells count="1">
    <mergeCell ref="A23:D23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O45"/>
  <sheetViews>
    <sheetView topLeftCell="B34" zoomScale="160" workbookViewId="0">
      <selection activeCell="O45" sqref="O45"/>
    </sheetView>
  </sheetViews>
  <sheetFormatPr defaultRowHeight="12.75"/>
  <cols>
    <col min="1" max="1" width="10.140625" bestFit="1" customWidth="1"/>
    <col min="2" max="2" width="13.42578125" bestFit="1" customWidth="1"/>
    <col min="3" max="3" width="7.7109375" bestFit="1" customWidth="1"/>
    <col min="4" max="4" width="1.42578125" customWidth="1"/>
    <col min="6" max="6" width="13.42578125" bestFit="1" customWidth="1"/>
    <col min="7" max="7" width="6.5703125" bestFit="1" customWidth="1"/>
    <col min="8" max="8" width="1.42578125" customWidth="1"/>
    <col min="10" max="10" width="13.42578125" bestFit="1" customWidth="1"/>
    <col min="11" max="11" width="5.5703125" bestFit="1" customWidth="1"/>
    <col min="12" max="12" width="1.5703125" customWidth="1"/>
    <col min="14" max="14" width="11.5703125" bestFit="1" customWidth="1"/>
    <col min="15" max="15" width="8" bestFit="1" customWidth="1"/>
  </cols>
  <sheetData>
    <row r="1" spans="1:14">
      <c r="A1" s="1" t="s">
        <v>1</v>
      </c>
      <c r="B1" s="2">
        <v>0.1</v>
      </c>
      <c r="E1" s="1" t="s">
        <v>1</v>
      </c>
      <c r="F1" s="2">
        <v>7.0000000000000007E-2</v>
      </c>
      <c r="I1" s="1" t="s">
        <v>1</v>
      </c>
      <c r="J1" s="2">
        <v>0.03</v>
      </c>
      <c r="M1" s="1" t="s">
        <v>1</v>
      </c>
      <c r="N1" s="2">
        <v>0.01</v>
      </c>
    </row>
    <row r="2" spans="1:14">
      <c r="A2" s="1" t="s">
        <v>24</v>
      </c>
      <c r="B2" s="3">
        <v>100000</v>
      </c>
      <c r="E2" s="1" t="s">
        <v>24</v>
      </c>
      <c r="F2" s="3">
        <v>100000</v>
      </c>
      <c r="I2" s="1" t="s">
        <v>24</v>
      </c>
      <c r="J2" s="3">
        <v>100000</v>
      </c>
      <c r="M2" s="1" t="s">
        <v>24</v>
      </c>
      <c r="N2" s="3">
        <v>100000</v>
      </c>
    </row>
    <row r="3" spans="1:14">
      <c r="B3" s="1"/>
      <c r="F3" s="1"/>
      <c r="J3" s="1"/>
      <c r="N3" s="1"/>
    </row>
    <row r="4" spans="1:14">
      <c r="A4" s="12" t="s">
        <v>0</v>
      </c>
      <c r="B4" s="12" t="s">
        <v>3</v>
      </c>
      <c r="E4" s="12" t="s">
        <v>0</v>
      </c>
      <c r="F4" s="12" t="s">
        <v>3</v>
      </c>
      <c r="I4" s="12" t="s">
        <v>0</v>
      </c>
      <c r="J4" s="12" t="s">
        <v>3</v>
      </c>
      <c r="M4" s="12" t="s">
        <v>0</v>
      </c>
      <c r="N4" s="12" t="s">
        <v>3</v>
      </c>
    </row>
    <row r="5" spans="1:14">
      <c r="A5" s="14">
        <v>0</v>
      </c>
      <c r="B5" s="15">
        <f>B2</f>
        <v>100000</v>
      </c>
      <c r="E5" s="14">
        <v>0</v>
      </c>
      <c r="F5" s="15">
        <f>F2</f>
        <v>100000</v>
      </c>
      <c r="I5" s="14">
        <v>0</v>
      </c>
      <c r="J5" s="15">
        <f>J2</f>
        <v>100000</v>
      </c>
      <c r="M5" s="14">
        <v>0</v>
      </c>
      <c r="N5" s="15">
        <f>N2</f>
        <v>100000</v>
      </c>
    </row>
    <row r="6" spans="1:14">
      <c r="A6" s="16">
        <v>1</v>
      </c>
      <c r="B6" s="17">
        <f t="shared" ref="B6:B44" si="0">B5*(1+$B$1)</f>
        <v>110000.00000000001</v>
      </c>
      <c r="E6" s="16">
        <v>1</v>
      </c>
      <c r="F6" s="17">
        <f>F5*(1+$F$1)</f>
        <v>107000</v>
      </c>
      <c r="I6" s="16">
        <v>1</v>
      </c>
      <c r="J6" s="17">
        <f>J5*(1+$J$1)</f>
        <v>103000</v>
      </c>
      <c r="M6" s="16">
        <v>1</v>
      </c>
      <c r="N6" s="17">
        <f>N5*(1+$N$1)</f>
        <v>101000</v>
      </c>
    </row>
    <row r="7" spans="1:14">
      <c r="A7" s="16">
        <v>2</v>
      </c>
      <c r="B7" s="17">
        <f t="shared" si="0"/>
        <v>121000.00000000003</v>
      </c>
      <c r="E7" s="16">
        <v>2</v>
      </c>
      <c r="F7" s="17">
        <f t="shared" ref="F7:F44" si="1">F6*(1+$F$1)</f>
        <v>114490</v>
      </c>
      <c r="I7" s="16">
        <v>2</v>
      </c>
      <c r="J7" s="17">
        <f t="shared" ref="J7:J44" si="2">J6*(1+$J$1)</f>
        <v>106090</v>
      </c>
      <c r="M7" s="16">
        <v>2</v>
      </c>
      <c r="N7" s="17">
        <f t="shared" ref="N7:N44" si="3">N6*(1+$N$1)</f>
        <v>102010</v>
      </c>
    </row>
    <row r="8" spans="1:14">
      <c r="A8" s="16">
        <v>3</v>
      </c>
      <c r="B8" s="17">
        <f t="shared" si="0"/>
        <v>133100.00000000003</v>
      </c>
      <c r="E8" s="16">
        <v>3</v>
      </c>
      <c r="F8" s="17">
        <f t="shared" si="1"/>
        <v>122504.3</v>
      </c>
      <c r="I8" s="16">
        <v>3</v>
      </c>
      <c r="J8" s="17">
        <f t="shared" si="2"/>
        <v>109272.7</v>
      </c>
      <c r="M8" s="16">
        <v>3</v>
      </c>
      <c r="N8" s="17">
        <f t="shared" si="3"/>
        <v>103030.1</v>
      </c>
    </row>
    <row r="9" spans="1:14">
      <c r="A9" s="16">
        <v>4</v>
      </c>
      <c r="B9" s="17">
        <f t="shared" si="0"/>
        <v>146410.00000000006</v>
      </c>
      <c r="E9" s="16">
        <v>4</v>
      </c>
      <c r="F9" s="17">
        <f t="shared" si="1"/>
        <v>131079.60100000002</v>
      </c>
      <c r="I9" s="16">
        <v>4</v>
      </c>
      <c r="J9" s="17">
        <f t="shared" si="2"/>
        <v>112550.88099999999</v>
      </c>
      <c r="M9" s="16">
        <v>4</v>
      </c>
      <c r="N9" s="17">
        <f t="shared" si="3"/>
        <v>104060.40100000001</v>
      </c>
    </row>
    <row r="10" spans="1:14">
      <c r="A10" s="16">
        <v>5</v>
      </c>
      <c r="B10" s="17">
        <f t="shared" si="0"/>
        <v>161051.00000000009</v>
      </c>
      <c r="E10" s="16">
        <v>5</v>
      </c>
      <c r="F10" s="17">
        <f t="shared" si="1"/>
        <v>140255.17307000005</v>
      </c>
      <c r="I10" s="16">
        <v>5</v>
      </c>
      <c r="J10" s="17">
        <f t="shared" si="2"/>
        <v>115927.40742999999</v>
      </c>
      <c r="M10" s="16">
        <v>5</v>
      </c>
      <c r="N10" s="17">
        <f t="shared" si="3"/>
        <v>105101.00501000001</v>
      </c>
    </row>
    <row r="11" spans="1:14">
      <c r="A11" s="16">
        <v>6</v>
      </c>
      <c r="B11" s="17">
        <f t="shared" si="0"/>
        <v>177156.10000000012</v>
      </c>
      <c r="E11" s="16">
        <v>6</v>
      </c>
      <c r="F11" s="17">
        <f t="shared" si="1"/>
        <v>150073.03518490007</v>
      </c>
      <c r="I11" s="16">
        <v>6</v>
      </c>
      <c r="J11" s="17">
        <f t="shared" si="2"/>
        <v>119405.2296529</v>
      </c>
      <c r="M11" s="16">
        <v>6</v>
      </c>
      <c r="N11" s="17">
        <f t="shared" si="3"/>
        <v>106152.01506010001</v>
      </c>
    </row>
    <row r="12" spans="1:14">
      <c r="A12" s="16">
        <v>7</v>
      </c>
      <c r="B12" s="17">
        <f t="shared" si="0"/>
        <v>194871.71000000014</v>
      </c>
      <c r="E12" s="16">
        <v>7</v>
      </c>
      <c r="F12" s="17">
        <f t="shared" si="1"/>
        <v>160578.14764784308</v>
      </c>
      <c r="I12" s="16">
        <v>7</v>
      </c>
      <c r="J12" s="17">
        <f t="shared" si="2"/>
        <v>122987.386542487</v>
      </c>
      <c r="M12" s="16">
        <v>7</v>
      </c>
      <c r="N12" s="17">
        <f t="shared" si="3"/>
        <v>107213.53521070101</v>
      </c>
    </row>
    <row r="13" spans="1:14">
      <c r="A13" s="16">
        <v>8</v>
      </c>
      <c r="B13" s="17">
        <f t="shared" si="0"/>
        <v>214358.88100000017</v>
      </c>
      <c r="E13" s="16">
        <v>8</v>
      </c>
      <c r="F13" s="17">
        <f t="shared" si="1"/>
        <v>171818.61798319212</v>
      </c>
      <c r="I13" s="16">
        <v>8</v>
      </c>
      <c r="J13" s="17">
        <f t="shared" si="2"/>
        <v>126677.00813876161</v>
      </c>
      <c r="M13" s="16">
        <v>8</v>
      </c>
      <c r="N13" s="17">
        <f t="shared" si="3"/>
        <v>108285.67056280802</v>
      </c>
    </row>
    <row r="14" spans="1:14">
      <c r="A14" s="16">
        <v>9</v>
      </c>
      <c r="B14" s="17">
        <f t="shared" si="0"/>
        <v>235794.76910000021</v>
      </c>
      <c r="E14" s="16">
        <v>9</v>
      </c>
      <c r="F14" s="17">
        <f t="shared" si="1"/>
        <v>183845.92124201558</v>
      </c>
      <c r="I14" s="16">
        <v>9</v>
      </c>
      <c r="J14" s="17">
        <f t="shared" si="2"/>
        <v>130477.31838292447</v>
      </c>
      <c r="M14" s="16">
        <v>9</v>
      </c>
      <c r="N14" s="17">
        <f t="shared" si="3"/>
        <v>109368.52726843611</v>
      </c>
    </row>
    <row r="15" spans="1:14">
      <c r="A15" s="16">
        <v>10</v>
      </c>
      <c r="B15" s="17">
        <f t="shared" si="0"/>
        <v>259374.24601000026</v>
      </c>
      <c r="E15" s="16">
        <v>10</v>
      </c>
      <c r="F15" s="17">
        <f t="shared" si="1"/>
        <v>196715.13572895669</v>
      </c>
      <c r="I15" s="16">
        <v>10</v>
      </c>
      <c r="J15" s="17">
        <f t="shared" si="2"/>
        <v>134391.6379344122</v>
      </c>
      <c r="M15" s="16">
        <v>10</v>
      </c>
      <c r="N15" s="17">
        <f t="shared" si="3"/>
        <v>110462.21254112048</v>
      </c>
    </row>
    <row r="16" spans="1:14">
      <c r="A16" s="16">
        <v>11</v>
      </c>
      <c r="B16" s="17">
        <f t="shared" si="0"/>
        <v>285311.67061100033</v>
      </c>
      <c r="E16" s="16">
        <v>11</v>
      </c>
      <c r="F16" s="17">
        <f t="shared" si="1"/>
        <v>210485.19522998368</v>
      </c>
      <c r="I16" s="16">
        <v>11</v>
      </c>
      <c r="J16" s="17">
        <f t="shared" si="2"/>
        <v>138423.38707244457</v>
      </c>
      <c r="M16" s="16">
        <v>11</v>
      </c>
      <c r="N16" s="17">
        <f t="shared" si="3"/>
        <v>111566.83466653168</v>
      </c>
    </row>
    <row r="17" spans="1:14">
      <c r="A17" s="16">
        <v>12</v>
      </c>
      <c r="B17" s="17">
        <f t="shared" si="0"/>
        <v>313842.8376721004</v>
      </c>
      <c r="E17" s="16">
        <v>12</v>
      </c>
      <c r="F17" s="17">
        <f t="shared" si="1"/>
        <v>225219.15889608255</v>
      </c>
      <c r="I17" s="16">
        <v>12</v>
      </c>
      <c r="J17" s="17">
        <f t="shared" si="2"/>
        <v>142576.08868461792</v>
      </c>
      <c r="M17" s="16">
        <v>12</v>
      </c>
      <c r="N17" s="17">
        <f t="shared" si="3"/>
        <v>112682.503013197</v>
      </c>
    </row>
    <row r="18" spans="1:14">
      <c r="A18" s="16">
        <v>13</v>
      </c>
      <c r="B18" s="17">
        <f t="shared" si="0"/>
        <v>345227.12143931049</v>
      </c>
      <c r="E18" s="16">
        <v>13</v>
      </c>
      <c r="F18" s="17">
        <f t="shared" si="1"/>
        <v>240984.50001880835</v>
      </c>
      <c r="I18" s="16">
        <v>13</v>
      </c>
      <c r="J18" s="17">
        <f t="shared" si="2"/>
        <v>146853.37134515645</v>
      </c>
      <c r="M18" s="16">
        <v>13</v>
      </c>
      <c r="N18" s="17">
        <f t="shared" si="3"/>
        <v>113809.32804332896</v>
      </c>
    </row>
    <row r="19" spans="1:14">
      <c r="A19" s="16">
        <v>14</v>
      </c>
      <c r="B19" s="17">
        <f t="shared" si="0"/>
        <v>379749.83358324156</v>
      </c>
      <c r="E19" s="16">
        <v>14</v>
      </c>
      <c r="F19" s="17">
        <f t="shared" si="1"/>
        <v>257853.41502012496</v>
      </c>
      <c r="I19" s="16">
        <v>14</v>
      </c>
      <c r="J19" s="17">
        <f t="shared" si="2"/>
        <v>151258.97248551116</v>
      </c>
      <c r="M19" s="16">
        <v>14</v>
      </c>
      <c r="N19" s="17">
        <f t="shared" si="3"/>
        <v>114947.42132376225</v>
      </c>
    </row>
    <row r="20" spans="1:14">
      <c r="A20" s="16">
        <v>15</v>
      </c>
      <c r="B20" s="17">
        <f t="shared" si="0"/>
        <v>417724.81694156578</v>
      </c>
      <c r="C20" t="s">
        <v>34</v>
      </c>
      <c r="E20" s="16">
        <v>15</v>
      </c>
      <c r="F20" s="17">
        <f t="shared" si="1"/>
        <v>275903.1540715337</v>
      </c>
      <c r="I20" s="16">
        <v>15</v>
      </c>
      <c r="J20" s="17">
        <f t="shared" si="2"/>
        <v>155796.74166007648</v>
      </c>
      <c r="M20" s="16">
        <v>15</v>
      </c>
      <c r="N20" s="17">
        <f t="shared" si="3"/>
        <v>116096.89553699987</v>
      </c>
    </row>
    <row r="21" spans="1:14">
      <c r="A21" s="16">
        <v>16</v>
      </c>
      <c r="B21" s="17">
        <f t="shared" si="0"/>
        <v>459497.29863572237</v>
      </c>
      <c r="E21" s="16">
        <v>16</v>
      </c>
      <c r="F21" s="17">
        <f t="shared" si="1"/>
        <v>295216.37485654111</v>
      </c>
      <c r="I21" s="16">
        <v>16</v>
      </c>
      <c r="J21" s="17">
        <f t="shared" si="2"/>
        <v>160470.6439098788</v>
      </c>
      <c r="M21" s="16">
        <v>16</v>
      </c>
      <c r="N21" s="17">
        <f t="shared" si="3"/>
        <v>117257.86449236987</v>
      </c>
    </row>
    <row r="22" spans="1:14">
      <c r="A22" s="16">
        <v>17</v>
      </c>
      <c r="B22" s="17">
        <f t="shared" si="0"/>
        <v>505447.02849929465</v>
      </c>
      <c r="E22" s="16">
        <v>17</v>
      </c>
      <c r="F22" s="17">
        <f t="shared" si="1"/>
        <v>315881.521096499</v>
      </c>
      <c r="I22" s="16">
        <v>17</v>
      </c>
      <c r="J22" s="17">
        <f t="shared" si="2"/>
        <v>165284.76322717516</v>
      </c>
      <c r="M22" s="16">
        <v>17</v>
      </c>
      <c r="N22" s="17">
        <f t="shared" si="3"/>
        <v>118430.44313729358</v>
      </c>
    </row>
    <row r="23" spans="1:14">
      <c r="A23" s="16">
        <v>18</v>
      </c>
      <c r="B23" s="17">
        <f t="shared" si="0"/>
        <v>555991.73134922411</v>
      </c>
      <c r="E23" s="16">
        <v>18</v>
      </c>
      <c r="F23" s="17">
        <f t="shared" si="1"/>
        <v>337993.22757325397</v>
      </c>
      <c r="I23" s="16">
        <v>18</v>
      </c>
      <c r="J23" s="17">
        <f t="shared" si="2"/>
        <v>170243.30612399042</v>
      </c>
      <c r="M23" s="16">
        <v>18</v>
      </c>
      <c r="N23" s="17">
        <f t="shared" si="3"/>
        <v>119614.74756866651</v>
      </c>
    </row>
    <row r="24" spans="1:14">
      <c r="A24" s="16">
        <v>19</v>
      </c>
      <c r="B24" s="17">
        <f t="shared" si="0"/>
        <v>611590.90448414662</v>
      </c>
      <c r="E24" s="16">
        <v>19</v>
      </c>
      <c r="F24" s="17">
        <f t="shared" si="1"/>
        <v>361652.7535033818</v>
      </c>
      <c r="I24" s="16">
        <v>19</v>
      </c>
      <c r="J24" s="17">
        <f t="shared" si="2"/>
        <v>175350.60530771012</v>
      </c>
      <c r="M24" s="16">
        <v>19</v>
      </c>
      <c r="N24" s="17">
        <f t="shared" si="3"/>
        <v>120810.89504435318</v>
      </c>
    </row>
    <row r="25" spans="1:14">
      <c r="A25" s="16">
        <v>20</v>
      </c>
      <c r="B25" s="17">
        <f t="shared" si="0"/>
        <v>672749.9949325613</v>
      </c>
      <c r="E25" s="16">
        <v>20</v>
      </c>
      <c r="F25" s="17">
        <f t="shared" si="1"/>
        <v>386968.44624861854</v>
      </c>
      <c r="I25" s="16">
        <v>20</v>
      </c>
      <c r="J25" s="17">
        <f t="shared" si="2"/>
        <v>180611.12346694144</v>
      </c>
      <c r="M25" s="16">
        <v>20</v>
      </c>
      <c r="N25" s="17">
        <f t="shared" si="3"/>
        <v>122019.00399479672</v>
      </c>
    </row>
    <row r="26" spans="1:14">
      <c r="A26" s="16">
        <v>21</v>
      </c>
      <c r="B26" s="17">
        <f t="shared" si="0"/>
        <v>740024.99442581751</v>
      </c>
      <c r="E26" s="16">
        <v>21</v>
      </c>
      <c r="F26" s="17">
        <f t="shared" si="1"/>
        <v>414056.23748602188</v>
      </c>
      <c r="G26" t="s">
        <v>34</v>
      </c>
      <c r="I26" s="16">
        <v>21</v>
      </c>
      <c r="J26" s="17">
        <f t="shared" si="2"/>
        <v>186029.4571709497</v>
      </c>
      <c r="M26" s="16">
        <v>21</v>
      </c>
      <c r="N26" s="17">
        <f t="shared" si="3"/>
        <v>123239.19403474468</v>
      </c>
    </row>
    <row r="27" spans="1:14">
      <c r="A27" s="16">
        <v>22</v>
      </c>
      <c r="B27" s="17">
        <f t="shared" si="0"/>
        <v>814027.4938683993</v>
      </c>
      <c r="E27" s="16">
        <v>22</v>
      </c>
      <c r="F27" s="17">
        <f t="shared" si="1"/>
        <v>443040.17411004344</v>
      </c>
      <c r="I27" s="16">
        <v>22</v>
      </c>
      <c r="J27" s="17">
        <f t="shared" si="2"/>
        <v>191610.34088607819</v>
      </c>
      <c r="M27" s="16">
        <v>22</v>
      </c>
      <c r="N27" s="17">
        <f t="shared" si="3"/>
        <v>124471.58597509212</v>
      </c>
    </row>
    <row r="28" spans="1:14">
      <c r="A28" s="16">
        <v>23</v>
      </c>
      <c r="B28" s="17">
        <f t="shared" si="0"/>
        <v>895430.24325523933</v>
      </c>
      <c r="E28" s="16">
        <v>23</v>
      </c>
      <c r="F28" s="17">
        <f t="shared" si="1"/>
        <v>474052.98629774654</v>
      </c>
      <c r="I28" s="16">
        <v>23</v>
      </c>
      <c r="J28" s="17">
        <f t="shared" si="2"/>
        <v>197358.65111266053</v>
      </c>
      <c r="M28" s="16">
        <v>23</v>
      </c>
      <c r="N28" s="17">
        <f t="shared" si="3"/>
        <v>125716.30183484305</v>
      </c>
    </row>
    <row r="29" spans="1:14">
      <c r="A29" s="16">
        <v>24</v>
      </c>
      <c r="B29" s="17">
        <f t="shared" si="0"/>
        <v>984973.26758076332</v>
      </c>
      <c r="E29" s="16">
        <v>24</v>
      </c>
      <c r="F29" s="17">
        <f t="shared" si="1"/>
        <v>507236.69533858885</v>
      </c>
      <c r="I29" s="16">
        <v>24</v>
      </c>
      <c r="J29" s="17">
        <f t="shared" si="2"/>
        <v>203279.41064604034</v>
      </c>
      <c r="M29" s="16">
        <v>24</v>
      </c>
      <c r="N29" s="17">
        <f t="shared" si="3"/>
        <v>126973.46485319149</v>
      </c>
    </row>
    <row r="30" spans="1:14">
      <c r="A30" s="16">
        <v>25</v>
      </c>
      <c r="B30" s="17">
        <f t="shared" si="0"/>
        <v>1083470.5943388396</v>
      </c>
      <c r="C30" t="s">
        <v>35</v>
      </c>
      <c r="E30" s="16">
        <v>25</v>
      </c>
      <c r="F30" s="17">
        <f t="shared" si="1"/>
        <v>542743.26401229005</v>
      </c>
      <c r="I30" s="16">
        <v>25</v>
      </c>
      <c r="J30" s="17">
        <f t="shared" si="2"/>
        <v>209377.79296542157</v>
      </c>
      <c r="M30" s="16">
        <v>25</v>
      </c>
      <c r="N30" s="17">
        <f t="shared" si="3"/>
        <v>128243.1995017234</v>
      </c>
    </row>
    <row r="31" spans="1:14">
      <c r="A31" s="16">
        <v>26</v>
      </c>
      <c r="B31" s="17">
        <f t="shared" si="0"/>
        <v>1191817.6537727236</v>
      </c>
      <c r="E31" s="16">
        <v>26</v>
      </c>
      <c r="F31" s="17">
        <f t="shared" si="1"/>
        <v>580735.29249315034</v>
      </c>
      <c r="I31" s="16">
        <v>26</v>
      </c>
      <c r="J31" s="17">
        <f t="shared" si="2"/>
        <v>215659.12675438423</v>
      </c>
      <c r="M31" s="16">
        <v>26</v>
      </c>
      <c r="N31" s="17">
        <f t="shared" si="3"/>
        <v>129525.63149674064</v>
      </c>
    </row>
    <row r="32" spans="1:14">
      <c r="A32" s="16">
        <v>27</v>
      </c>
      <c r="B32" s="17">
        <f t="shared" si="0"/>
        <v>1310999.419149996</v>
      </c>
      <c r="E32" s="16">
        <v>27</v>
      </c>
      <c r="F32" s="17">
        <f t="shared" si="1"/>
        <v>621386.76296767092</v>
      </c>
      <c r="I32" s="16">
        <v>27</v>
      </c>
      <c r="J32" s="17">
        <f t="shared" si="2"/>
        <v>222128.90055701576</v>
      </c>
      <c r="M32" s="16">
        <v>27</v>
      </c>
      <c r="N32" s="17">
        <f t="shared" si="3"/>
        <v>130820.88781170805</v>
      </c>
    </row>
    <row r="33" spans="1:15">
      <c r="A33" s="16">
        <v>28</v>
      </c>
      <c r="B33" s="17">
        <f t="shared" si="0"/>
        <v>1442099.3610649956</v>
      </c>
      <c r="E33" s="16">
        <v>28</v>
      </c>
      <c r="F33" s="17">
        <f t="shared" si="1"/>
        <v>664883.83637540787</v>
      </c>
      <c r="I33" s="16">
        <v>28</v>
      </c>
      <c r="J33" s="17">
        <f t="shared" si="2"/>
        <v>228792.76757372625</v>
      </c>
      <c r="M33" s="16">
        <v>28</v>
      </c>
      <c r="N33" s="17">
        <f t="shared" si="3"/>
        <v>132129.09668982512</v>
      </c>
    </row>
    <row r="34" spans="1:15">
      <c r="A34" s="16">
        <v>29</v>
      </c>
      <c r="B34" s="17">
        <f t="shared" si="0"/>
        <v>1586309.2971714954</v>
      </c>
      <c r="E34" s="16">
        <v>29</v>
      </c>
      <c r="F34" s="17">
        <f t="shared" si="1"/>
        <v>711425.70492168644</v>
      </c>
      <c r="I34" s="16">
        <v>29</v>
      </c>
      <c r="J34" s="17">
        <f t="shared" si="2"/>
        <v>235656.55060093803</v>
      </c>
      <c r="M34" s="16">
        <v>29</v>
      </c>
      <c r="N34" s="17">
        <f t="shared" si="3"/>
        <v>133450.38765672338</v>
      </c>
    </row>
    <row r="35" spans="1:15">
      <c r="A35" s="16">
        <v>30</v>
      </c>
      <c r="B35" s="17">
        <f t="shared" si="0"/>
        <v>1744940.226888645</v>
      </c>
      <c r="E35" s="16">
        <v>30</v>
      </c>
      <c r="F35" s="17">
        <f t="shared" si="1"/>
        <v>761225.50426620455</v>
      </c>
      <c r="I35" s="16">
        <v>30</v>
      </c>
      <c r="J35" s="17">
        <f t="shared" si="2"/>
        <v>242726.24711896619</v>
      </c>
      <c r="M35" s="16">
        <v>30</v>
      </c>
      <c r="N35" s="17">
        <f t="shared" si="3"/>
        <v>134784.89153329062</v>
      </c>
    </row>
    <row r="36" spans="1:15">
      <c r="A36" s="16">
        <v>31</v>
      </c>
      <c r="B36" s="17">
        <f t="shared" si="0"/>
        <v>1919434.2495775097</v>
      </c>
      <c r="E36" s="16">
        <v>31</v>
      </c>
      <c r="F36" s="17">
        <f t="shared" si="1"/>
        <v>814511.28956483887</v>
      </c>
      <c r="I36" s="16">
        <v>31</v>
      </c>
      <c r="J36" s="17">
        <f t="shared" si="2"/>
        <v>250008.03453253518</v>
      </c>
      <c r="M36" s="16">
        <v>31</v>
      </c>
      <c r="N36" s="17">
        <f t="shared" si="3"/>
        <v>136132.74044862352</v>
      </c>
    </row>
    <row r="37" spans="1:15">
      <c r="A37" s="16">
        <v>32</v>
      </c>
      <c r="B37" s="17">
        <f t="shared" si="0"/>
        <v>2111377.674535261</v>
      </c>
      <c r="E37" s="16">
        <v>32</v>
      </c>
      <c r="F37" s="17">
        <f t="shared" si="1"/>
        <v>871527.07983437763</v>
      </c>
      <c r="I37" s="16">
        <v>32</v>
      </c>
      <c r="J37" s="17">
        <f t="shared" si="2"/>
        <v>257508.27556851125</v>
      </c>
      <c r="M37" s="16">
        <v>32</v>
      </c>
      <c r="N37" s="17">
        <f t="shared" si="3"/>
        <v>137494.06785310977</v>
      </c>
    </row>
    <row r="38" spans="1:15">
      <c r="A38" s="16">
        <v>33</v>
      </c>
      <c r="B38" s="17">
        <f t="shared" si="0"/>
        <v>2322515.4419887871</v>
      </c>
      <c r="E38" s="16">
        <v>33</v>
      </c>
      <c r="F38" s="17">
        <f t="shared" si="1"/>
        <v>932533.9754227841</v>
      </c>
      <c r="I38" s="16">
        <v>33</v>
      </c>
      <c r="J38" s="17">
        <f t="shared" si="2"/>
        <v>265233.52383556659</v>
      </c>
      <c r="M38" s="16">
        <v>33</v>
      </c>
      <c r="N38" s="17">
        <f t="shared" si="3"/>
        <v>138869.00853164087</v>
      </c>
    </row>
    <row r="39" spans="1:15">
      <c r="A39" s="16">
        <v>34</v>
      </c>
      <c r="B39" s="17">
        <f t="shared" si="0"/>
        <v>2554766.9861876662</v>
      </c>
      <c r="E39" s="16">
        <v>34</v>
      </c>
      <c r="F39" s="17">
        <f t="shared" si="1"/>
        <v>997811.35370237904</v>
      </c>
      <c r="I39" s="16">
        <v>34</v>
      </c>
      <c r="J39" s="17">
        <f t="shared" si="2"/>
        <v>273190.52955063363</v>
      </c>
      <c r="M39" s="16">
        <v>34</v>
      </c>
      <c r="N39" s="17">
        <f t="shared" si="3"/>
        <v>140257.69861695726</v>
      </c>
    </row>
    <row r="40" spans="1:15">
      <c r="A40" s="16">
        <v>35</v>
      </c>
      <c r="B40" s="17">
        <f t="shared" si="0"/>
        <v>2810243.684806433</v>
      </c>
      <c r="E40" s="16">
        <v>35</v>
      </c>
      <c r="F40" s="17">
        <f t="shared" si="1"/>
        <v>1067658.1484615456</v>
      </c>
      <c r="I40" s="16">
        <v>35</v>
      </c>
      <c r="J40" s="17">
        <f t="shared" si="2"/>
        <v>281386.24543715263</v>
      </c>
      <c r="M40" s="16">
        <v>35</v>
      </c>
      <c r="N40" s="17">
        <f t="shared" si="3"/>
        <v>141660.27560312685</v>
      </c>
    </row>
    <row r="41" spans="1:15">
      <c r="A41" s="16">
        <v>36</v>
      </c>
      <c r="B41" s="17">
        <f t="shared" si="0"/>
        <v>3091268.0532870768</v>
      </c>
      <c r="E41" s="16">
        <v>36</v>
      </c>
      <c r="F41" s="17">
        <f t="shared" si="1"/>
        <v>1142394.2188538539</v>
      </c>
      <c r="I41" s="16">
        <v>36</v>
      </c>
      <c r="J41" s="17">
        <f t="shared" si="2"/>
        <v>289827.83280026721</v>
      </c>
      <c r="M41" s="16">
        <v>36</v>
      </c>
      <c r="N41" s="17">
        <f t="shared" si="3"/>
        <v>143076.87835915812</v>
      </c>
    </row>
    <row r="42" spans="1:15">
      <c r="A42" s="16">
        <v>37</v>
      </c>
      <c r="B42" s="17">
        <f t="shared" si="0"/>
        <v>3400394.8586157849</v>
      </c>
      <c r="E42" s="16">
        <v>37</v>
      </c>
      <c r="F42" s="17">
        <f t="shared" si="1"/>
        <v>1222361.8141736237</v>
      </c>
      <c r="I42" s="16">
        <v>37</v>
      </c>
      <c r="J42" s="17">
        <f t="shared" si="2"/>
        <v>298522.66778427525</v>
      </c>
      <c r="M42" s="16">
        <v>37</v>
      </c>
      <c r="N42" s="17">
        <f t="shared" si="3"/>
        <v>144507.64714274969</v>
      </c>
    </row>
    <row r="43" spans="1:15">
      <c r="A43" s="16">
        <v>38</v>
      </c>
      <c r="B43" s="17">
        <f t="shared" si="0"/>
        <v>3740434.3444773639</v>
      </c>
      <c r="E43" s="16">
        <v>38</v>
      </c>
      <c r="F43" s="17">
        <f t="shared" si="1"/>
        <v>1307927.1411657773</v>
      </c>
      <c r="I43" s="16">
        <v>38</v>
      </c>
      <c r="J43" s="17">
        <f t="shared" si="2"/>
        <v>307478.3478178035</v>
      </c>
      <c r="M43" s="16">
        <v>38</v>
      </c>
      <c r="N43" s="17">
        <f t="shared" si="3"/>
        <v>145952.72361417717</v>
      </c>
    </row>
    <row r="44" spans="1:15">
      <c r="A44" s="18">
        <v>39</v>
      </c>
      <c r="B44" s="19">
        <f t="shared" si="0"/>
        <v>4114477.7789251008</v>
      </c>
      <c r="C44" t="s">
        <v>36</v>
      </c>
      <c r="E44" s="18">
        <v>39</v>
      </c>
      <c r="F44" s="19">
        <f t="shared" si="1"/>
        <v>1399482.0410473819</v>
      </c>
      <c r="G44" t="s">
        <v>37</v>
      </c>
      <c r="I44" s="18">
        <v>39</v>
      </c>
      <c r="J44" s="19">
        <f t="shared" si="2"/>
        <v>316702.69825233764</v>
      </c>
      <c r="K44" t="s">
        <v>38</v>
      </c>
      <c r="M44" s="18">
        <v>39</v>
      </c>
      <c r="N44" s="17">
        <f t="shared" si="3"/>
        <v>147412.25085031893</v>
      </c>
      <c r="O44" t="s">
        <v>39</v>
      </c>
    </row>
    <row r="45" spans="1:15">
      <c r="A45" s="16"/>
    </row>
  </sheetData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N90"/>
  <sheetViews>
    <sheetView topLeftCell="A37" workbookViewId="0">
      <selection activeCell="P19" sqref="P19"/>
    </sheetView>
  </sheetViews>
  <sheetFormatPr defaultRowHeight="12.75"/>
  <cols>
    <col min="1" max="1" width="11.5703125" bestFit="1" customWidth="1"/>
    <col min="2" max="2" width="12.85546875" bestFit="1" customWidth="1"/>
    <col min="3" max="3" width="12.42578125" bestFit="1" customWidth="1"/>
    <col min="4" max="4" width="12.85546875" bestFit="1" customWidth="1"/>
    <col min="5" max="5" width="1.42578125" customWidth="1"/>
    <col min="6" max="6" width="11.5703125" bestFit="1" customWidth="1"/>
    <col min="7" max="7" width="12.85546875" bestFit="1" customWidth="1"/>
    <col min="8" max="8" width="12.42578125" bestFit="1" customWidth="1"/>
    <col min="9" max="9" width="12.85546875" bestFit="1" customWidth="1"/>
    <col min="10" max="10" width="1.42578125" customWidth="1"/>
    <col min="11" max="11" width="11.5703125" bestFit="1" customWidth="1"/>
    <col min="12" max="12" width="12.85546875" bestFit="1" customWidth="1"/>
    <col min="13" max="13" width="12.42578125" bestFit="1" customWidth="1"/>
    <col min="14" max="14" width="12.85546875" bestFit="1" customWidth="1"/>
  </cols>
  <sheetData>
    <row r="1" spans="1:14">
      <c r="A1" s="1" t="s">
        <v>1</v>
      </c>
      <c r="B1" s="2">
        <v>0.03</v>
      </c>
      <c r="F1" s="1" t="s">
        <v>1</v>
      </c>
      <c r="G1" s="2">
        <v>0.03</v>
      </c>
      <c r="K1" s="1" t="s">
        <v>1</v>
      </c>
      <c r="L1" s="2">
        <v>0.03</v>
      </c>
    </row>
    <row r="2" spans="1:14">
      <c r="A2" s="1" t="s">
        <v>25</v>
      </c>
      <c r="B2" s="3">
        <v>12000</v>
      </c>
      <c r="C2" t="s">
        <v>27</v>
      </c>
      <c r="F2" s="1" t="s">
        <v>25</v>
      </c>
      <c r="G2" s="3">
        <f>1500*12</f>
        <v>18000</v>
      </c>
      <c r="H2" t="s">
        <v>28</v>
      </c>
      <c r="K2" s="1" t="s">
        <v>25</v>
      </c>
      <c r="L2" s="3">
        <f>2000*12</f>
        <v>24000</v>
      </c>
      <c r="M2" t="s">
        <v>29</v>
      </c>
    </row>
    <row r="3" spans="1:14">
      <c r="B3" s="1"/>
      <c r="G3" s="1"/>
      <c r="L3" s="1"/>
    </row>
    <row r="4" spans="1:14">
      <c r="A4" s="12" t="s">
        <v>0</v>
      </c>
      <c r="B4" s="12" t="s">
        <v>3</v>
      </c>
      <c r="C4" s="12" t="s">
        <v>26</v>
      </c>
      <c r="D4" s="12" t="s">
        <v>11</v>
      </c>
      <c r="F4" s="12" t="s">
        <v>0</v>
      </c>
      <c r="G4" s="12" t="s">
        <v>3</v>
      </c>
      <c r="H4" s="12" t="s">
        <v>26</v>
      </c>
      <c r="I4" s="12" t="s">
        <v>11</v>
      </c>
      <c r="K4" s="12" t="s">
        <v>0</v>
      </c>
      <c r="L4" s="12" t="s">
        <v>3</v>
      </c>
      <c r="M4" s="12" t="s">
        <v>26</v>
      </c>
      <c r="N4" s="12" t="s">
        <v>11</v>
      </c>
    </row>
    <row r="5" spans="1:14">
      <c r="A5" s="14">
        <v>0</v>
      </c>
      <c r="B5" s="15">
        <f>B2</f>
        <v>12000</v>
      </c>
      <c r="C5" s="25"/>
      <c r="D5" s="25"/>
      <c r="F5" s="14">
        <v>0</v>
      </c>
      <c r="G5" s="15">
        <f>G2</f>
        <v>18000</v>
      </c>
      <c r="H5" s="25"/>
      <c r="I5" s="25"/>
      <c r="K5" s="14">
        <v>0</v>
      </c>
      <c r="L5" s="15">
        <f>L2</f>
        <v>24000</v>
      </c>
      <c r="M5" s="25"/>
      <c r="N5" s="25"/>
    </row>
    <row r="6" spans="1:14">
      <c r="A6" s="16">
        <v>1</v>
      </c>
      <c r="B6" s="17">
        <f>B5*(1+$B$1)</f>
        <v>12360</v>
      </c>
      <c r="C6" s="17">
        <f>B2</f>
        <v>12000</v>
      </c>
      <c r="D6" s="26">
        <f>B6+C6</f>
        <v>24360</v>
      </c>
      <c r="F6" s="16">
        <v>1</v>
      </c>
      <c r="G6" s="17">
        <f>G5*(1+$G$1)</f>
        <v>18540</v>
      </c>
      <c r="H6" s="17">
        <f>G2</f>
        <v>18000</v>
      </c>
      <c r="I6" s="26">
        <f>G6+H6</f>
        <v>36540</v>
      </c>
      <c r="K6" s="16">
        <v>1</v>
      </c>
      <c r="L6" s="17">
        <f>L5*(1+$L$1)</f>
        <v>24720</v>
      </c>
      <c r="M6" s="17">
        <f>L2</f>
        <v>24000</v>
      </c>
      <c r="N6" s="26">
        <f>L6+M6</f>
        <v>48720</v>
      </c>
    </row>
    <row r="7" spans="1:14">
      <c r="A7" s="16">
        <v>2</v>
      </c>
      <c r="B7" s="17">
        <f>D6*(1+$B$1)</f>
        <v>25090.799999999999</v>
      </c>
      <c r="C7" s="17">
        <f>C6</f>
        <v>12000</v>
      </c>
      <c r="D7" s="26">
        <f t="shared" ref="D7:D44" si="0">B7+C7</f>
        <v>37090.800000000003</v>
      </c>
      <c r="F7" s="16">
        <v>2</v>
      </c>
      <c r="G7" s="17">
        <f>I6*(1+$G$1)</f>
        <v>37636.200000000004</v>
      </c>
      <c r="H7" s="17">
        <f>H6</f>
        <v>18000</v>
      </c>
      <c r="I7" s="26">
        <f t="shared" ref="I7:I44" si="1">G7+H7</f>
        <v>55636.200000000004</v>
      </c>
      <c r="K7" s="16">
        <v>2</v>
      </c>
      <c r="L7" s="17">
        <f>N6*(1+$L$1)</f>
        <v>50181.599999999999</v>
      </c>
      <c r="M7" s="17">
        <f>M6</f>
        <v>24000</v>
      </c>
      <c r="N7" s="26">
        <f t="shared" ref="N7:N44" si="2">L7+M7</f>
        <v>74181.600000000006</v>
      </c>
    </row>
    <row r="8" spans="1:14">
      <c r="A8" s="16">
        <v>3</v>
      </c>
      <c r="B8" s="17">
        <f t="shared" ref="B8:B44" si="3">D7*(1+$B$1)</f>
        <v>38203.524000000005</v>
      </c>
      <c r="C8" s="17">
        <f t="shared" ref="C8:C44" si="4">C7</f>
        <v>12000</v>
      </c>
      <c r="D8" s="26">
        <f t="shared" si="0"/>
        <v>50203.524000000005</v>
      </c>
      <c r="F8" s="16">
        <v>3</v>
      </c>
      <c r="G8" s="17">
        <f t="shared" ref="G8:G44" si="5">I7*(1+$G$1)</f>
        <v>57305.286000000007</v>
      </c>
      <c r="H8" s="17">
        <f t="shared" ref="H8:H44" si="6">H7</f>
        <v>18000</v>
      </c>
      <c r="I8" s="26">
        <f t="shared" si="1"/>
        <v>75305.286000000007</v>
      </c>
      <c r="K8" s="16">
        <v>3</v>
      </c>
      <c r="L8" s="17">
        <f t="shared" ref="L8:L44" si="7">N7*(1+$L$1)</f>
        <v>76407.04800000001</v>
      </c>
      <c r="M8" s="17">
        <f t="shared" ref="M8:M44" si="8">M7</f>
        <v>24000</v>
      </c>
      <c r="N8" s="26">
        <f t="shared" si="2"/>
        <v>100407.04800000001</v>
      </c>
    </row>
    <row r="9" spans="1:14">
      <c r="A9" s="16">
        <v>4</v>
      </c>
      <c r="B9" s="17">
        <f t="shared" si="3"/>
        <v>51709.629720000004</v>
      </c>
      <c r="C9" s="17">
        <f t="shared" si="4"/>
        <v>12000</v>
      </c>
      <c r="D9" s="26">
        <f t="shared" si="0"/>
        <v>63709.629720000004</v>
      </c>
      <c r="F9" s="16">
        <v>4</v>
      </c>
      <c r="G9" s="17">
        <f t="shared" si="5"/>
        <v>77564.44458000001</v>
      </c>
      <c r="H9" s="17">
        <f t="shared" si="6"/>
        <v>18000</v>
      </c>
      <c r="I9" s="26">
        <f t="shared" si="1"/>
        <v>95564.44458000001</v>
      </c>
      <c r="K9" s="16">
        <v>4</v>
      </c>
      <c r="L9" s="17">
        <f t="shared" si="7"/>
        <v>103419.25944000001</v>
      </c>
      <c r="M9" s="17">
        <f t="shared" si="8"/>
        <v>24000</v>
      </c>
      <c r="N9" s="26">
        <f t="shared" si="2"/>
        <v>127419.25944000001</v>
      </c>
    </row>
    <row r="10" spans="1:14">
      <c r="A10" s="16">
        <v>5</v>
      </c>
      <c r="B10" s="17">
        <f t="shared" si="3"/>
        <v>65620.918611600006</v>
      </c>
      <c r="C10" s="17">
        <f t="shared" si="4"/>
        <v>12000</v>
      </c>
      <c r="D10" s="26">
        <f t="shared" si="0"/>
        <v>77620.918611600006</v>
      </c>
      <c r="F10" s="16">
        <v>5</v>
      </c>
      <c r="G10" s="17">
        <f t="shared" si="5"/>
        <v>98431.377917400008</v>
      </c>
      <c r="H10" s="17">
        <f t="shared" si="6"/>
        <v>18000</v>
      </c>
      <c r="I10" s="26">
        <f t="shared" si="1"/>
        <v>116431.37791740001</v>
      </c>
      <c r="K10" s="16">
        <v>5</v>
      </c>
      <c r="L10" s="17">
        <f t="shared" si="7"/>
        <v>131241.83722320001</v>
      </c>
      <c r="M10" s="17">
        <f t="shared" si="8"/>
        <v>24000</v>
      </c>
      <c r="N10" s="26">
        <f t="shared" si="2"/>
        <v>155241.83722320001</v>
      </c>
    </row>
    <row r="11" spans="1:14">
      <c r="A11" s="16">
        <v>6</v>
      </c>
      <c r="B11" s="17">
        <f t="shared" si="3"/>
        <v>79949.546169948007</v>
      </c>
      <c r="C11" s="17">
        <f t="shared" si="4"/>
        <v>12000</v>
      </c>
      <c r="D11" s="26">
        <f t="shared" si="0"/>
        <v>91949.546169948007</v>
      </c>
      <c r="F11" s="16">
        <v>6</v>
      </c>
      <c r="G11" s="17">
        <f t="shared" si="5"/>
        <v>119924.31925492201</v>
      </c>
      <c r="H11" s="17">
        <f t="shared" si="6"/>
        <v>18000</v>
      </c>
      <c r="I11" s="26">
        <f t="shared" si="1"/>
        <v>137924.31925492201</v>
      </c>
      <c r="K11" s="16">
        <v>6</v>
      </c>
      <c r="L11" s="17">
        <f t="shared" si="7"/>
        <v>159899.09233989601</v>
      </c>
      <c r="M11" s="17">
        <f t="shared" si="8"/>
        <v>24000</v>
      </c>
      <c r="N11" s="26">
        <f t="shared" si="2"/>
        <v>183899.09233989601</v>
      </c>
    </row>
    <row r="12" spans="1:14">
      <c r="A12" s="16">
        <v>7</v>
      </c>
      <c r="B12" s="17">
        <f t="shared" si="3"/>
        <v>94708.032555046448</v>
      </c>
      <c r="C12" s="17">
        <f t="shared" si="4"/>
        <v>12000</v>
      </c>
      <c r="D12" s="26">
        <f t="shared" si="0"/>
        <v>106708.03255504645</v>
      </c>
      <c r="F12" s="16">
        <v>7</v>
      </c>
      <c r="G12" s="17">
        <f t="shared" si="5"/>
        <v>142062.04883256968</v>
      </c>
      <c r="H12" s="17">
        <f t="shared" si="6"/>
        <v>18000</v>
      </c>
      <c r="I12" s="26">
        <f t="shared" si="1"/>
        <v>160062.04883256968</v>
      </c>
      <c r="K12" s="16">
        <v>7</v>
      </c>
      <c r="L12" s="17">
        <f t="shared" si="7"/>
        <v>189416.0651100929</v>
      </c>
      <c r="M12" s="17">
        <f t="shared" si="8"/>
        <v>24000</v>
      </c>
      <c r="N12" s="26">
        <f t="shared" si="2"/>
        <v>213416.0651100929</v>
      </c>
    </row>
    <row r="13" spans="1:14">
      <c r="A13" s="16">
        <v>8</v>
      </c>
      <c r="B13" s="17">
        <f t="shared" si="3"/>
        <v>109909.27353169785</v>
      </c>
      <c r="C13" s="17">
        <f t="shared" si="4"/>
        <v>12000</v>
      </c>
      <c r="D13" s="26">
        <f t="shared" si="0"/>
        <v>121909.27353169785</v>
      </c>
      <c r="F13" s="16">
        <v>8</v>
      </c>
      <c r="G13" s="17">
        <f t="shared" si="5"/>
        <v>164863.91029754677</v>
      </c>
      <c r="H13" s="17">
        <f t="shared" si="6"/>
        <v>18000</v>
      </c>
      <c r="I13" s="26">
        <f t="shared" si="1"/>
        <v>182863.91029754677</v>
      </c>
      <c r="K13" s="16">
        <v>8</v>
      </c>
      <c r="L13" s="17">
        <f t="shared" si="7"/>
        <v>219818.5470633957</v>
      </c>
      <c r="M13" s="17">
        <f t="shared" si="8"/>
        <v>24000</v>
      </c>
      <c r="N13" s="26">
        <f t="shared" si="2"/>
        <v>243818.5470633957</v>
      </c>
    </row>
    <row r="14" spans="1:14">
      <c r="A14" s="16">
        <v>9</v>
      </c>
      <c r="B14" s="17">
        <f t="shared" si="3"/>
        <v>125566.55173764878</v>
      </c>
      <c r="C14" s="17">
        <f t="shared" si="4"/>
        <v>12000</v>
      </c>
      <c r="D14" s="26">
        <f t="shared" si="0"/>
        <v>137566.55173764878</v>
      </c>
      <c r="F14" s="16">
        <v>9</v>
      </c>
      <c r="G14" s="17">
        <f t="shared" si="5"/>
        <v>188349.82760647318</v>
      </c>
      <c r="H14" s="17">
        <f t="shared" si="6"/>
        <v>18000</v>
      </c>
      <c r="I14" s="26">
        <f t="shared" si="1"/>
        <v>206349.82760647318</v>
      </c>
      <c r="K14" s="16">
        <v>9</v>
      </c>
      <c r="L14" s="17">
        <f t="shared" si="7"/>
        <v>251133.10347529757</v>
      </c>
      <c r="M14" s="17">
        <f t="shared" si="8"/>
        <v>24000</v>
      </c>
      <c r="N14" s="26">
        <f t="shared" si="2"/>
        <v>275133.10347529757</v>
      </c>
    </row>
    <row r="15" spans="1:14">
      <c r="A15" s="16">
        <v>10</v>
      </c>
      <c r="B15" s="17">
        <f t="shared" si="3"/>
        <v>141693.54828977826</v>
      </c>
      <c r="C15" s="17">
        <f t="shared" si="4"/>
        <v>12000</v>
      </c>
      <c r="D15" s="26">
        <f t="shared" si="0"/>
        <v>153693.54828977826</v>
      </c>
      <c r="F15" s="16">
        <v>10</v>
      </c>
      <c r="G15" s="17">
        <f t="shared" si="5"/>
        <v>212540.32243466738</v>
      </c>
      <c r="H15" s="17">
        <f t="shared" si="6"/>
        <v>18000</v>
      </c>
      <c r="I15" s="26">
        <f t="shared" si="1"/>
        <v>230540.32243466738</v>
      </c>
      <c r="K15" s="16">
        <v>10</v>
      </c>
      <c r="L15" s="17">
        <f t="shared" si="7"/>
        <v>283387.09657955653</v>
      </c>
      <c r="M15" s="17">
        <f t="shared" si="8"/>
        <v>24000</v>
      </c>
      <c r="N15" s="26">
        <f t="shared" si="2"/>
        <v>307387.09657955653</v>
      </c>
    </row>
    <row r="16" spans="1:14">
      <c r="A16" s="16">
        <v>11</v>
      </c>
      <c r="B16" s="17">
        <f t="shared" si="3"/>
        <v>158304.35473847162</v>
      </c>
      <c r="C16" s="17">
        <f t="shared" si="4"/>
        <v>12000</v>
      </c>
      <c r="D16" s="26">
        <f t="shared" si="0"/>
        <v>170304.35473847162</v>
      </c>
      <c r="F16" s="16">
        <v>11</v>
      </c>
      <c r="G16" s="17">
        <f t="shared" si="5"/>
        <v>237456.5321077074</v>
      </c>
      <c r="H16" s="17">
        <f t="shared" si="6"/>
        <v>18000</v>
      </c>
      <c r="I16" s="26">
        <f t="shared" si="1"/>
        <v>255456.5321077074</v>
      </c>
      <c r="K16" s="16">
        <v>11</v>
      </c>
      <c r="L16" s="17">
        <f t="shared" si="7"/>
        <v>316608.70947694324</v>
      </c>
      <c r="M16" s="17">
        <f t="shared" si="8"/>
        <v>24000</v>
      </c>
      <c r="N16" s="26">
        <f t="shared" si="2"/>
        <v>340608.70947694324</v>
      </c>
    </row>
    <row r="17" spans="1:14">
      <c r="A17" s="16">
        <v>12</v>
      </c>
      <c r="B17" s="17">
        <f t="shared" si="3"/>
        <v>175413.48538062579</v>
      </c>
      <c r="C17" s="17">
        <f t="shared" si="4"/>
        <v>12000</v>
      </c>
      <c r="D17" s="26">
        <f t="shared" si="0"/>
        <v>187413.48538062579</v>
      </c>
      <c r="F17" s="16">
        <v>12</v>
      </c>
      <c r="G17" s="17">
        <f t="shared" si="5"/>
        <v>263120.22807093861</v>
      </c>
      <c r="H17" s="17">
        <f t="shared" si="6"/>
        <v>18000</v>
      </c>
      <c r="I17" s="26">
        <f t="shared" si="1"/>
        <v>281120.22807093861</v>
      </c>
      <c r="K17" s="16">
        <v>12</v>
      </c>
      <c r="L17" s="17">
        <f t="shared" si="7"/>
        <v>350826.97076125158</v>
      </c>
      <c r="M17" s="17">
        <f t="shared" si="8"/>
        <v>24000</v>
      </c>
      <c r="N17" s="26">
        <f t="shared" si="2"/>
        <v>374826.97076125158</v>
      </c>
    </row>
    <row r="18" spans="1:14">
      <c r="A18" s="16">
        <v>13</v>
      </c>
      <c r="B18" s="17">
        <f t="shared" si="3"/>
        <v>193035.88994204457</v>
      </c>
      <c r="C18" s="17">
        <f t="shared" si="4"/>
        <v>12000</v>
      </c>
      <c r="D18" s="26">
        <f t="shared" si="0"/>
        <v>205035.88994204457</v>
      </c>
      <c r="F18" s="16">
        <v>13</v>
      </c>
      <c r="G18" s="17">
        <f t="shared" si="5"/>
        <v>289553.83491306676</v>
      </c>
      <c r="H18" s="17">
        <f t="shared" si="6"/>
        <v>18000</v>
      </c>
      <c r="I18" s="26">
        <f t="shared" si="1"/>
        <v>307553.83491306676</v>
      </c>
      <c r="K18" s="16">
        <v>13</v>
      </c>
      <c r="L18" s="17">
        <f t="shared" si="7"/>
        <v>386071.77988408913</v>
      </c>
      <c r="M18" s="17">
        <f t="shared" si="8"/>
        <v>24000</v>
      </c>
      <c r="N18" s="26">
        <f t="shared" si="2"/>
        <v>410071.77988408913</v>
      </c>
    </row>
    <row r="19" spans="1:14">
      <c r="A19" s="16">
        <v>14</v>
      </c>
      <c r="B19" s="17">
        <f t="shared" si="3"/>
        <v>211186.96664030591</v>
      </c>
      <c r="C19" s="17">
        <f t="shared" si="4"/>
        <v>12000</v>
      </c>
      <c r="D19" s="26">
        <f t="shared" si="0"/>
        <v>223186.96664030591</v>
      </c>
      <c r="F19" s="16">
        <v>14</v>
      </c>
      <c r="G19" s="17">
        <f t="shared" si="5"/>
        <v>316780.44996045879</v>
      </c>
      <c r="H19" s="17">
        <f t="shared" si="6"/>
        <v>18000</v>
      </c>
      <c r="I19" s="26">
        <f t="shared" si="1"/>
        <v>334780.44996045879</v>
      </c>
      <c r="K19" s="16">
        <v>14</v>
      </c>
      <c r="L19" s="17">
        <f t="shared" si="7"/>
        <v>422373.93328061182</v>
      </c>
      <c r="M19" s="17">
        <f t="shared" si="8"/>
        <v>24000</v>
      </c>
      <c r="N19" s="26">
        <f t="shared" si="2"/>
        <v>446373.93328061182</v>
      </c>
    </row>
    <row r="20" spans="1:14">
      <c r="A20" s="16">
        <v>15</v>
      </c>
      <c r="B20" s="17">
        <f t="shared" si="3"/>
        <v>229882.5756395151</v>
      </c>
      <c r="C20" s="17">
        <f t="shared" si="4"/>
        <v>12000</v>
      </c>
      <c r="D20" s="26">
        <f t="shared" si="0"/>
        <v>241882.5756395151</v>
      </c>
      <c r="F20" s="16">
        <v>15</v>
      </c>
      <c r="G20" s="17">
        <f t="shared" si="5"/>
        <v>344823.86345927254</v>
      </c>
      <c r="H20" s="17">
        <f t="shared" si="6"/>
        <v>18000</v>
      </c>
      <c r="I20" s="26">
        <f t="shared" si="1"/>
        <v>362823.86345927254</v>
      </c>
      <c r="K20" s="16">
        <v>15</v>
      </c>
      <c r="L20" s="17">
        <f t="shared" si="7"/>
        <v>459765.15127903019</v>
      </c>
      <c r="M20" s="17">
        <f t="shared" si="8"/>
        <v>24000</v>
      </c>
      <c r="N20" s="26">
        <f t="shared" si="2"/>
        <v>483765.15127903019</v>
      </c>
    </row>
    <row r="21" spans="1:14">
      <c r="A21" s="16">
        <v>16</v>
      </c>
      <c r="B21" s="17">
        <f t="shared" si="3"/>
        <v>249139.05290870054</v>
      </c>
      <c r="C21" s="17">
        <f t="shared" si="4"/>
        <v>12000</v>
      </c>
      <c r="D21" s="26">
        <f t="shared" si="0"/>
        <v>261139.05290870054</v>
      </c>
      <c r="F21" s="16">
        <v>16</v>
      </c>
      <c r="G21" s="17">
        <f t="shared" si="5"/>
        <v>373708.57936305075</v>
      </c>
      <c r="H21" s="17">
        <f t="shared" si="6"/>
        <v>18000</v>
      </c>
      <c r="I21" s="26">
        <f t="shared" si="1"/>
        <v>391708.57936305075</v>
      </c>
      <c r="K21" s="16">
        <v>16</v>
      </c>
      <c r="L21" s="17">
        <f t="shared" si="7"/>
        <v>498278.10581740108</v>
      </c>
      <c r="M21" s="17">
        <f t="shared" si="8"/>
        <v>24000</v>
      </c>
      <c r="N21" s="26">
        <f t="shared" si="2"/>
        <v>522278.10581740108</v>
      </c>
    </row>
    <row r="22" spans="1:14">
      <c r="A22" s="16">
        <v>17</v>
      </c>
      <c r="B22" s="17">
        <f t="shared" si="3"/>
        <v>268973.22449596156</v>
      </c>
      <c r="C22" s="17">
        <f t="shared" si="4"/>
        <v>12000</v>
      </c>
      <c r="D22" s="26">
        <f t="shared" si="0"/>
        <v>280973.22449596156</v>
      </c>
      <c r="F22" s="16">
        <v>17</v>
      </c>
      <c r="G22" s="17">
        <f t="shared" si="5"/>
        <v>403459.83674394229</v>
      </c>
      <c r="H22" s="17">
        <f t="shared" si="6"/>
        <v>18000</v>
      </c>
      <c r="I22" s="26">
        <f t="shared" si="1"/>
        <v>421459.83674394229</v>
      </c>
      <c r="K22" s="16">
        <v>17</v>
      </c>
      <c r="L22" s="17">
        <f t="shared" si="7"/>
        <v>537946.44899192313</v>
      </c>
      <c r="M22" s="17">
        <f t="shared" si="8"/>
        <v>24000</v>
      </c>
      <c r="N22" s="26">
        <f t="shared" si="2"/>
        <v>561946.44899192313</v>
      </c>
    </row>
    <row r="23" spans="1:14">
      <c r="A23" s="16">
        <v>18</v>
      </c>
      <c r="B23" s="17">
        <f t="shared" si="3"/>
        <v>289402.42123084044</v>
      </c>
      <c r="C23" s="17">
        <f t="shared" si="4"/>
        <v>12000</v>
      </c>
      <c r="D23" s="26">
        <f t="shared" si="0"/>
        <v>301402.42123084044</v>
      </c>
      <c r="F23" s="16">
        <v>18</v>
      </c>
      <c r="G23" s="17">
        <f t="shared" si="5"/>
        <v>434103.63184626057</v>
      </c>
      <c r="H23" s="17">
        <f t="shared" si="6"/>
        <v>18000</v>
      </c>
      <c r="I23" s="26">
        <f t="shared" si="1"/>
        <v>452103.63184626057</v>
      </c>
      <c r="K23" s="16">
        <v>18</v>
      </c>
      <c r="L23" s="17">
        <f t="shared" si="7"/>
        <v>578804.84246168088</v>
      </c>
      <c r="M23" s="17">
        <f t="shared" si="8"/>
        <v>24000</v>
      </c>
      <c r="N23" s="26">
        <f t="shared" si="2"/>
        <v>602804.84246168088</v>
      </c>
    </row>
    <row r="24" spans="1:14">
      <c r="A24" s="16">
        <v>19</v>
      </c>
      <c r="B24" s="17">
        <f t="shared" si="3"/>
        <v>310444.49386776565</v>
      </c>
      <c r="C24" s="17">
        <f t="shared" si="4"/>
        <v>12000</v>
      </c>
      <c r="D24" s="26">
        <f t="shared" si="0"/>
        <v>322444.49386776565</v>
      </c>
      <c r="F24" s="16">
        <v>19</v>
      </c>
      <c r="G24" s="17">
        <f t="shared" si="5"/>
        <v>465666.74080164841</v>
      </c>
      <c r="H24" s="17">
        <f t="shared" si="6"/>
        <v>18000</v>
      </c>
      <c r="I24" s="26">
        <f t="shared" si="1"/>
        <v>483666.74080164841</v>
      </c>
      <c r="K24" s="16">
        <v>19</v>
      </c>
      <c r="L24" s="17">
        <f t="shared" si="7"/>
        <v>620888.98773553129</v>
      </c>
      <c r="M24" s="17">
        <f t="shared" si="8"/>
        <v>24000</v>
      </c>
      <c r="N24" s="26">
        <f t="shared" si="2"/>
        <v>644888.98773553129</v>
      </c>
    </row>
    <row r="25" spans="1:14">
      <c r="A25" s="16">
        <v>20</v>
      </c>
      <c r="B25" s="17">
        <f t="shared" si="3"/>
        <v>332117.82868379861</v>
      </c>
      <c r="C25" s="17">
        <f t="shared" si="4"/>
        <v>12000</v>
      </c>
      <c r="D25" s="26">
        <f t="shared" si="0"/>
        <v>344117.82868379861</v>
      </c>
      <c r="F25" s="16">
        <v>20</v>
      </c>
      <c r="G25" s="17">
        <f t="shared" si="5"/>
        <v>498176.74302569788</v>
      </c>
      <c r="H25" s="17">
        <f t="shared" si="6"/>
        <v>18000</v>
      </c>
      <c r="I25" s="26">
        <f t="shared" si="1"/>
        <v>516176.74302569788</v>
      </c>
      <c r="K25" s="16">
        <v>20</v>
      </c>
      <c r="L25" s="17">
        <f t="shared" si="7"/>
        <v>664235.65736759722</v>
      </c>
      <c r="M25" s="17">
        <f t="shared" si="8"/>
        <v>24000</v>
      </c>
      <c r="N25" s="26">
        <f t="shared" si="2"/>
        <v>688235.65736759722</v>
      </c>
    </row>
    <row r="26" spans="1:14">
      <c r="A26" s="16">
        <v>21</v>
      </c>
      <c r="B26" s="17">
        <f t="shared" si="3"/>
        <v>354441.3635443126</v>
      </c>
      <c r="C26" s="17">
        <f t="shared" si="4"/>
        <v>12000</v>
      </c>
      <c r="D26" s="26">
        <f t="shared" si="0"/>
        <v>366441.3635443126</v>
      </c>
      <c r="F26" s="16">
        <v>21</v>
      </c>
      <c r="G26" s="17">
        <f t="shared" si="5"/>
        <v>531662.04531646881</v>
      </c>
      <c r="H26" s="17">
        <f t="shared" si="6"/>
        <v>18000</v>
      </c>
      <c r="I26" s="26">
        <f t="shared" si="1"/>
        <v>549662.04531646881</v>
      </c>
      <c r="K26" s="16">
        <v>21</v>
      </c>
      <c r="L26" s="17">
        <f t="shared" si="7"/>
        <v>708882.72708862519</v>
      </c>
      <c r="M26" s="17">
        <f t="shared" si="8"/>
        <v>24000</v>
      </c>
      <c r="N26" s="26">
        <f t="shared" si="2"/>
        <v>732882.72708862519</v>
      </c>
    </row>
    <row r="27" spans="1:14">
      <c r="A27" s="16">
        <v>22</v>
      </c>
      <c r="B27" s="17">
        <f t="shared" si="3"/>
        <v>377434.60445064196</v>
      </c>
      <c r="C27" s="17">
        <f t="shared" si="4"/>
        <v>12000</v>
      </c>
      <c r="D27" s="26">
        <f t="shared" si="0"/>
        <v>389434.60445064196</v>
      </c>
      <c r="F27" s="16">
        <v>22</v>
      </c>
      <c r="G27" s="17">
        <f t="shared" si="5"/>
        <v>566151.90667596285</v>
      </c>
      <c r="H27" s="17">
        <f t="shared" si="6"/>
        <v>18000</v>
      </c>
      <c r="I27" s="26">
        <f t="shared" si="1"/>
        <v>584151.90667596285</v>
      </c>
      <c r="K27" s="16">
        <v>22</v>
      </c>
      <c r="L27" s="17">
        <f t="shared" si="7"/>
        <v>754869.20890128391</v>
      </c>
      <c r="M27" s="17">
        <f t="shared" si="8"/>
        <v>24000</v>
      </c>
      <c r="N27" s="26">
        <f t="shared" si="2"/>
        <v>778869.20890128391</v>
      </c>
    </row>
    <row r="28" spans="1:14">
      <c r="A28" s="16">
        <v>23</v>
      </c>
      <c r="B28" s="17">
        <f t="shared" si="3"/>
        <v>401117.64258416125</v>
      </c>
      <c r="C28" s="17">
        <f t="shared" si="4"/>
        <v>12000</v>
      </c>
      <c r="D28" s="26">
        <f t="shared" si="0"/>
        <v>413117.64258416125</v>
      </c>
      <c r="F28" s="16">
        <v>23</v>
      </c>
      <c r="G28" s="17">
        <f t="shared" si="5"/>
        <v>601676.4638762417</v>
      </c>
      <c r="H28" s="17">
        <f t="shared" si="6"/>
        <v>18000</v>
      </c>
      <c r="I28" s="26">
        <f t="shared" si="1"/>
        <v>619676.4638762417</v>
      </c>
      <c r="K28" s="16">
        <v>23</v>
      </c>
      <c r="L28" s="17">
        <f t="shared" si="7"/>
        <v>802235.2851683225</v>
      </c>
      <c r="M28" s="17">
        <f t="shared" si="8"/>
        <v>24000</v>
      </c>
      <c r="N28" s="26">
        <f t="shared" si="2"/>
        <v>826235.2851683225</v>
      </c>
    </row>
    <row r="29" spans="1:14">
      <c r="A29" s="16">
        <v>24</v>
      </c>
      <c r="B29" s="17">
        <f t="shared" si="3"/>
        <v>425511.1718616861</v>
      </c>
      <c r="C29" s="17">
        <f t="shared" si="4"/>
        <v>12000</v>
      </c>
      <c r="D29" s="26">
        <f t="shared" si="0"/>
        <v>437511.1718616861</v>
      </c>
      <c r="F29" s="16">
        <v>24</v>
      </c>
      <c r="G29" s="17">
        <f t="shared" si="5"/>
        <v>638266.75779252895</v>
      </c>
      <c r="H29" s="17">
        <f t="shared" si="6"/>
        <v>18000</v>
      </c>
      <c r="I29" s="26">
        <f t="shared" si="1"/>
        <v>656266.75779252895</v>
      </c>
      <c r="K29" s="16">
        <v>24</v>
      </c>
      <c r="L29" s="17">
        <f t="shared" si="7"/>
        <v>851022.34372337221</v>
      </c>
      <c r="M29" s="17">
        <f t="shared" si="8"/>
        <v>24000</v>
      </c>
      <c r="N29" s="26">
        <f t="shared" si="2"/>
        <v>875022.34372337221</v>
      </c>
    </row>
    <row r="30" spans="1:14">
      <c r="A30" s="16">
        <v>25</v>
      </c>
      <c r="B30" s="17">
        <f t="shared" si="3"/>
        <v>450636.50701753667</v>
      </c>
      <c r="C30" s="17">
        <f t="shared" si="4"/>
        <v>12000</v>
      </c>
      <c r="D30" s="26">
        <f t="shared" si="0"/>
        <v>462636.50701753667</v>
      </c>
      <c r="F30" s="16">
        <v>25</v>
      </c>
      <c r="G30" s="17">
        <f t="shared" si="5"/>
        <v>675954.76052630483</v>
      </c>
      <c r="H30" s="17">
        <f t="shared" si="6"/>
        <v>18000</v>
      </c>
      <c r="I30" s="26">
        <f t="shared" si="1"/>
        <v>693954.76052630483</v>
      </c>
      <c r="K30" s="16">
        <v>25</v>
      </c>
      <c r="L30" s="17">
        <f t="shared" si="7"/>
        <v>901273.01403507334</v>
      </c>
      <c r="M30" s="17">
        <f t="shared" si="8"/>
        <v>24000</v>
      </c>
      <c r="N30" s="26">
        <f t="shared" si="2"/>
        <v>925273.01403507334</v>
      </c>
    </row>
    <row r="31" spans="1:14">
      <c r="A31" s="16">
        <v>26</v>
      </c>
      <c r="B31" s="17">
        <f t="shared" si="3"/>
        <v>476515.60222806281</v>
      </c>
      <c r="C31" s="17">
        <f t="shared" si="4"/>
        <v>12000</v>
      </c>
      <c r="D31" s="26">
        <f t="shared" si="0"/>
        <v>488515.60222806281</v>
      </c>
      <c r="F31" s="16">
        <v>26</v>
      </c>
      <c r="G31" s="17">
        <f t="shared" si="5"/>
        <v>714773.40334209404</v>
      </c>
      <c r="H31" s="17">
        <f t="shared" si="6"/>
        <v>18000</v>
      </c>
      <c r="I31" s="26">
        <f t="shared" si="1"/>
        <v>732773.40334209404</v>
      </c>
      <c r="K31" s="16">
        <v>26</v>
      </c>
      <c r="L31" s="17">
        <f t="shared" si="7"/>
        <v>953031.20445612562</v>
      </c>
      <c r="M31" s="17">
        <f t="shared" si="8"/>
        <v>24000</v>
      </c>
      <c r="N31" s="26">
        <f t="shared" si="2"/>
        <v>977031.20445612562</v>
      </c>
    </row>
    <row r="32" spans="1:14">
      <c r="A32" s="16">
        <v>27</v>
      </c>
      <c r="B32" s="17">
        <f t="shared" si="3"/>
        <v>503171.0702949047</v>
      </c>
      <c r="C32" s="17">
        <f t="shared" si="4"/>
        <v>12000</v>
      </c>
      <c r="D32" s="26">
        <f t="shared" si="0"/>
        <v>515171.0702949047</v>
      </c>
      <c r="F32" s="16">
        <v>27</v>
      </c>
      <c r="G32" s="17">
        <f t="shared" si="5"/>
        <v>754756.6054423569</v>
      </c>
      <c r="H32" s="17">
        <f t="shared" si="6"/>
        <v>18000</v>
      </c>
      <c r="I32" s="26">
        <f t="shared" si="1"/>
        <v>772756.6054423569</v>
      </c>
      <c r="K32" s="16">
        <v>27</v>
      </c>
      <c r="L32" s="17">
        <f t="shared" si="7"/>
        <v>1006342.1405898094</v>
      </c>
      <c r="M32" s="17">
        <f t="shared" si="8"/>
        <v>24000</v>
      </c>
      <c r="N32" s="26">
        <f t="shared" si="2"/>
        <v>1030342.1405898094</v>
      </c>
    </row>
    <row r="33" spans="1:14">
      <c r="A33" s="16">
        <v>28</v>
      </c>
      <c r="B33" s="17">
        <f t="shared" si="3"/>
        <v>530626.2024037519</v>
      </c>
      <c r="C33" s="17">
        <f t="shared" si="4"/>
        <v>12000</v>
      </c>
      <c r="D33" s="26">
        <f t="shared" si="0"/>
        <v>542626.2024037519</v>
      </c>
      <c r="F33" s="16">
        <v>28</v>
      </c>
      <c r="G33" s="17">
        <f t="shared" si="5"/>
        <v>795939.30360562762</v>
      </c>
      <c r="H33" s="17">
        <f t="shared" si="6"/>
        <v>18000</v>
      </c>
      <c r="I33" s="26">
        <f t="shared" si="1"/>
        <v>813939.30360562762</v>
      </c>
      <c r="K33" s="16">
        <v>28</v>
      </c>
      <c r="L33" s="17">
        <f t="shared" si="7"/>
        <v>1061252.4048075038</v>
      </c>
      <c r="M33" s="17">
        <f t="shared" si="8"/>
        <v>24000</v>
      </c>
      <c r="N33" s="26">
        <f t="shared" si="2"/>
        <v>1085252.4048075038</v>
      </c>
    </row>
    <row r="34" spans="1:14">
      <c r="A34" s="16">
        <v>29</v>
      </c>
      <c r="B34" s="17">
        <f t="shared" si="3"/>
        <v>558904.98847586452</v>
      </c>
      <c r="C34" s="17">
        <f t="shared" si="4"/>
        <v>12000</v>
      </c>
      <c r="D34" s="26">
        <f t="shared" si="0"/>
        <v>570904.98847586452</v>
      </c>
      <c r="F34" s="16">
        <v>29</v>
      </c>
      <c r="G34" s="17">
        <f t="shared" si="5"/>
        <v>838357.48271379643</v>
      </c>
      <c r="H34" s="17">
        <f t="shared" si="6"/>
        <v>18000</v>
      </c>
      <c r="I34" s="26">
        <f t="shared" si="1"/>
        <v>856357.48271379643</v>
      </c>
      <c r="K34" s="16">
        <v>29</v>
      </c>
      <c r="L34" s="17">
        <f t="shared" si="7"/>
        <v>1117809.976951729</v>
      </c>
      <c r="M34" s="17">
        <f t="shared" si="8"/>
        <v>24000</v>
      </c>
      <c r="N34" s="26">
        <f t="shared" si="2"/>
        <v>1141809.976951729</v>
      </c>
    </row>
    <row r="35" spans="1:14">
      <c r="A35" s="16">
        <v>30</v>
      </c>
      <c r="B35" s="17">
        <f t="shared" si="3"/>
        <v>588032.13813014049</v>
      </c>
      <c r="C35" s="17">
        <f t="shared" si="4"/>
        <v>12000</v>
      </c>
      <c r="D35" s="26">
        <f t="shared" si="0"/>
        <v>600032.13813014049</v>
      </c>
      <c r="F35" s="16">
        <v>30</v>
      </c>
      <c r="G35" s="17">
        <f t="shared" si="5"/>
        <v>882048.20719521039</v>
      </c>
      <c r="H35" s="17">
        <f t="shared" si="6"/>
        <v>18000</v>
      </c>
      <c r="I35" s="26">
        <f t="shared" si="1"/>
        <v>900048.20719521039</v>
      </c>
      <c r="K35" s="16">
        <v>30</v>
      </c>
      <c r="L35" s="17">
        <f t="shared" si="7"/>
        <v>1176064.276260281</v>
      </c>
      <c r="M35" s="17">
        <f t="shared" si="8"/>
        <v>24000</v>
      </c>
      <c r="N35" s="26">
        <f t="shared" si="2"/>
        <v>1200064.276260281</v>
      </c>
    </row>
    <row r="36" spans="1:14">
      <c r="A36" s="16">
        <v>31</v>
      </c>
      <c r="B36" s="17">
        <f t="shared" si="3"/>
        <v>618033.10227404477</v>
      </c>
      <c r="C36" s="17">
        <f t="shared" si="4"/>
        <v>12000</v>
      </c>
      <c r="D36" s="26">
        <f t="shared" si="0"/>
        <v>630033.10227404477</v>
      </c>
      <c r="F36" s="16">
        <v>31</v>
      </c>
      <c r="G36" s="17">
        <f t="shared" si="5"/>
        <v>927049.65341106674</v>
      </c>
      <c r="H36" s="17">
        <f t="shared" si="6"/>
        <v>18000</v>
      </c>
      <c r="I36" s="26">
        <f t="shared" si="1"/>
        <v>945049.65341106674</v>
      </c>
      <c r="K36" s="16">
        <v>31</v>
      </c>
      <c r="L36" s="17">
        <f t="shared" si="7"/>
        <v>1236066.2045480895</v>
      </c>
      <c r="M36" s="17">
        <f t="shared" si="8"/>
        <v>24000</v>
      </c>
      <c r="N36" s="26">
        <f t="shared" si="2"/>
        <v>1260066.2045480895</v>
      </c>
    </row>
    <row r="37" spans="1:14">
      <c r="A37" s="16">
        <v>32</v>
      </c>
      <c r="B37" s="17">
        <f t="shared" si="3"/>
        <v>648934.09534226614</v>
      </c>
      <c r="C37" s="17">
        <f t="shared" si="4"/>
        <v>12000</v>
      </c>
      <c r="D37" s="26">
        <f t="shared" si="0"/>
        <v>660934.09534226614</v>
      </c>
      <c r="F37" s="16">
        <v>32</v>
      </c>
      <c r="G37" s="17">
        <f t="shared" si="5"/>
        <v>973401.14301339875</v>
      </c>
      <c r="H37" s="17">
        <f t="shared" si="6"/>
        <v>18000</v>
      </c>
      <c r="I37" s="26">
        <f t="shared" si="1"/>
        <v>991401.14301339875</v>
      </c>
      <c r="K37" s="16">
        <v>32</v>
      </c>
      <c r="L37" s="17">
        <f t="shared" si="7"/>
        <v>1297868.1906845323</v>
      </c>
      <c r="M37" s="17">
        <f t="shared" si="8"/>
        <v>24000</v>
      </c>
      <c r="N37" s="26">
        <f t="shared" si="2"/>
        <v>1321868.1906845323</v>
      </c>
    </row>
    <row r="38" spans="1:14">
      <c r="A38" s="16">
        <v>33</v>
      </c>
      <c r="B38" s="17">
        <f t="shared" si="3"/>
        <v>680762.11820253415</v>
      </c>
      <c r="C38" s="17">
        <f t="shared" si="4"/>
        <v>12000</v>
      </c>
      <c r="D38" s="26">
        <f t="shared" si="0"/>
        <v>692762.11820253415</v>
      </c>
      <c r="F38" s="16">
        <v>33</v>
      </c>
      <c r="G38" s="17">
        <f t="shared" si="5"/>
        <v>1021143.1773038007</v>
      </c>
      <c r="H38" s="17">
        <f t="shared" si="6"/>
        <v>18000</v>
      </c>
      <c r="I38" s="26">
        <f t="shared" si="1"/>
        <v>1039143.1773038007</v>
      </c>
      <c r="K38" s="16">
        <v>33</v>
      </c>
      <c r="L38" s="17">
        <f t="shared" si="7"/>
        <v>1361524.2364050683</v>
      </c>
      <c r="M38" s="17">
        <f t="shared" si="8"/>
        <v>24000</v>
      </c>
      <c r="N38" s="26">
        <f t="shared" si="2"/>
        <v>1385524.2364050683</v>
      </c>
    </row>
    <row r="39" spans="1:14">
      <c r="A39" s="16">
        <v>34</v>
      </c>
      <c r="B39" s="17">
        <f t="shared" si="3"/>
        <v>713544.98174861015</v>
      </c>
      <c r="C39" s="17">
        <f t="shared" si="4"/>
        <v>12000</v>
      </c>
      <c r="D39" s="26">
        <f t="shared" si="0"/>
        <v>725544.98174861015</v>
      </c>
      <c r="F39" s="16">
        <v>34</v>
      </c>
      <c r="G39" s="17">
        <f t="shared" si="5"/>
        <v>1070317.4726229147</v>
      </c>
      <c r="H39" s="17">
        <f t="shared" si="6"/>
        <v>18000</v>
      </c>
      <c r="I39" s="26">
        <f t="shared" si="1"/>
        <v>1088317.4726229147</v>
      </c>
      <c r="K39" s="16">
        <v>34</v>
      </c>
      <c r="L39" s="17">
        <f t="shared" si="7"/>
        <v>1427089.9634972203</v>
      </c>
      <c r="M39" s="17">
        <f t="shared" si="8"/>
        <v>24000</v>
      </c>
      <c r="N39" s="26">
        <f t="shared" si="2"/>
        <v>1451089.9634972203</v>
      </c>
    </row>
    <row r="40" spans="1:14">
      <c r="A40" s="16">
        <v>35</v>
      </c>
      <c r="B40" s="17">
        <f t="shared" si="3"/>
        <v>747311.33120106847</v>
      </c>
      <c r="C40" s="17">
        <f t="shared" si="4"/>
        <v>12000</v>
      </c>
      <c r="D40" s="26">
        <f t="shared" si="0"/>
        <v>759311.33120106847</v>
      </c>
      <c r="F40" s="16">
        <v>35</v>
      </c>
      <c r="G40" s="17">
        <f t="shared" si="5"/>
        <v>1120966.9968016022</v>
      </c>
      <c r="H40" s="17">
        <f t="shared" si="6"/>
        <v>18000</v>
      </c>
      <c r="I40" s="26">
        <f t="shared" si="1"/>
        <v>1138966.9968016022</v>
      </c>
      <c r="K40" s="16">
        <v>35</v>
      </c>
      <c r="L40" s="17">
        <f t="shared" si="7"/>
        <v>1494622.6624021369</v>
      </c>
      <c r="M40" s="17">
        <f t="shared" si="8"/>
        <v>24000</v>
      </c>
      <c r="N40" s="26">
        <f t="shared" si="2"/>
        <v>1518622.6624021369</v>
      </c>
    </row>
    <row r="41" spans="1:14">
      <c r="A41" s="16">
        <v>36</v>
      </c>
      <c r="B41" s="17">
        <f t="shared" si="3"/>
        <v>782090.67113710055</v>
      </c>
      <c r="C41" s="17">
        <f t="shared" si="4"/>
        <v>12000</v>
      </c>
      <c r="D41" s="26">
        <f t="shared" si="0"/>
        <v>794090.67113710055</v>
      </c>
      <c r="F41" s="16">
        <v>36</v>
      </c>
      <c r="G41" s="17">
        <f t="shared" si="5"/>
        <v>1173136.0067056504</v>
      </c>
      <c r="H41" s="17">
        <f t="shared" si="6"/>
        <v>18000</v>
      </c>
      <c r="I41" s="26">
        <f t="shared" si="1"/>
        <v>1191136.0067056504</v>
      </c>
      <c r="K41" s="16">
        <v>36</v>
      </c>
      <c r="L41" s="17">
        <f t="shared" si="7"/>
        <v>1564181.3422742011</v>
      </c>
      <c r="M41" s="17">
        <f t="shared" si="8"/>
        <v>24000</v>
      </c>
      <c r="N41" s="26">
        <f t="shared" si="2"/>
        <v>1588181.3422742011</v>
      </c>
    </row>
    <row r="42" spans="1:14">
      <c r="A42" s="16">
        <v>37</v>
      </c>
      <c r="B42" s="17">
        <f t="shared" si="3"/>
        <v>817913.39127121354</v>
      </c>
      <c r="C42" s="17">
        <f t="shared" si="4"/>
        <v>12000</v>
      </c>
      <c r="D42" s="26">
        <f t="shared" si="0"/>
        <v>829913.39127121354</v>
      </c>
      <c r="F42" s="16">
        <v>37</v>
      </c>
      <c r="G42" s="17">
        <f t="shared" si="5"/>
        <v>1226870.0869068198</v>
      </c>
      <c r="H42" s="17">
        <f t="shared" si="6"/>
        <v>18000</v>
      </c>
      <c r="I42" s="26">
        <f t="shared" si="1"/>
        <v>1244870.0869068198</v>
      </c>
      <c r="K42" s="16">
        <v>37</v>
      </c>
      <c r="L42" s="17">
        <f t="shared" si="7"/>
        <v>1635826.7825424271</v>
      </c>
      <c r="M42" s="17">
        <f t="shared" si="8"/>
        <v>24000</v>
      </c>
      <c r="N42" s="26">
        <f t="shared" si="2"/>
        <v>1659826.7825424271</v>
      </c>
    </row>
    <row r="43" spans="1:14">
      <c r="A43" s="16">
        <v>38</v>
      </c>
      <c r="B43" s="17">
        <f t="shared" si="3"/>
        <v>854810.79300934996</v>
      </c>
      <c r="C43" s="17">
        <f t="shared" si="4"/>
        <v>12000</v>
      </c>
      <c r="D43" s="26">
        <f t="shared" si="0"/>
        <v>866810.79300934996</v>
      </c>
      <c r="F43" s="16">
        <v>38</v>
      </c>
      <c r="G43" s="17">
        <f t="shared" si="5"/>
        <v>1282216.1895140244</v>
      </c>
      <c r="H43" s="17">
        <f t="shared" si="6"/>
        <v>18000</v>
      </c>
      <c r="I43" s="26">
        <f t="shared" si="1"/>
        <v>1300216.1895140244</v>
      </c>
      <c r="K43" s="16">
        <v>38</v>
      </c>
      <c r="L43" s="17">
        <f t="shared" si="7"/>
        <v>1709621.5860186999</v>
      </c>
      <c r="M43" s="17">
        <f t="shared" si="8"/>
        <v>24000</v>
      </c>
      <c r="N43" s="26">
        <f t="shared" si="2"/>
        <v>1733621.5860186999</v>
      </c>
    </row>
    <row r="44" spans="1:14">
      <c r="A44" s="18">
        <v>39</v>
      </c>
      <c r="B44" s="19">
        <f t="shared" si="3"/>
        <v>892815.11679963046</v>
      </c>
      <c r="C44" s="19">
        <f t="shared" si="4"/>
        <v>12000</v>
      </c>
      <c r="D44" s="27">
        <f t="shared" si="0"/>
        <v>904815.11679963046</v>
      </c>
      <c r="F44" s="18">
        <v>39</v>
      </c>
      <c r="G44" s="19">
        <f t="shared" si="5"/>
        <v>1339222.6751994451</v>
      </c>
      <c r="H44" s="19">
        <f t="shared" si="6"/>
        <v>18000</v>
      </c>
      <c r="I44" s="27">
        <f t="shared" si="1"/>
        <v>1357222.6751994451</v>
      </c>
      <c r="K44" s="18">
        <v>39</v>
      </c>
      <c r="L44" s="19">
        <f t="shared" si="7"/>
        <v>1785630.2335992609</v>
      </c>
      <c r="M44" s="19">
        <f t="shared" si="8"/>
        <v>24000</v>
      </c>
      <c r="N44" s="27">
        <f t="shared" si="2"/>
        <v>1809630.2335992609</v>
      </c>
    </row>
    <row r="47" spans="1:14">
      <c r="A47" s="1" t="s">
        <v>1</v>
      </c>
      <c r="B47" s="2">
        <v>0.06</v>
      </c>
      <c r="F47" s="1" t="s">
        <v>1</v>
      </c>
      <c r="G47" s="2">
        <v>0.06</v>
      </c>
      <c r="K47" s="1" t="s">
        <v>1</v>
      </c>
      <c r="L47" s="2">
        <v>0.06</v>
      </c>
    </row>
    <row r="48" spans="1:14">
      <c r="A48" s="1" t="s">
        <v>25</v>
      </c>
      <c r="B48" s="3">
        <v>12000</v>
      </c>
      <c r="C48" t="s">
        <v>27</v>
      </c>
      <c r="F48" s="1" t="s">
        <v>25</v>
      </c>
      <c r="G48" s="3">
        <f>1500*12</f>
        <v>18000</v>
      </c>
      <c r="H48" t="s">
        <v>28</v>
      </c>
      <c r="K48" s="1" t="s">
        <v>25</v>
      </c>
      <c r="L48" s="3">
        <f>2000*12</f>
        <v>24000</v>
      </c>
      <c r="M48" t="s">
        <v>29</v>
      </c>
    </row>
    <row r="49" spans="1:14">
      <c r="B49" s="1"/>
      <c r="G49" s="1"/>
      <c r="L49" s="1"/>
    </row>
    <row r="50" spans="1:14">
      <c r="A50" s="12" t="s">
        <v>0</v>
      </c>
      <c r="B50" s="12" t="s">
        <v>3</v>
      </c>
      <c r="C50" s="12" t="s">
        <v>26</v>
      </c>
      <c r="D50" s="12" t="s">
        <v>11</v>
      </c>
      <c r="F50" s="12" t="s">
        <v>0</v>
      </c>
      <c r="G50" s="12" t="s">
        <v>3</v>
      </c>
      <c r="H50" s="12" t="s">
        <v>26</v>
      </c>
      <c r="I50" s="12" t="s">
        <v>11</v>
      </c>
      <c r="K50" s="12" t="s">
        <v>0</v>
      </c>
      <c r="L50" s="12" t="s">
        <v>3</v>
      </c>
      <c r="M50" s="12" t="s">
        <v>26</v>
      </c>
      <c r="N50" s="12" t="s">
        <v>11</v>
      </c>
    </row>
    <row r="51" spans="1:14">
      <c r="A51" s="14">
        <v>0</v>
      </c>
      <c r="B51" s="15">
        <f>B48</f>
        <v>12000</v>
      </c>
      <c r="C51" s="25"/>
      <c r="D51" s="25"/>
      <c r="F51" s="14">
        <v>0</v>
      </c>
      <c r="G51" s="15">
        <f>G48</f>
        <v>18000</v>
      </c>
      <c r="H51" s="25"/>
      <c r="I51" s="25"/>
      <c r="K51" s="14">
        <v>0</v>
      </c>
      <c r="L51" s="15">
        <f>L48</f>
        <v>24000</v>
      </c>
      <c r="M51" s="25"/>
      <c r="N51" s="25"/>
    </row>
    <row r="52" spans="1:14">
      <c r="A52" s="16">
        <v>1</v>
      </c>
      <c r="B52" s="17">
        <f>B51*(1+$B$47)</f>
        <v>12720</v>
      </c>
      <c r="C52" s="17">
        <f>B48</f>
        <v>12000</v>
      </c>
      <c r="D52" s="26">
        <f>B52+C52</f>
        <v>24720</v>
      </c>
      <c r="F52" s="16">
        <v>1</v>
      </c>
      <c r="G52" s="17">
        <f>G51*(1+$G$47)</f>
        <v>19080</v>
      </c>
      <c r="H52" s="17">
        <f>G48</f>
        <v>18000</v>
      </c>
      <c r="I52" s="26">
        <f>G52+H52</f>
        <v>37080</v>
      </c>
      <c r="K52" s="16">
        <v>1</v>
      </c>
      <c r="L52" s="17">
        <f>L51*(1+$L$47)</f>
        <v>25440</v>
      </c>
      <c r="M52" s="17">
        <f>L48</f>
        <v>24000</v>
      </c>
      <c r="N52" s="26">
        <f>L52+M52</f>
        <v>49440</v>
      </c>
    </row>
    <row r="53" spans="1:14">
      <c r="A53" s="16">
        <v>2</v>
      </c>
      <c r="B53" s="17">
        <f>D52*(1+$B$47)</f>
        <v>26203.200000000001</v>
      </c>
      <c r="C53" s="17">
        <f>C52</f>
        <v>12000</v>
      </c>
      <c r="D53" s="26">
        <f t="shared" ref="D53:D90" si="9">B53+C53</f>
        <v>38203.199999999997</v>
      </c>
      <c r="F53" s="16">
        <v>2</v>
      </c>
      <c r="G53" s="17">
        <f>I52*(1+$G$47)</f>
        <v>39304.800000000003</v>
      </c>
      <c r="H53" s="17">
        <f>H52</f>
        <v>18000</v>
      </c>
      <c r="I53" s="26">
        <f t="shared" ref="I53:I90" si="10">G53+H53</f>
        <v>57304.800000000003</v>
      </c>
      <c r="K53" s="16">
        <v>2</v>
      </c>
      <c r="L53" s="17">
        <f>N52*(1+$L$47)</f>
        <v>52406.400000000001</v>
      </c>
      <c r="M53" s="17">
        <f>M52</f>
        <v>24000</v>
      </c>
      <c r="N53" s="26">
        <f t="shared" ref="N53:N90" si="11">L53+M53</f>
        <v>76406.399999999994</v>
      </c>
    </row>
    <row r="54" spans="1:14">
      <c r="A54" s="16">
        <v>3</v>
      </c>
      <c r="B54" s="17">
        <f t="shared" ref="B54:B90" si="12">D53*(1+$B$47)</f>
        <v>40495.392</v>
      </c>
      <c r="C54" s="17">
        <f t="shared" ref="C54:C90" si="13">C53</f>
        <v>12000</v>
      </c>
      <c r="D54" s="26">
        <f t="shared" si="9"/>
        <v>52495.392</v>
      </c>
      <c r="F54" s="16">
        <v>3</v>
      </c>
      <c r="G54" s="17">
        <f t="shared" ref="G54:G90" si="14">I53*(1+$G$47)</f>
        <v>60743.088000000003</v>
      </c>
      <c r="H54" s="17">
        <f t="shared" ref="H54:H90" si="15">H53</f>
        <v>18000</v>
      </c>
      <c r="I54" s="26">
        <f t="shared" si="10"/>
        <v>78743.088000000003</v>
      </c>
      <c r="K54" s="16">
        <v>3</v>
      </c>
      <c r="L54" s="17">
        <f t="shared" ref="L54:L90" si="16">N53*(1+$L$47)</f>
        <v>80990.784</v>
      </c>
      <c r="M54" s="17">
        <f t="shared" ref="M54:M90" si="17">M53</f>
        <v>24000</v>
      </c>
      <c r="N54" s="26">
        <f t="shared" si="11"/>
        <v>104990.784</v>
      </c>
    </row>
    <row r="55" spans="1:14">
      <c r="A55" s="16">
        <v>4</v>
      </c>
      <c r="B55" s="17">
        <f t="shared" si="12"/>
        <v>55645.115519999999</v>
      </c>
      <c r="C55" s="17">
        <f t="shared" si="13"/>
        <v>12000</v>
      </c>
      <c r="D55" s="26">
        <f t="shared" si="9"/>
        <v>67645.115519999992</v>
      </c>
      <c r="F55" s="16">
        <v>4</v>
      </c>
      <c r="G55" s="17">
        <f t="shared" si="14"/>
        <v>83467.673280000003</v>
      </c>
      <c r="H55" s="17">
        <f t="shared" si="15"/>
        <v>18000</v>
      </c>
      <c r="I55" s="26">
        <f t="shared" si="10"/>
        <v>101467.67328</v>
      </c>
      <c r="K55" s="16">
        <v>4</v>
      </c>
      <c r="L55" s="17">
        <f t="shared" si="16"/>
        <v>111290.23104</v>
      </c>
      <c r="M55" s="17">
        <f t="shared" si="17"/>
        <v>24000</v>
      </c>
      <c r="N55" s="26">
        <f t="shared" si="11"/>
        <v>135290.23103999998</v>
      </c>
    </row>
    <row r="56" spans="1:14">
      <c r="A56" s="16">
        <v>5</v>
      </c>
      <c r="B56" s="17">
        <f t="shared" si="12"/>
        <v>71703.822451200002</v>
      </c>
      <c r="C56" s="17">
        <f t="shared" si="13"/>
        <v>12000</v>
      </c>
      <c r="D56" s="26">
        <f t="shared" si="9"/>
        <v>83703.822451200002</v>
      </c>
      <c r="F56" s="16">
        <v>5</v>
      </c>
      <c r="G56" s="17">
        <f t="shared" si="14"/>
        <v>107555.73367680001</v>
      </c>
      <c r="H56" s="17">
        <f t="shared" si="15"/>
        <v>18000</v>
      </c>
      <c r="I56" s="26">
        <f t="shared" si="10"/>
        <v>125555.73367680001</v>
      </c>
      <c r="K56" s="16">
        <v>5</v>
      </c>
      <c r="L56" s="17">
        <f t="shared" si="16"/>
        <v>143407.6449024</v>
      </c>
      <c r="M56" s="17">
        <f t="shared" si="17"/>
        <v>24000</v>
      </c>
      <c r="N56" s="26">
        <f t="shared" si="11"/>
        <v>167407.6449024</v>
      </c>
    </row>
    <row r="57" spans="1:14">
      <c r="A57" s="16">
        <v>6</v>
      </c>
      <c r="B57" s="17">
        <f t="shared" si="12"/>
        <v>88726.051798272005</v>
      </c>
      <c r="C57" s="17">
        <f t="shared" si="13"/>
        <v>12000</v>
      </c>
      <c r="D57" s="26">
        <f t="shared" si="9"/>
        <v>100726.051798272</v>
      </c>
      <c r="F57" s="16">
        <v>6</v>
      </c>
      <c r="G57" s="17">
        <f t="shared" si="14"/>
        <v>133089.07769740801</v>
      </c>
      <c r="H57" s="17">
        <f t="shared" si="15"/>
        <v>18000</v>
      </c>
      <c r="I57" s="26">
        <f t="shared" si="10"/>
        <v>151089.07769740801</v>
      </c>
      <c r="K57" s="16">
        <v>6</v>
      </c>
      <c r="L57" s="17">
        <f t="shared" si="16"/>
        <v>177452.10359654401</v>
      </c>
      <c r="M57" s="17">
        <f t="shared" si="17"/>
        <v>24000</v>
      </c>
      <c r="N57" s="26">
        <f t="shared" si="11"/>
        <v>201452.10359654401</v>
      </c>
    </row>
    <row r="58" spans="1:14">
      <c r="A58" s="16">
        <v>7</v>
      </c>
      <c r="B58" s="17">
        <f t="shared" si="12"/>
        <v>106769.61490616832</v>
      </c>
      <c r="C58" s="17">
        <f t="shared" si="13"/>
        <v>12000</v>
      </c>
      <c r="D58" s="26">
        <f t="shared" si="9"/>
        <v>118769.61490616832</v>
      </c>
      <c r="F58" s="16">
        <v>7</v>
      </c>
      <c r="G58" s="17">
        <f t="shared" si="14"/>
        <v>160154.42235925249</v>
      </c>
      <c r="H58" s="17">
        <f t="shared" si="15"/>
        <v>18000</v>
      </c>
      <c r="I58" s="26">
        <f t="shared" si="10"/>
        <v>178154.42235925249</v>
      </c>
      <c r="K58" s="16">
        <v>7</v>
      </c>
      <c r="L58" s="17">
        <f t="shared" si="16"/>
        <v>213539.22981233665</v>
      </c>
      <c r="M58" s="17">
        <f t="shared" si="17"/>
        <v>24000</v>
      </c>
      <c r="N58" s="26">
        <f t="shared" si="11"/>
        <v>237539.22981233665</v>
      </c>
    </row>
    <row r="59" spans="1:14">
      <c r="A59" s="16">
        <v>8</v>
      </c>
      <c r="B59" s="17">
        <f t="shared" si="12"/>
        <v>125895.79180053843</v>
      </c>
      <c r="C59" s="17">
        <f t="shared" si="13"/>
        <v>12000</v>
      </c>
      <c r="D59" s="26">
        <f t="shared" si="9"/>
        <v>137895.79180053843</v>
      </c>
      <c r="F59" s="16">
        <v>8</v>
      </c>
      <c r="G59" s="17">
        <f t="shared" si="14"/>
        <v>188843.68770080764</v>
      </c>
      <c r="H59" s="17">
        <f t="shared" si="15"/>
        <v>18000</v>
      </c>
      <c r="I59" s="26">
        <f t="shared" si="10"/>
        <v>206843.68770080764</v>
      </c>
      <c r="K59" s="16">
        <v>8</v>
      </c>
      <c r="L59" s="17">
        <f t="shared" si="16"/>
        <v>251791.58360107685</v>
      </c>
      <c r="M59" s="17">
        <f t="shared" si="17"/>
        <v>24000</v>
      </c>
      <c r="N59" s="26">
        <f t="shared" si="11"/>
        <v>275791.58360107685</v>
      </c>
    </row>
    <row r="60" spans="1:14">
      <c r="A60" s="16">
        <v>9</v>
      </c>
      <c r="B60" s="17">
        <f t="shared" si="12"/>
        <v>146169.53930857073</v>
      </c>
      <c r="C60" s="17">
        <f t="shared" si="13"/>
        <v>12000</v>
      </c>
      <c r="D60" s="26">
        <f t="shared" si="9"/>
        <v>158169.53930857073</v>
      </c>
      <c r="F60" s="16">
        <v>9</v>
      </c>
      <c r="G60" s="17">
        <f t="shared" si="14"/>
        <v>219254.3089628561</v>
      </c>
      <c r="H60" s="17">
        <f t="shared" si="15"/>
        <v>18000</v>
      </c>
      <c r="I60" s="26">
        <f t="shared" si="10"/>
        <v>237254.3089628561</v>
      </c>
      <c r="K60" s="16">
        <v>9</v>
      </c>
      <c r="L60" s="17">
        <f t="shared" si="16"/>
        <v>292339.07861714147</v>
      </c>
      <c r="M60" s="17">
        <f t="shared" si="17"/>
        <v>24000</v>
      </c>
      <c r="N60" s="26">
        <f t="shared" si="11"/>
        <v>316339.07861714147</v>
      </c>
    </row>
    <row r="61" spans="1:14">
      <c r="A61" s="16">
        <v>10</v>
      </c>
      <c r="B61" s="17">
        <f t="shared" si="12"/>
        <v>167659.71166708498</v>
      </c>
      <c r="C61" s="17">
        <f t="shared" si="13"/>
        <v>12000</v>
      </c>
      <c r="D61" s="26">
        <f t="shared" si="9"/>
        <v>179659.71166708498</v>
      </c>
      <c r="F61" s="16">
        <v>10</v>
      </c>
      <c r="G61" s="17">
        <f t="shared" si="14"/>
        <v>251489.56750062748</v>
      </c>
      <c r="H61" s="17">
        <f t="shared" si="15"/>
        <v>18000</v>
      </c>
      <c r="I61" s="26">
        <f t="shared" si="10"/>
        <v>269489.56750062748</v>
      </c>
      <c r="K61" s="16">
        <v>10</v>
      </c>
      <c r="L61" s="17">
        <f t="shared" si="16"/>
        <v>335319.42333416996</v>
      </c>
      <c r="M61" s="17">
        <f t="shared" si="17"/>
        <v>24000</v>
      </c>
      <c r="N61" s="26">
        <f t="shared" si="11"/>
        <v>359319.42333416996</v>
      </c>
    </row>
    <row r="62" spans="1:14">
      <c r="A62" s="16">
        <v>11</v>
      </c>
      <c r="B62" s="17">
        <f t="shared" si="12"/>
        <v>190439.29436711009</v>
      </c>
      <c r="C62" s="17">
        <f t="shared" si="13"/>
        <v>12000</v>
      </c>
      <c r="D62" s="26">
        <f t="shared" si="9"/>
        <v>202439.29436711009</v>
      </c>
      <c r="F62" s="16">
        <v>11</v>
      </c>
      <c r="G62" s="17">
        <f t="shared" si="14"/>
        <v>285658.94155066513</v>
      </c>
      <c r="H62" s="17">
        <f t="shared" si="15"/>
        <v>18000</v>
      </c>
      <c r="I62" s="26">
        <f t="shared" si="10"/>
        <v>303658.94155066513</v>
      </c>
      <c r="K62" s="16">
        <v>11</v>
      </c>
      <c r="L62" s="17">
        <f t="shared" si="16"/>
        <v>380878.58873422019</v>
      </c>
      <c r="M62" s="17">
        <f t="shared" si="17"/>
        <v>24000</v>
      </c>
      <c r="N62" s="26">
        <f t="shared" si="11"/>
        <v>404878.58873422019</v>
      </c>
    </row>
    <row r="63" spans="1:14">
      <c r="A63" s="16">
        <v>12</v>
      </c>
      <c r="B63" s="17">
        <f t="shared" si="12"/>
        <v>214585.65202913672</v>
      </c>
      <c r="C63" s="17">
        <f t="shared" si="13"/>
        <v>12000</v>
      </c>
      <c r="D63" s="26">
        <f t="shared" si="9"/>
        <v>226585.65202913672</v>
      </c>
      <c r="F63" s="16">
        <v>12</v>
      </c>
      <c r="G63" s="17">
        <f t="shared" si="14"/>
        <v>321878.47804370505</v>
      </c>
      <c r="H63" s="17">
        <f t="shared" si="15"/>
        <v>18000</v>
      </c>
      <c r="I63" s="26">
        <f t="shared" si="10"/>
        <v>339878.47804370505</v>
      </c>
      <c r="K63" s="16">
        <v>12</v>
      </c>
      <c r="L63" s="17">
        <f t="shared" si="16"/>
        <v>429171.30405827344</v>
      </c>
      <c r="M63" s="17">
        <f t="shared" si="17"/>
        <v>24000</v>
      </c>
      <c r="N63" s="26">
        <f t="shared" si="11"/>
        <v>453171.30405827344</v>
      </c>
    </row>
    <row r="64" spans="1:14">
      <c r="A64" s="16">
        <v>13</v>
      </c>
      <c r="B64" s="17">
        <f t="shared" si="12"/>
        <v>240180.79115088494</v>
      </c>
      <c r="C64" s="17">
        <f t="shared" si="13"/>
        <v>12000</v>
      </c>
      <c r="D64" s="26">
        <f t="shared" si="9"/>
        <v>252180.79115088494</v>
      </c>
      <c r="F64" s="16">
        <v>13</v>
      </c>
      <c r="G64" s="17">
        <f t="shared" si="14"/>
        <v>360271.18672632735</v>
      </c>
      <c r="H64" s="17">
        <f t="shared" si="15"/>
        <v>18000</v>
      </c>
      <c r="I64" s="26">
        <f t="shared" si="10"/>
        <v>378271.18672632735</v>
      </c>
      <c r="K64" s="16">
        <v>13</v>
      </c>
      <c r="L64" s="17">
        <f t="shared" si="16"/>
        <v>480361.58230176987</v>
      </c>
      <c r="M64" s="17">
        <f t="shared" si="17"/>
        <v>24000</v>
      </c>
      <c r="N64" s="26">
        <f t="shared" si="11"/>
        <v>504361.58230176987</v>
      </c>
    </row>
    <row r="65" spans="1:14">
      <c r="A65" s="16">
        <v>14</v>
      </c>
      <c r="B65" s="17">
        <f t="shared" si="12"/>
        <v>267311.63861993805</v>
      </c>
      <c r="C65" s="17">
        <f t="shared" si="13"/>
        <v>12000</v>
      </c>
      <c r="D65" s="26">
        <f t="shared" si="9"/>
        <v>279311.63861993805</v>
      </c>
      <c r="F65" s="16">
        <v>14</v>
      </c>
      <c r="G65" s="17">
        <f t="shared" si="14"/>
        <v>400967.45792990702</v>
      </c>
      <c r="H65" s="17">
        <f t="shared" si="15"/>
        <v>18000</v>
      </c>
      <c r="I65" s="26">
        <f t="shared" si="10"/>
        <v>418967.45792990702</v>
      </c>
      <c r="K65" s="16">
        <v>14</v>
      </c>
      <c r="L65" s="17">
        <f t="shared" si="16"/>
        <v>534623.2772398761</v>
      </c>
      <c r="M65" s="17">
        <f t="shared" si="17"/>
        <v>24000</v>
      </c>
      <c r="N65" s="26">
        <f t="shared" si="11"/>
        <v>558623.2772398761</v>
      </c>
    </row>
    <row r="66" spans="1:14">
      <c r="A66" s="16">
        <v>15</v>
      </c>
      <c r="B66" s="17">
        <f t="shared" si="12"/>
        <v>296070.33693713433</v>
      </c>
      <c r="C66" s="17">
        <f t="shared" si="13"/>
        <v>12000</v>
      </c>
      <c r="D66" s="26">
        <f t="shared" si="9"/>
        <v>308070.33693713433</v>
      </c>
      <c r="F66" s="16">
        <v>15</v>
      </c>
      <c r="G66" s="17">
        <f t="shared" si="14"/>
        <v>444105.50540570146</v>
      </c>
      <c r="H66" s="17">
        <f t="shared" si="15"/>
        <v>18000</v>
      </c>
      <c r="I66" s="26">
        <f t="shared" si="10"/>
        <v>462105.50540570146</v>
      </c>
      <c r="K66" s="16">
        <v>15</v>
      </c>
      <c r="L66" s="17">
        <f t="shared" si="16"/>
        <v>592140.67387426866</v>
      </c>
      <c r="M66" s="17">
        <f t="shared" si="17"/>
        <v>24000</v>
      </c>
      <c r="N66" s="26">
        <f t="shared" si="11"/>
        <v>616140.67387426866</v>
      </c>
    </row>
    <row r="67" spans="1:14">
      <c r="A67" s="16">
        <v>16</v>
      </c>
      <c r="B67" s="17">
        <f t="shared" si="12"/>
        <v>326554.55715336243</v>
      </c>
      <c r="C67" s="17">
        <f t="shared" si="13"/>
        <v>12000</v>
      </c>
      <c r="D67" s="26">
        <f t="shared" si="9"/>
        <v>338554.55715336243</v>
      </c>
      <c r="F67" s="16">
        <v>16</v>
      </c>
      <c r="G67" s="17">
        <f t="shared" si="14"/>
        <v>489831.83573004359</v>
      </c>
      <c r="H67" s="17">
        <f t="shared" si="15"/>
        <v>18000</v>
      </c>
      <c r="I67" s="26">
        <f t="shared" si="10"/>
        <v>507831.83573004359</v>
      </c>
      <c r="K67" s="16">
        <v>16</v>
      </c>
      <c r="L67" s="17">
        <f t="shared" si="16"/>
        <v>653109.11430672486</v>
      </c>
      <c r="M67" s="17">
        <f t="shared" si="17"/>
        <v>24000</v>
      </c>
      <c r="N67" s="26">
        <f t="shared" si="11"/>
        <v>677109.11430672486</v>
      </c>
    </row>
    <row r="68" spans="1:14">
      <c r="A68" s="16">
        <v>17</v>
      </c>
      <c r="B68" s="17">
        <f t="shared" si="12"/>
        <v>358867.83058256417</v>
      </c>
      <c r="C68" s="17">
        <f t="shared" si="13"/>
        <v>12000</v>
      </c>
      <c r="D68" s="26">
        <f t="shared" si="9"/>
        <v>370867.83058256417</v>
      </c>
      <c r="F68" s="16">
        <v>17</v>
      </c>
      <c r="G68" s="17">
        <f t="shared" si="14"/>
        <v>538301.74587384623</v>
      </c>
      <c r="H68" s="17">
        <f t="shared" si="15"/>
        <v>18000</v>
      </c>
      <c r="I68" s="26">
        <f t="shared" si="10"/>
        <v>556301.74587384623</v>
      </c>
      <c r="K68" s="16">
        <v>17</v>
      </c>
      <c r="L68" s="17">
        <f t="shared" si="16"/>
        <v>717735.66116512835</v>
      </c>
      <c r="M68" s="17">
        <f t="shared" si="17"/>
        <v>24000</v>
      </c>
      <c r="N68" s="26">
        <f t="shared" si="11"/>
        <v>741735.66116512835</v>
      </c>
    </row>
    <row r="69" spans="1:14">
      <c r="A69" s="16">
        <v>18</v>
      </c>
      <c r="B69" s="17">
        <f t="shared" si="12"/>
        <v>393119.90041751805</v>
      </c>
      <c r="C69" s="17">
        <f t="shared" si="13"/>
        <v>12000</v>
      </c>
      <c r="D69" s="26">
        <f t="shared" si="9"/>
        <v>405119.90041751805</v>
      </c>
      <c r="F69" s="16">
        <v>18</v>
      </c>
      <c r="G69" s="17">
        <f t="shared" si="14"/>
        <v>589679.85062627704</v>
      </c>
      <c r="H69" s="17">
        <f t="shared" si="15"/>
        <v>18000</v>
      </c>
      <c r="I69" s="26">
        <f t="shared" si="10"/>
        <v>607679.85062627704</v>
      </c>
      <c r="K69" s="16">
        <v>18</v>
      </c>
      <c r="L69" s="17">
        <f t="shared" si="16"/>
        <v>786239.80083503609</v>
      </c>
      <c r="M69" s="17">
        <f t="shared" si="17"/>
        <v>24000</v>
      </c>
      <c r="N69" s="26">
        <f t="shared" si="11"/>
        <v>810239.80083503609</v>
      </c>
    </row>
    <row r="70" spans="1:14">
      <c r="A70" s="16">
        <v>19</v>
      </c>
      <c r="B70" s="17">
        <f t="shared" si="12"/>
        <v>429427.09444256913</v>
      </c>
      <c r="C70" s="17">
        <f t="shared" si="13"/>
        <v>12000</v>
      </c>
      <c r="D70" s="26">
        <f t="shared" si="9"/>
        <v>441427.09444256913</v>
      </c>
      <c r="F70" s="16">
        <v>19</v>
      </c>
      <c r="G70" s="17">
        <f t="shared" si="14"/>
        <v>644140.64166385366</v>
      </c>
      <c r="H70" s="17">
        <f t="shared" si="15"/>
        <v>18000</v>
      </c>
      <c r="I70" s="26">
        <f t="shared" si="10"/>
        <v>662140.64166385366</v>
      </c>
      <c r="K70" s="16">
        <v>19</v>
      </c>
      <c r="L70" s="17">
        <f t="shared" si="16"/>
        <v>858854.18888513825</v>
      </c>
      <c r="M70" s="17">
        <f t="shared" si="17"/>
        <v>24000</v>
      </c>
      <c r="N70" s="26">
        <f t="shared" si="11"/>
        <v>882854.18888513825</v>
      </c>
    </row>
    <row r="71" spans="1:14">
      <c r="A71" s="16">
        <v>20</v>
      </c>
      <c r="B71" s="17">
        <f t="shared" si="12"/>
        <v>467912.72010912327</v>
      </c>
      <c r="C71" s="17">
        <f t="shared" si="13"/>
        <v>12000</v>
      </c>
      <c r="D71" s="26">
        <f t="shared" si="9"/>
        <v>479912.72010912327</v>
      </c>
      <c r="F71" s="16">
        <v>20</v>
      </c>
      <c r="G71" s="17">
        <f t="shared" si="14"/>
        <v>701869.08016368491</v>
      </c>
      <c r="H71" s="17">
        <f t="shared" si="15"/>
        <v>18000</v>
      </c>
      <c r="I71" s="26">
        <f t="shared" si="10"/>
        <v>719869.08016368491</v>
      </c>
      <c r="K71" s="16">
        <v>20</v>
      </c>
      <c r="L71" s="17">
        <f t="shared" si="16"/>
        <v>935825.44021824654</v>
      </c>
      <c r="M71" s="17">
        <f t="shared" si="17"/>
        <v>24000</v>
      </c>
      <c r="N71" s="26">
        <f t="shared" si="11"/>
        <v>959825.44021824654</v>
      </c>
    </row>
    <row r="72" spans="1:14">
      <c r="A72" s="16">
        <v>21</v>
      </c>
      <c r="B72" s="17">
        <f t="shared" si="12"/>
        <v>508707.48331567069</v>
      </c>
      <c r="C72" s="17">
        <f t="shared" si="13"/>
        <v>12000</v>
      </c>
      <c r="D72" s="26">
        <f t="shared" si="9"/>
        <v>520707.48331567069</v>
      </c>
      <c r="F72" s="16">
        <v>21</v>
      </c>
      <c r="G72" s="17">
        <f t="shared" si="14"/>
        <v>763061.22497350606</v>
      </c>
      <c r="H72" s="17">
        <f t="shared" si="15"/>
        <v>18000</v>
      </c>
      <c r="I72" s="26">
        <f t="shared" si="10"/>
        <v>781061.22497350606</v>
      </c>
      <c r="K72" s="16">
        <v>21</v>
      </c>
      <c r="L72" s="17">
        <f t="shared" si="16"/>
        <v>1017414.9666313414</v>
      </c>
      <c r="M72" s="17">
        <f t="shared" si="17"/>
        <v>24000</v>
      </c>
      <c r="N72" s="26">
        <f t="shared" si="11"/>
        <v>1041414.9666313414</v>
      </c>
    </row>
    <row r="73" spans="1:14">
      <c r="A73" s="16">
        <v>22</v>
      </c>
      <c r="B73" s="17">
        <f t="shared" si="12"/>
        <v>551949.93231461092</v>
      </c>
      <c r="C73" s="17">
        <f t="shared" si="13"/>
        <v>12000</v>
      </c>
      <c r="D73" s="26">
        <f t="shared" si="9"/>
        <v>563949.93231461092</v>
      </c>
      <c r="F73" s="16">
        <v>22</v>
      </c>
      <c r="G73" s="17">
        <f t="shared" si="14"/>
        <v>827924.89847191644</v>
      </c>
      <c r="H73" s="17">
        <f t="shared" si="15"/>
        <v>18000</v>
      </c>
      <c r="I73" s="26">
        <f t="shared" si="10"/>
        <v>845924.89847191644</v>
      </c>
      <c r="K73" s="16">
        <v>22</v>
      </c>
      <c r="L73" s="17">
        <f t="shared" si="16"/>
        <v>1103899.8646292218</v>
      </c>
      <c r="M73" s="17">
        <f t="shared" si="17"/>
        <v>24000</v>
      </c>
      <c r="N73" s="26">
        <f t="shared" si="11"/>
        <v>1127899.8646292218</v>
      </c>
    </row>
    <row r="74" spans="1:14">
      <c r="A74" s="16">
        <v>23</v>
      </c>
      <c r="B74" s="17">
        <f t="shared" si="12"/>
        <v>597786.92825348757</v>
      </c>
      <c r="C74" s="17">
        <f t="shared" si="13"/>
        <v>12000</v>
      </c>
      <c r="D74" s="26">
        <f t="shared" si="9"/>
        <v>609786.92825348757</v>
      </c>
      <c r="F74" s="16">
        <v>23</v>
      </c>
      <c r="G74" s="17">
        <f t="shared" si="14"/>
        <v>896680.39238023153</v>
      </c>
      <c r="H74" s="17">
        <f t="shared" si="15"/>
        <v>18000</v>
      </c>
      <c r="I74" s="26">
        <f t="shared" si="10"/>
        <v>914680.39238023153</v>
      </c>
      <c r="K74" s="16">
        <v>23</v>
      </c>
      <c r="L74" s="17">
        <f t="shared" si="16"/>
        <v>1195573.8565069751</v>
      </c>
      <c r="M74" s="17">
        <f t="shared" si="17"/>
        <v>24000</v>
      </c>
      <c r="N74" s="26">
        <f t="shared" si="11"/>
        <v>1219573.8565069751</v>
      </c>
    </row>
    <row r="75" spans="1:14">
      <c r="A75" s="16">
        <v>24</v>
      </c>
      <c r="B75" s="17">
        <f t="shared" si="12"/>
        <v>646374.1439486969</v>
      </c>
      <c r="C75" s="17">
        <f t="shared" si="13"/>
        <v>12000</v>
      </c>
      <c r="D75" s="26">
        <f t="shared" si="9"/>
        <v>658374.1439486969</v>
      </c>
      <c r="F75" s="16">
        <v>24</v>
      </c>
      <c r="G75" s="17">
        <f t="shared" si="14"/>
        <v>969561.21592304541</v>
      </c>
      <c r="H75" s="17">
        <f t="shared" si="15"/>
        <v>18000</v>
      </c>
      <c r="I75" s="26">
        <f t="shared" si="10"/>
        <v>987561.21592304541</v>
      </c>
      <c r="K75" s="16">
        <v>24</v>
      </c>
      <c r="L75" s="17">
        <f t="shared" si="16"/>
        <v>1292748.2878973938</v>
      </c>
      <c r="M75" s="17">
        <f t="shared" si="17"/>
        <v>24000</v>
      </c>
      <c r="N75" s="26">
        <f t="shared" si="11"/>
        <v>1316748.2878973938</v>
      </c>
    </row>
    <row r="76" spans="1:14">
      <c r="A76" s="16">
        <v>25</v>
      </c>
      <c r="B76" s="17">
        <f t="shared" si="12"/>
        <v>697876.59258561872</v>
      </c>
      <c r="C76" s="17">
        <f t="shared" si="13"/>
        <v>12000</v>
      </c>
      <c r="D76" s="26">
        <f t="shared" si="9"/>
        <v>709876.59258561872</v>
      </c>
      <c r="F76" s="16">
        <v>25</v>
      </c>
      <c r="G76" s="17">
        <f t="shared" si="14"/>
        <v>1046814.8888784281</v>
      </c>
      <c r="H76" s="17">
        <f t="shared" si="15"/>
        <v>18000</v>
      </c>
      <c r="I76" s="26">
        <f t="shared" si="10"/>
        <v>1064814.8888784281</v>
      </c>
      <c r="K76" s="16">
        <v>25</v>
      </c>
      <c r="L76" s="17">
        <f t="shared" si="16"/>
        <v>1395753.1851712374</v>
      </c>
      <c r="M76" s="17">
        <f t="shared" si="17"/>
        <v>24000</v>
      </c>
      <c r="N76" s="26">
        <f t="shared" si="11"/>
        <v>1419753.1851712374</v>
      </c>
    </row>
    <row r="77" spans="1:14">
      <c r="A77" s="16">
        <v>26</v>
      </c>
      <c r="B77" s="17">
        <f t="shared" si="12"/>
        <v>752469.18814075587</v>
      </c>
      <c r="C77" s="17">
        <f t="shared" si="13"/>
        <v>12000</v>
      </c>
      <c r="D77" s="26">
        <f t="shared" si="9"/>
        <v>764469.18814075587</v>
      </c>
      <c r="F77" s="16">
        <v>26</v>
      </c>
      <c r="G77" s="17">
        <f t="shared" si="14"/>
        <v>1128703.782211134</v>
      </c>
      <c r="H77" s="17">
        <f t="shared" si="15"/>
        <v>18000</v>
      </c>
      <c r="I77" s="26">
        <f t="shared" si="10"/>
        <v>1146703.782211134</v>
      </c>
      <c r="K77" s="16">
        <v>26</v>
      </c>
      <c r="L77" s="17">
        <f t="shared" si="16"/>
        <v>1504938.3762815117</v>
      </c>
      <c r="M77" s="17">
        <f t="shared" si="17"/>
        <v>24000</v>
      </c>
      <c r="N77" s="26">
        <f t="shared" si="11"/>
        <v>1528938.3762815117</v>
      </c>
    </row>
    <row r="78" spans="1:14">
      <c r="A78" s="16">
        <v>27</v>
      </c>
      <c r="B78" s="17">
        <f t="shared" si="12"/>
        <v>810337.33942920121</v>
      </c>
      <c r="C78" s="17">
        <f t="shared" si="13"/>
        <v>12000</v>
      </c>
      <c r="D78" s="26">
        <f t="shared" si="9"/>
        <v>822337.33942920121</v>
      </c>
      <c r="F78" s="16">
        <v>27</v>
      </c>
      <c r="G78" s="17">
        <f t="shared" si="14"/>
        <v>1215506.0091438021</v>
      </c>
      <c r="H78" s="17">
        <f t="shared" si="15"/>
        <v>18000</v>
      </c>
      <c r="I78" s="26">
        <f t="shared" si="10"/>
        <v>1233506.0091438021</v>
      </c>
      <c r="K78" s="16">
        <v>27</v>
      </c>
      <c r="L78" s="17">
        <f t="shared" si="16"/>
        <v>1620674.6788584024</v>
      </c>
      <c r="M78" s="17">
        <f t="shared" si="17"/>
        <v>24000</v>
      </c>
      <c r="N78" s="26">
        <f t="shared" si="11"/>
        <v>1644674.6788584024</v>
      </c>
    </row>
    <row r="79" spans="1:14">
      <c r="A79" s="16">
        <v>28</v>
      </c>
      <c r="B79" s="17">
        <f t="shared" si="12"/>
        <v>871677.57979495334</v>
      </c>
      <c r="C79" s="17">
        <f t="shared" si="13"/>
        <v>12000</v>
      </c>
      <c r="D79" s="26">
        <f t="shared" si="9"/>
        <v>883677.57979495334</v>
      </c>
      <c r="F79" s="16">
        <v>28</v>
      </c>
      <c r="G79" s="17">
        <f t="shared" si="14"/>
        <v>1307516.3696924304</v>
      </c>
      <c r="H79" s="17">
        <f t="shared" si="15"/>
        <v>18000</v>
      </c>
      <c r="I79" s="26">
        <f t="shared" si="10"/>
        <v>1325516.3696924304</v>
      </c>
      <c r="K79" s="16">
        <v>28</v>
      </c>
      <c r="L79" s="17">
        <f t="shared" si="16"/>
        <v>1743355.1595899067</v>
      </c>
      <c r="M79" s="17">
        <f t="shared" si="17"/>
        <v>24000</v>
      </c>
      <c r="N79" s="26">
        <f t="shared" si="11"/>
        <v>1767355.1595899067</v>
      </c>
    </row>
    <row r="80" spans="1:14">
      <c r="A80" s="16">
        <v>29</v>
      </c>
      <c r="B80" s="17">
        <f t="shared" si="12"/>
        <v>936698.23458265059</v>
      </c>
      <c r="C80" s="17">
        <f t="shared" si="13"/>
        <v>12000</v>
      </c>
      <c r="D80" s="26">
        <f t="shared" si="9"/>
        <v>948698.23458265059</v>
      </c>
      <c r="F80" s="16">
        <v>29</v>
      </c>
      <c r="G80" s="17">
        <f t="shared" si="14"/>
        <v>1405047.3518739762</v>
      </c>
      <c r="H80" s="17">
        <f t="shared" si="15"/>
        <v>18000</v>
      </c>
      <c r="I80" s="26">
        <f t="shared" si="10"/>
        <v>1423047.3518739762</v>
      </c>
      <c r="K80" s="16">
        <v>29</v>
      </c>
      <c r="L80" s="17">
        <f t="shared" si="16"/>
        <v>1873396.4691653012</v>
      </c>
      <c r="M80" s="17">
        <f t="shared" si="17"/>
        <v>24000</v>
      </c>
      <c r="N80" s="26">
        <f t="shared" si="11"/>
        <v>1897396.4691653012</v>
      </c>
    </row>
    <row r="81" spans="1:14">
      <c r="A81" s="16">
        <v>30</v>
      </c>
      <c r="B81" s="17">
        <f t="shared" si="12"/>
        <v>1005620.1286576097</v>
      </c>
      <c r="C81" s="17">
        <f t="shared" si="13"/>
        <v>12000</v>
      </c>
      <c r="D81" s="26">
        <f t="shared" si="9"/>
        <v>1017620.1286576097</v>
      </c>
      <c r="F81" s="16">
        <v>30</v>
      </c>
      <c r="G81" s="17">
        <f t="shared" si="14"/>
        <v>1508430.1929864148</v>
      </c>
      <c r="H81" s="17">
        <f t="shared" si="15"/>
        <v>18000</v>
      </c>
      <c r="I81" s="26">
        <f t="shared" si="10"/>
        <v>1526430.1929864148</v>
      </c>
      <c r="K81" s="16">
        <v>30</v>
      </c>
      <c r="L81" s="17">
        <f t="shared" si="16"/>
        <v>2011240.2573152194</v>
      </c>
      <c r="M81" s="17">
        <f t="shared" si="17"/>
        <v>24000</v>
      </c>
      <c r="N81" s="26">
        <f t="shared" si="11"/>
        <v>2035240.2573152194</v>
      </c>
    </row>
    <row r="82" spans="1:14">
      <c r="A82" s="16">
        <v>31</v>
      </c>
      <c r="B82" s="17">
        <f t="shared" si="12"/>
        <v>1078677.3363770663</v>
      </c>
      <c r="C82" s="17">
        <f t="shared" si="13"/>
        <v>12000</v>
      </c>
      <c r="D82" s="26">
        <f t="shared" si="9"/>
        <v>1090677.3363770663</v>
      </c>
      <c r="F82" s="16">
        <v>31</v>
      </c>
      <c r="G82" s="17">
        <f t="shared" si="14"/>
        <v>1618016.0045655998</v>
      </c>
      <c r="H82" s="17">
        <f t="shared" si="15"/>
        <v>18000</v>
      </c>
      <c r="I82" s="26">
        <f t="shared" si="10"/>
        <v>1636016.0045655998</v>
      </c>
      <c r="K82" s="16">
        <v>31</v>
      </c>
      <c r="L82" s="17">
        <f t="shared" si="16"/>
        <v>2157354.6727541327</v>
      </c>
      <c r="M82" s="17">
        <f t="shared" si="17"/>
        <v>24000</v>
      </c>
      <c r="N82" s="26">
        <f t="shared" si="11"/>
        <v>2181354.6727541327</v>
      </c>
    </row>
    <row r="83" spans="1:14">
      <c r="A83" s="16">
        <v>32</v>
      </c>
      <c r="B83" s="17">
        <f t="shared" si="12"/>
        <v>1156117.9765596904</v>
      </c>
      <c r="C83" s="17">
        <f t="shared" si="13"/>
        <v>12000</v>
      </c>
      <c r="D83" s="26">
        <f t="shared" si="9"/>
        <v>1168117.9765596904</v>
      </c>
      <c r="F83" s="16">
        <v>32</v>
      </c>
      <c r="G83" s="17">
        <f t="shared" si="14"/>
        <v>1734176.964839536</v>
      </c>
      <c r="H83" s="17">
        <f t="shared" si="15"/>
        <v>18000</v>
      </c>
      <c r="I83" s="26">
        <f t="shared" si="10"/>
        <v>1752176.964839536</v>
      </c>
      <c r="K83" s="16">
        <v>32</v>
      </c>
      <c r="L83" s="17">
        <f t="shared" si="16"/>
        <v>2312235.9531193809</v>
      </c>
      <c r="M83" s="17">
        <f t="shared" si="17"/>
        <v>24000</v>
      </c>
      <c r="N83" s="26">
        <f t="shared" si="11"/>
        <v>2336235.9531193809</v>
      </c>
    </row>
    <row r="84" spans="1:14">
      <c r="A84" s="16">
        <v>33</v>
      </c>
      <c r="B84" s="17">
        <f t="shared" si="12"/>
        <v>1238205.0551532719</v>
      </c>
      <c r="C84" s="17">
        <f t="shared" si="13"/>
        <v>12000</v>
      </c>
      <c r="D84" s="26">
        <f t="shared" si="9"/>
        <v>1250205.0551532719</v>
      </c>
      <c r="F84" s="16">
        <v>33</v>
      </c>
      <c r="G84" s="17">
        <f t="shared" si="14"/>
        <v>1857307.5827299082</v>
      </c>
      <c r="H84" s="17">
        <f t="shared" si="15"/>
        <v>18000</v>
      </c>
      <c r="I84" s="26">
        <f t="shared" si="10"/>
        <v>1875307.5827299082</v>
      </c>
      <c r="K84" s="16">
        <v>33</v>
      </c>
      <c r="L84" s="17">
        <f t="shared" si="16"/>
        <v>2476410.1103065438</v>
      </c>
      <c r="M84" s="17">
        <f t="shared" si="17"/>
        <v>24000</v>
      </c>
      <c r="N84" s="26">
        <f t="shared" si="11"/>
        <v>2500410.1103065438</v>
      </c>
    </row>
    <row r="85" spans="1:14">
      <c r="A85" s="16">
        <v>34</v>
      </c>
      <c r="B85" s="17">
        <f t="shared" si="12"/>
        <v>1325217.3584624683</v>
      </c>
      <c r="C85" s="17">
        <f t="shared" si="13"/>
        <v>12000</v>
      </c>
      <c r="D85" s="26">
        <f t="shared" si="9"/>
        <v>1337217.3584624683</v>
      </c>
      <c r="F85" s="16">
        <v>34</v>
      </c>
      <c r="G85" s="17">
        <f t="shared" si="14"/>
        <v>1987826.0376937028</v>
      </c>
      <c r="H85" s="17">
        <f t="shared" si="15"/>
        <v>18000</v>
      </c>
      <c r="I85" s="26">
        <f t="shared" si="10"/>
        <v>2005826.0376937028</v>
      </c>
      <c r="K85" s="16">
        <v>34</v>
      </c>
      <c r="L85" s="17">
        <f t="shared" si="16"/>
        <v>2650434.7169249365</v>
      </c>
      <c r="M85" s="17">
        <f t="shared" si="17"/>
        <v>24000</v>
      </c>
      <c r="N85" s="26">
        <f t="shared" si="11"/>
        <v>2674434.7169249365</v>
      </c>
    </row>
    <row r="86" spans="1:14">
      <c r="A86" s="16">
        <v>35</v>
      </c>
      <c r="B86" s="17">
        <f t="shared" si="12"/>
        <v>1417450.3999702164</v>
      </c>
      <c r="C86" s="17">
        <f t="shared" si="13"/>
        <v>12000</v>
      </c>
      <c r="D86" s="26">
        <f t="shared" si="9"/>
        <v>1429450.3999702164</v>
      </c>
      <c r="F86" s="16">
        <v>35</v>
      </c>
      <c r="G86" s="17">
        <f t="shared" si="14"/>
        <v>2126175.599955325</v>
      </c>
      <c r="H86" s="17">
        <f t="shared" si="15"/>
        <v>18000</v>
      </c>
      <c r="I86" s="26">
        <f t="shared" si="10"/>
        <v>2144175.599955325</v>
      </c>
      <c r="K86" s="16">
        <v>35</v>
      </c>
      <c r="L86" s="17">
        <f t="shared" si="16"/>
        <v>2834900.7999404329</v>
      </c>
      <c r="M86" s="17">
        <f t="shared" si="17"/>
        <v>24000</v>
      </c>
      <c r="N86" s="26">
        <f t="shared" si="11"/>
        <v>2858900.7999404329</v>
      </c>
    </row>
    <row r="87" spans="1:14">
      <c r="A87" s="16">
        <v>36</v>
      </c>
      <c r="B87" s="17">
        <f t="shared" si="12"/>
        <v>1515217.4239684294</v>
      </c>
      <c r="C87" s="17">
        <f t="shared" si="13"/>
        <v>12000</v>
      </c>
      <c r="D87" s="26">
        <f t="shared" si="9"/>
        <v>1527217.4239684294</v>
      </c>
      <c r="F87" s="16">
        <v>36</v>
      </c>
      <c r="G87" s="17">
        <f t="shared" si="14"/>
        <v>2272826.1359526445</v>
      </c>
      <c r="H87" s="17">
        <f t="shared" si="15"/>
        <v>18000</v>
      </c>
      <c r="I87" s="26">
        <f t="shared" si="10"/>
        <v>2290826.1359526445</v>
      </c>
      <c r="K87" s="16">
        <v>36</v>
      </c>
      <c r="L87" s="17">
        <f t="shared" si="16"/>
        <v>3030434.8479368589</v>
      </c>
      <c r="M87" s="17">
        <f t="shared" si="17"/>
        <v>24000</v>
      </c>
      <c r="N87" s="26">
        <f t="shared" si="11"/>
        <v>3054434.8479368589</v>
      </c>
    </row>
    <row r="88" spans="1:14">
      <c r="A88" s="16">
        <v>37</v>
      </c>
      <c r="B88" s="17">
        <f t="shared" si="12"/>
        <v>1618850.4694065354</v>
      </c>
      <c r="C88" s="17">
        <f t="shared" si="13"/>
        <v>12000</v>
      </c>
      <c r="D88" s="26">
        <f t="shared" si="9"/>
        <v>1630850.4694065354</v>
      </c>
      <c r="F88" s="16">
        <v>37</v>
      </c>
      <c r="G88" s="17">
        <f t="shared" si="14"/>
        <v>2428275.7041098033</v>
      </c>
      <c r="H88" s="17">
        <f t="shared" si="15"/>
        <v>18000</v>
      </c>
      <c r="I88" s="26">
        <f t="shared" si="10"/>
        <v>2446275.7041098033</v>
      </c>
      <c r="K88" s="16">
        <v>37</v>
      </c>
      <c r="L88" s="17">
        <f t="shared" si="16"/>
        <v>3237700.9388130708</v>
      </c>
      <c r="M88" s="17">
        <f t="shared" si="17"/>
        <v>24000</v>
      </c>
      <c r="N88" s="26">
        <f t="shared" si="11"/>
        <v>3261700.9388130708</v>
      </c>
    </row>
    <row r="89" spans="1:14">
      <c r="A89" s="16">
        <v>38</v>
      </c>
      <c r="B89" s="17">
        <f t="shared" si="12"/>
        <v>1728701.4975709275</v>
      </c>
      <c r="C89" s="17">
        <f t="shared" si="13"/>
        <v>12000</v>
      </c>
      <c r="D89" s="26">
        <f t="shared" si="9"/>
        <v>1740701.4975709275</v>
      </c>
      <c r="F89" s="16">
        <v>38</v>
      </c>
      <c r="G89" s="17">
        <f t="shared" si="14"/>
        <v>2593052.2463563918</v>
      </c>
      <c r="H89" s="17">
        <f t="shared" si="15"/>
        <v>18000</v>
      </c>
      <c r="I89" s="26">
        <f t="shared" si="10"/>
        <v>2611052.2463563918</v>
      </c>
      <c r="K89" s="16">
        <v>38</v>
      </c>
      <c r="L89" s="17">
        <f t="shared" si="16"/>
        <v>3457402.995141855</v>
      </c>
      <c r="M89" s="17">
        <f t="shared" si="17"/>
        <v>24000</v>
      </c>
      <c r="N89" s="26">
        <f t="shared" si="11"/>
        <v>3481402.995141855</v>
      </c>
    </row>
    <row r="90" spans="1:14">
      <c r="A90" s="18">
        <v>39</v>
      </c>
      <c r="B90" s="19">
        <f t="shared" si="12"/>
        <v>1845143.5874251833</v>
      </c>
      <c r="C90" s="19">
        <f t="shared" si="13"/>
        <v>12000</v>
      </c>
      <c r="D90" s="27">
        <f t="shared" si="9"/>
        <v>1857143.5874251833</v>
      </c>
      <c r="F90" s="18">
        <v>39</v>
      </c>
      <c r="G90" s="19">
        <f t="shared" si="14"/>
        <v>2767715.3811377753</v>
      </c>
      <c r="H90" s="19">
        <f t="shared" si="15"/>
        <v>18000</v>
      </c>
      <c r="I90" s="27">
        <f t="shared" si="10"/>
        <v>2785715.3811377753</v>
      </c>
      <c r="K90" s="18">
        <v>39</v>
      </c>
      <c r="L90" s="19">
        <f t="shared" si="16"/>
        <v>3690287.1748503665</v>
      </c>
      <c r="M90" s="19">
        <f t="shared" si="17"/>
        <v>24000</v>
      </c>
      <c r="N90" s="27">
        <f t="shared" si="11"/>
        <v>3714287.1748503665</v>
      </c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K98"/>
  <sheetViews>
    <sheetView zoomScale="130" workbookViewId="0">
      <selection activeCell="M73" sqref="M73"/>
    </sheetView>
  </sheetViews>
  <sheetFormatPr defaultRowHeight="12.75"/>
  <cols>
    <col min="2" max="2" width="13" bestFit="1" customWidth="1"/>
    <col min="4" max="4" width="13" bestFit="1" customWidth="1"/>
    <col min="5" max="5" width="4.42578125" customWidth="1"/>
    <col min="7" max="7" width="13" bestFit="1" customWidth="1"/>
    <col min="8" max="8" width="13.7109375" bestFit="1" customWidth="1"/>
    <col min="9" max="9" width="14.140625" bestFit="1" customWidth="1"/>
  </cols>
  <sheetData>
    <row r="1" spans="1:11">
      <c r="A1" t="s">
        <v>30</v>
      </c>
    </row>
    <row r="3" spans="1:11">
      <c r="B3" s="1" t="s">
        <v>1</v>
      </c>
      <c r="C3" s="10">
        <v>3.9982835000000001E-2</v>
      </c>
      <c r="G3" s="1" t="s">
        <v>32</v>
      </c>
      <c r="H3" s="28">
        <v>1000000</v>
      </c>
      <c r="I3" s="2"/>
    </row>
    <row r="4" spans="1:11" ht="25.5" customHeight="1">
      <c r="A4" s="12" t="s">
        <v>12</v>
      </c>
      <c r="B4" s="12" t="s">
        <v>10</v>
      </c>
      <c r="C4" s="12" t="s">
        <v>5</v>
      </c>
      <c r="D4" s="12" t="s">
        <v>4</v>
      </c>
      <c r="E4" s="4"/>
      <c r="F4" s="12" t="s">
        <v>12</v>
      </c>
      <c r="G4" s="12" t="s">
        <v>13</v>
      </c>
      <c r="H4" s="12" t="s">
        <v>5</v>
      </c>
      <c r="I4" s="12" t="s">
        <v>4</v>
      </c>
      <c r="J4" s="4"/>
      <c r="K4" s="4"/>
    </row>
    <row r="5" spans="1:11">
      <c r="A5" s="5">
        <v>0</v>
      </c>
      <c r="B5" s="3">
        <v>1000000</v>
      </c>
      <c r="C5" s="3">
        <f>(1+$C$3)^A5</f>
        <v>1</v>
      </c>
      <c r="D5" s="3">
        <f t="shared" ref="D5:D15" si="0">B5/C5</f>
        <v>1000000</v>
      </c>
      <c r="F5" s="14">
        <v>0</v>
      </c>
      <c r="G5" s="15">
        <v>0</v>
      </c>
      <c r="H5" s="15">
        <f>(1+$C$3)^F5</f>
        <v>1</v>
      </c>
      <c r="I5" s="15">
        <f t="shared" ref="I5:I16" si="1">G5/H5</f>
        <v>0</v>
      </c>
    </row>
    <row r="6" spans="1:11">
      <c r="A6" s="5">
        <v>1</v>
      </c>
      <c r="B6" s="3"/>
      <c r="C6" s="3">
        <f t="shared" ref="C6:C15" si="2">(1+$C$3)^A6</f>
        <v>1.039982835</v>
      </c>
      <c r="D6" s="3">
        <f t="shared" si="0"/>
        <v>0</v>
      </c>
      <c r="F6" s="16">
        <v>1</v>
      </c>
      <c r="G6" s="17"/>
      <c r="H6" s="17">
        <f t="shared" ref="H6:H16" si="3">(1+$C$3)^F6</f>
        <v>1.039982835</v>
      </c>
      <c r="I6" s="17">
        <f t="shared" si="1"/>
        <v>0</v>
      </c>
    </row>
    <row r="7" spans="1:11">
      <c r="A7" s="5">
        <v>2</v>
      </c>
      <c r="B7" s="3">
        <f>B6</f>
        <v>0</v>
      </c>
      <c r="C7" s="3">
        <f t="shared" si="2"/>
        <v>1.0815642970946373</v>
      </c>
      <c r="D7" s="3">
        <f t="shared" si="0"/>
        <v>0</v>
      </c>
      <c r="F7" s="16">
        <v>2</v>
      </c>
      <c r="G7" s="17"/>
      <c r="H7" s="17">
        <f t="shared" si="3"/>
        <v>1.0815642970946373</v>
      </c>
      <c r="I7" s="17">
        <f t="shared" si="1"/>
        <v>0</v>
      </c>
    </row>
    <row r="8" spans="1:11">
      <c r="A8" s="5">
        <v>3</v>
      </c>
      <c r="B8" s="3">
        <f t="shared" ref="B8:B15" si="4">B7</f>
        <v>0</v>
      </c>
      <c r="C8" s="3">
        <f t="shared" si="2"/>
        <v>1.1248083039272632</v>
      </c>
      <c r="D8" s="3">
        <f t="shared" si="0"/>
        <v>0</v>
      </c>
      <c r="F8" s="16">
        <v>3</v>
      </c>
      <c r="G8" s="17"/>
      <c r="H8" s="17">
        <f t="shared" si="3"/>
        <v>1.1248083039272632</v>
      </c>
      <c r="I8" s="17">
        <f t="shared" si="1"/>
        <v>0</v>
      </c>
    </row>
    <row r="9" spans="1:11">
      <c r="A9" s="5">
        <v>4</v>
      </c>
      <c r="B9" s="3">
        <f t="shared" si="4"/>
        <v>0</v>
      </c>
      <c r="C9" s="3">
        <f t="shared" si="2"/>
        <v>1.1697813287498169</v>
      </c>
      <c r="D9" s="3">
        <f t="shared" si="0"/>
        <v>0</v>
      </c>
      <c r="F9" s="16">
        <v>4</v>
      </c>
      <c r="G9" s="17"/>
      <c r="H9" s="17">
        <f t="shared" si="3"/>
        <v>1.1697813287498169</v>
      </c>
      <c r="I9" s="17">
        <f t="shared" si="1"/>
        <v>0</v>
      </c>
    </row>
    <row r="10" spans="1:11">
      <c r="A10" s="5">
        <v>5</v>
      </c>
      <c r="B10" s="3">
        <f t="shared" si="4"/>
        <v>0</v>
      </c>
      <c r="C10" s="3">
        <f t="shared" si="2"/>
        <v>1.2165525026033015</v>
      </c>
      <c r="D10" s="3">
        <f t="shared" si="0"/>
        <v>0</v>
      </c>
      <c r="F10" s="16">
        <v>5</v>
      </c>
      <c r="G10" s="17"/>
      <c r="H10" s="17">
        <f t="shared" si="3"/>
        <v>1.2165525026033015</v>
      </c>
      <c r="I10" s="17">
        <f t="shared" si="1"/>
        <v>0</v>
      </c>
    </row>
    <row r="11" spans="1:11">
      <c r="A11" s="5">
        <v>6</v>
      </c>
      <c r="B11" s="3">
        <f t="shared" si="4"/>
        <v>0</v>
      </c>
      <c r="C11" s="3">
        <f t="shared" si="2"/>
        <v>1.2651937205837265</v>
      </c>
      <c r="D11" s="3">
        <f t="shared" si="0"/>
        <v>0</v>
      </c>
      <c r="F11" s="16">
        <v>6</v>
      </c>
      <c r="G11" s="17"/>
      <c r="H11" s="17">
        <f t="shared" si="3"/>
        <v>1.2651937205837265</v>
      </c>
      <c r="I11" s="17">
        <f t="shared" si="1"/>
        <v>0</v>
      </c>
    </row>
    <row r="12" spans="1:11">
      <c r="A12" s="5">
        <v>7</v>
      </c>
      <c r="B12" s="3">
        <f t="shared" si="4"/>
        <v>0</v>
      </c>
      <c r="C12" s="3">
        <f t="shared" si="2"/>
        <v>1.3157797523568617</v>
      </c>
      <c r="D12" s="3">
        <f t="shared" si="0"/>
        <v>0</v>
      </c>
      <c r="F12" s="16">
        <v>7</v>
      </c>
      <c r="G12" s="17"/>
      <c r="H12" s="17">
        <f t="shared" si="3"/>
        <v>1.3157797523568617</v>
      </c>
      <c r="I12" s="17">
        <f t="shared" si="1"/>
        <v>0</v>
      </c>
    </row>
    <row r="13" spans="1:11">
      <c r="A13" s="5">
        <v>8</v>
      </c>
      <c r="B13" s="3">
        <f t="shared" si="4"/>
        <v>0</v>
      </c>
      <c r="C13" s="3">
        <f t="shared" si="2"/>
        <v>1.3683883570916873</v>
      </c>
      <c r="D13" s="3">
        <f t="shared" si="0"/>
        <v>0</v>
      </c>
      <c r="F13" s="16">
        <v>8</v>
      </c>
      <c r="G13" s="17"/>
      <c r="H13" s="17">
        <f t="shared" si="3"/>
        <v>1.3683883570916873</v>
      </c>
      <c r="I13" s="17">
        <f t="shared" si="1"/>
        <v>0</v>
      </c>
    </row>
    <row r="14" spans="1:11">
      <c r="A14" s="5">
        <v>9</v>
      </c>
      <c r="B14" s="3">
        <f t="shared" si="4"/>
        <v>0</v>
      </c>
      <c r="C14" s="3">
        <f t="shared" si="2"/>
        <v>1.4231004029892054</v>
      </c>
      <c r="D14" s="3">
        <f t="shared" si="0"/>
        <v>0</v>
      </c>
      <c r="F14" s="16">
        <v>9</v>
      </c>
      <c r="G14" s="17"/>
      <c r="H14" s="17">
        <f t="shared" si="3"/>
        <v>1.4231004029892054</v>
      </c>
      <c r="I14" s="17">
        <f t="shared" si="1"/>
        <v>0</v>
      </c>
    </row>
    <row r="15" spans="1:11">
      <c r="A15" s="5">
        <v>10</v>
      </c>
      <c r="B15" s="3">
        <f t="shared" si="4"/>
        <v>0</v>
      </c>
      <c r="C15" s="3">
        <f t="shared" si="2"/>
        <v>1.4799999915903563</v>
      </c>
      <c r="D15" s="3">
        <f t="shared" si="0"/>
        <v>0</v>
      </c>
      <c r="F15" s="16">
        <v>10</v>
      </c>
      <c r="G15" s="17">
        <v>1180000</v>
      </c>
      <c r="H15" s="17">
        <f t="shared" si="3"/>
        <v>1.4799999915903563</v>
      </c>
      <c r="I15" s="17">
        <f t="shared" si="1"/>
        <v>797297.30182769336</v>
      </c>
    </row>
    <row r="16" spans="1:11">
      <c r="A16" s="5"/>
      <c r="C16" s="3"/>
      <c r="F16" s="16">
        <v>10</v>
      </c>
      <c r="G16" s="17">
        <v>300000</v>
      </c>
      <c r="H16" s="17">
        <f t="shared" si="3"/>
        <v>1.4799999915903563</v>
      </c>
      <c r="I16" s="17">
        <f t="shared" si="1"/>
        <v>202702.70385449831</v>
      </c>
    </row>
    <row r="17" spans="1:9">
      <c r="A17" s="5"/>
      <c r="C17" s="3"/>
      <c r="F17" s="16"/>
      <c r="G17" s="17"/>
      <c r="H17" s="17"/>
      <c r="I17" s="17"/>
    </row>
    <row r="18" spans="1:9">
      <c r="A18" s="5"/>
      <c r="C18" s="3"/>
      <c r="F18" s="16"/>
      <c r="G18" s="17"/>
      <c r="H18" s="17"/>
      <c r="I18" s="17"/>
    </row>
    <row r="19" spans="1:9">
      <c r="A19" s="5"/>
      <c r="C19" s="3"/>
      <c r="F19" s="16"/>
      <c r="G19" s="17"/>
      <c r="H19" s="17"/>
      <c r="I19" s="17"/>
    </row>
    <row r="20" spans="1:9">
      <c r="A20" s="5"/>
      <c r="C20" s="3"/>
      <c r="F20" s="16"/>
      <c r="G20" s="17"/>
      <c r="H20" s="17"/>
      <c r="I20" s="17"/>
    </row>
    <row r="21" spans="1:9">
      <c r="A21" s="5"/>
      <c r="C21" s="3"/>
      <c r="F21" s="18"/>
      <c r="G21" s="19"/>
      <c r="H21" s="19"/>
      <c r="I21" s="17"/>
    </row>
    <row r="22" spans="1:9" ht="13.5" thickBot="1">
      <c r="A22" s="39" t="s">
        <v>11</v>
      </c>
      <c r="B22" s="39"/>
      <c r="C22" s="39"/>
      <c r="D22" s="13">
        <f>SUM(D5:D21)</f>
        <v>1000000</v>
      </c>
      <c r="F22" s="39" t="s">
        <v>11</v>
      </c>
      <c r="G22" s="39"/>
      <c r="H22" s="39"/>
      <c r="I22" s="13">
        <f>SUM(I5:I21)</f>
        <v>1000000.0056821917</v>
      </c>
    </row>
    <row r="23" spans="1:9" ht="13.5" thickTop="1"/>
    <row r="24" spans="1:9">
      <c r="A24" t="s">
        <v>31</v>
      </c>
    </row>
    <row r="26" spans="1:9">
      <c r="B26" s="1" t="s">
        <v>1</v>
      </c>
      <c r="C26" s="10">
        <v>3.2479580000000001E-2</v>
      </c>
      <c r="G26" s="1" t="s">
        <v>32</v>
      </c>
      <c r="H26" s="28">
        <v>100000</v>
      </c>
      <c r="I26" s="2"/>
    </row>
    <row r="27" spans="1:9" ht="25.5">
      <c r="A27" s="12" t="s">
        <v>12</v>
      </c>
      <c r="B27" s="12" t="s">
        <v>10</v>
      </c>
      <c r="C27" s="12" t="s">
        <v>5</v>
      </c>
      <c r="D27" s="12" t="s">
        <v>4</v>
      </c>
      <c r="E27" s="4"/>
      <c r="F27" s="12" t="s">
        <v>12</v>
      </c>
      <c r="G27" s="12" t="s">
        <v>13</v>
      </c>
      <c r="H27" s="12" t="s">
        <v>5</v>
      </c>
      <c r="I27" s="12" t="s">
        <v>4</v>
      </c>
    </row>
    <row r="28" spans="1:9">
      <c r="A28" s="5">
        <v>0</v>
      </c>
      <c r="B28" s="3">
        <v>98000</v>
      </c>
      <c r="C28" s="3">
        <f>(1+$C$26)^A28</f>
        <v>1</v>
      </c>
      <c r="D28" s="3">
        <f>B28/C28</f>
        <v>98000</v>
      </c>
      <c r="F28" s="14">
        <v>0</v>
      </c>
      <c r="G28" s="15">
        <v>0</v>
      </c>
      <c r="H28" s="15">
        <f>(1+$C$26)^F28</f>
        <v>1</v>
      </c>
      <c r="I28" s="15">
        <f t="shared" ref="I28:I39" si="5">G28/H28</f>
        <v>0</v>
      </c>
    </row>
    <row r="29" spans="1:9">
      <c r="A29" s="5">
        <v>1</v>
      </c>
      <c r="B29" s="3">
        <f>B28</f>
        <v>98000</v>
      </c>
      <c r="C29" s="3">
        <f>(1+$C$26)^A29</f>
        <v>1.03247958</v>
      </c>
      <c r="D29" s="3">
        <f>B29/C29</f>
        <v>94917.13143614908</v>
      </c>
      <c r="F29" s="16">
        <v>1</v>
      </c>
      <c r="G29" s="17">
        <f>0.03*H26</f>
        <v>3000</v>
      </c>
      <c r="H29" s="17">
        <f>(1+$C$26)^F29</f>
        <v>1.03247958</v>
      </c>
      <c r="I29" s="17">
        <f t="shared" si="5"/>
        <v>2905.6264725351762</v>
      </c>
    </row>
    <row r="30" spans="1:9">
      <c r="A30" s="5">
        <v>2</v>
      </c>
      <c r="B30" s="3"/>
      <c r="C30" s="3"/>
      <c r="D30" s="3"/>
      <c r="F30" s="16">
        <v>2</v>
      </c>
      <c r="G30" s="17">
        <f>0.06*H26</f>
        <v>6000</v>
      </c>
      <c r="H30" s="17">
        <f t="shared" ref="H30:H38" si="6">(1+$C$26)^F30</f>
        <v>1.0660140831169762</v>
      </c>
      <c r="I30" s="17">
        <f t="shared" si="5"/>
        <v>5628.4434652648079</v>
      </c>
    </row>
    <row r="31" spans="1:9">
      <c r="A31" s="5">
        <v>3</v>
      </c>
      <c r="B31" s="3"/>
      <c r="C31" s="3"/>
      <c r="D31" s="3"/>
      <c r="F31" s="16">
        <v>3</v>
      </c>
      <c r="G31" s="17">
        <f>0.06*H26</f>
        <v>6000</v>
      </c>
      <c r="H31" s="17">
        <f t="shared" si="6"/>
        <v>1.1006377728107006</v>
      </c>
      <c r="I31" s="17">
        <f t="shared" si="5"/>
        <v>5451.3847772803483</v>
      </c>
    </row>
    <row r="32" spans="1:9">
      <c r="A32" s="5">
        <v>4</v>
      </c>
      <c r="B32" s="3"/>
      <c r="C32" s="3"/>
      <c r="D32" s="3"/>
      <c r="F32" s="16">
        <v>4</v>
      </c>
      <c r="G32" s="17">
        <f>0.06*H26</f>
        <v>6000</v>
      </c>
      <c r="H32" s="17">
        <f t="shared" si="6"/>
        <v>1.1363860254037275</v>
      </c>
      <c r="I32" s="17">
        <f t="shared" si="5"/>
        <v>5279.8959736136858</v>
      </c>
    </row>
    <row r="33" spans="1:9">
      <c r="A33" s="5">
        <v>5</v>
      </c>
      <c r="B33" s="3"/>
      <c r="C33" s="3"/>
      <c r="D33" s="3"/>
      <c r="F33" s="16">
        <v>5</v>
      </c>
      <c r="G33" s="17">
        <f>0.06*H26</f>
        <v>6000</v>
      </c>
      <c r="H33" s="17">
        <f t="shared" si="6"/>
        <v>1.1732953662267098</v>
      </c>
      <c r="I33" s="17">
        <f t="shared" si="5"/>
        <v>5113.8018377212711</v>
      </c>
    </row>
    <row r="34" spans="1:9">
      <c r="A34" s="5">
        <v>6</v>
      </c>
      <c r="B34" s="3"/>
      <c r="C34" s="3"/>
      <c r="D34" s="3"/>
      <c r="F34" s="16">
        <v>6</v>
      </c>
      <c r="G34" s="17">
        <f>0.06*H26</f>
        <v>6000</v>
      </c>
      <c r="H34" s="17">
        <f t="shared" si="6"/>
        <v>1.2114035069376994</v>
      </c>
      <c r="I34" s="17">
        <f t="shared" si="5"/>
        <v>4952.9326649939858</v>
      </c>
    </row>
    <row r="35" spans="1:9">
      <c r="A35" s="5">
        <v>7</v>
      </c>
      <c r="B35" s="3"/>
      <c r="C35" s="3"/>
      <c r="D35" s="3"/>
      <c r="F35" s="16">
        <v>7</v>
      </c>
      <c r="G35" s="17">
        <f>0.06*H26</f>
        <v>6000</v>
      </c>
      <c r="H35" s="17">
        <f t="shared" si="6"/>
        <v>1.2507493840535628</v>
      </c>
      <c r="I35" s="17">
        <f t="shared" si="5"/>
        <v>4797.124089363575</v>
      </c>
    </row>
    <row r="36" spans="1:9">
      <c r="A36" s="5">
        <v>8</v>
      </c>
      <c r="B36" s="3"/>
      <c r="C36" s="3"/>
      <c r="D36" s="3"/>
      <c r="F36" s="16">
        <v>8</v>
      </c>
      <c r="G36" s="17">
        <f>0.06*H26</f>
        <v>6000</v>
      </c>
      <c r="H36" s="17">
        <f t="shared" si="6"/>
        <v>1.2913731987328811</v>
      </c>
      <c r="I36" s="17">
        <f t="shared" si="5"/>
        <v>4646.2169153636678</v>
      </c>
    </row>
    <row r="37" spans="1:9">
      <c r="A37" s="5">
        <v>9</v>
      </c>
      <c r="B37" s="3"/>
      <c r="C37" s="3"/>
      <c r="D37" s="3"/>
      <c r="F37" s="16">
        <v>9</v>
      </c>
      <c r="G37" s="17">
        <f>0.06*H26</f>
        <v>6000</v>
      </c>
      <c r="H37" s="17">
        <f t="shared" si="6"/>
        <v>1.3333164578509815</v>
      </c>
      <c r="I37" s="17">
        <f t="shared" si="5"/>
        <v>4500.0569554738004</v>
      </c>
    </row>
    <row r="38" spans="1:9">
      <c r="A38" s="5">
        <v>10</v>
      </c>
      <c r="B38" s="3"/>
      <c r="C38" s="3"/>
      <c r="D38" s="3"/>
      <c r="F38" s="16">
        <v>10</v>
      </c>
      <c r="G38" s="17">
        <f>0.06*H26</f>
        <v>6000</v>
      </c>
      <c r="H38" s="17">
        <f t="shared" si="6"/>
        <v>1.376622016409069</v>
      </c>
      <c r="I38" s="17">
        <f t="shared" si="5"/>
        <v>4358.4948725802415</v>
      </c>
    </row>
    <row r="39" spans="1:9">
      <c r="A39" s="5">
        <v>11</v>
      </c>
      <c r="C39" s="3"/>
      <c r="F39" s="16">
        <v>11</v>
      </c>
      <c r="G39" s="17">
        <f>2*H26</f>
        <v>200000</v>
      </c>
      <c r="H39" s="17">
        <f>H38</f>
        <v>1.376622016409069</v>
      </c>
      <c r="I39" s="17">
        <f t="shared" si="5"/>
        <v>145283.16241934139</v>
      </c>
    </row>
    <row r="40" spans="1:9">
      <c r="A40" s="5">
        <v>12</v>
      </c>
      <c r="C40" s="3"/>
      <c r="F40" s="16">
        <v>12</v>
      </c>
      <c r="G40" s="17"/>
      <c r="H40" s="17"/>
      <c r="I40" s="17"/>
    </row>
    <row r="41" spans="1:9">
      <c r="A41" s="5">
        <v>13</v>
      </c>
      <c r="C41" s="3"/>
      <c r="F41" s="16">
        <v>13</v>
      </c>
      <c r="G41" s="17"/>
      <c r="H41" s="17"/>
      <c r="I41" s="17"/>
    </row>
    <row r="42" spans="1:9">
      <c r="A42" s="5">
        <v>14</v>
      </c>
      <c r="C42" s="3"/>
      <c r="F42" s="16">
        <v>14</v>
      </c>
      <c r="G42" s="17"/>
      <c r="H42" s="17"/>
      <c r="I42" s="17"/>
    </row>
    <row r="43" spans="1:9">
      <c r="A43" s="5">
        <v>15</v>
      </c>
      <c r="C43" s="3"/>
      <c r="F43" s="16">
        <v>15</v>
      </c>
      <c r="G43" s="17"/>
      <c r="H43" s="17"/>
      <c r="I43" s="17"/>
    </row>
    <row r="44" spans="1:9">
      <c r="A44" s="5">
        <v>15</v>
      </c>
      <c r="C44" s="3"/>
      <c r="F44" s="18">
        <v>15</v>
      </c>
      <c r="G44" s="19"/>
      <c r="H44" s="17"/>
      <c r="I44" s="17"/>
    </row>
    <row r="45" spans="1:9" ht="13.5" thickBot="1">
      <c r="A45" s="39" t="s">
        <v>11</v>
      </c>
      <c r="B45" s="39"/>
      <c r="C45" s="39"/>
      <c r="D45" s="13">
        <f>SUM(D28:D44)</f>
        <v>192917.13143614907</v>
      </c>
      <c r="F45" s="39" t="s">
        <v>11</v>
      </c>
      <c r="G45" s="39"/>
      <c r="H45" s="39"/>
      <c r="I45" s="13">
        <f>SUM(I28:I44)</f>
        <v>192917.14044353197</v>
      </c>
    </row>
    <row r="46" spans="1:9" ht="13.5" thickTop="1"/>
    <row r="48" spans="1:9">
      <c r="B48" s="1" t="s">
        <v>1</v>
      </c>
      <c r="C48" s="10">
        <v>4.8243500000000002E-2</v>
      </c>
      <c r="G48" s="1" t="s">
        <v>32</v>
      </c>
      <c r="H48" s="28">
        <v>100000</v>
      </c>
      <c r="I48" s="2"/>
    </row>
    <row r="49" spans="1:9" ht="25.5">
      <c r="A49" s="12" t="s">
        <v>12</v>
      </c>
      <c r="B49" s="12" t="s">
        <v>10</v>
      </c>
      <c r="C49" s="12" t="s">
        <v>5</v>
      </c>
      <c r="D49" s="12" t="s">
        <v>4</v>
      </c>
      <c r="E49" s="4"/>
      <c r="F49" s="12" t="s">
        <v>12</v>
      </c>
      <c r="G49" s="12" t="s">
        <v>13</v>
      </c>
      <c r="H49" s="12" t="s">
        <v>5</v>
      </c>
      <c r="I49" s="12" t="s">
        <v>4</v>
      </c>
    </row>
    <row r="50" spans="1:9">
      <c r="A50" s="5">
        <v>0</v>
      </c>
      <c r="B50" s="3">
        <v>95000</v>
      </c>
      <c r="C50" s="3">
        <f>(1+$C$48)^A50</f>
        <v>1</v>
      </c>
      <c r="D50" s="3">
        <f>B50/C50</f>
        <v>95000</v>
      </c>
      <c r="F50" s="14">
        <v>0</v>
      </c>
      <c r="G50" s="15">
        <v>0</v>
      </c>
      <c r="H50" s="15">
        <f>(1+$C$48)^F50</f>
        <v>1</v>
      </c>
      <c r="I50" s="15">
        <f t="shared" ref="I50:I61" si="7">G50/H50</f>
        <v>0</v>
      </c>
    </row>
    <row r="51" spans="1:9">
      <c r="A51" s="5">
        <v>1</v>
      </c>
      <c r="B51" s="3">
        <f>B50</f>
        <v>95000</v>
      </c>
      <c r="C51" s="3">
        <f>(1+$C$48)^A51</f>
        <v>1.0482435000000001</v>
      </c>
      <c r="D51" s="3">
        <f>B51/C51</f>
        <v>90627.797835140402</v>
      </c>
      <c r="F51" s="16">
        <v>1</v>
      </c>
      <c r="G51" s="17">
        <f>0.04*H48</f>
        <v>4000</v>
      </c>
      <c r="H51" s="17">
        <f>(1+$C$48)^F51</f>
        <v>1.0482435000000001</v>
      </c>
      <c r="I51" s="17">
        <f t="shared" si="7"/>
        <v>3815.9072772690693</v>
      </c>
    </row>
    <row r="52" spans="1:9">
      <c r="A52" s="5">
        <v>2</v>
      </c>
      <c r="B52" s="3"/>
      <c r="C52" s="3"/>
      <c r="D52" s="3"/>
      <c r="F52" s="16">
        <v>2</v>
      </c>
      <c r="G52" s="17">
        <f>0.04*H48</f>
        <v>4000</v>
      </c>
      <c r="H52" s="17">
        <f t="shared" ref="H52:H61" si="8">(1+$C$48)^F52</f>
        <v>1.0988144352922502</v>
      </c>
      <c r="I52" s="17">
        <f t="shared" si="7"/>
        <v>3640.2870871787604</v>
      </c>
    </row>
    <row r="53" spans="1:9">
      <c r="A53" s="5">
        <v>3</v>
      </c>
      <c r="B53" s="3"/>
      <c r="C53" s="3"/>
      <c r="D53" s="3"/>
      <c r="F53" s="16">
        <v>3</v>
      </c>
      <c r="G53" s="17">
        <v>9000</v>
      </c>
      <c r="H53" s="17">
        <f t="shared" si="8"/>
        <v>1.151825089501272</v>
      </c>
      <c r="I53" s="17">
        <f t="shared" si="7"/>
        <v>7813.6863678641557</v>
      </c>
    </row>
    <row r="54" spans="1:9">
      <c r="A54" s="5">
        <v>4</v>
      </c>
      <c r="B54" s="3"/>
      <c r="C54" s="3"/>
      <c r="D54" s="3"/>
      <c r="F54" s="16">
        <v>4</v>
      </c>
      <c r="G54" s="17">
        <v>9000</v>
      </c>
      <c r="H54" s="17">
        <f t="shared" si="8"/>
        <v>1.2073931632066266</v>
      </c>
      <c r="I54" s="17">
        <f t="shared" si="7"/>
        <v>7454.0756683577392</v>
      </c>
    </row>
    <row r="55" spans="1:9">
      <c r="A55" s="5">
        <v>5</v>
      </c>
      <c r="B55" s="3"/>
      <c r="C55" s="3"/>
      <c r="D55" s="3"/>
      <c r="F55" s="16">
        <v>5</v>
      </c>
      <c r="G55" s="17">
        <v>9000</v>
      </c>
      <c r="H55" s="17">
        <f t="shared" si="8"/>
        <v>1.2656420352757856</v>
      </c>
      <c r="I55" s="17">
        <f t="shared" si="7"/>
        <v>7111.0153970501497</v>
      </c>
    </row>
    <row r="56" spans="1:9">
      <c r="A56" s="5">
        <v>6</v>
      </c>
      <c r="B56" s="3"/>
      <c r="C56" s="3"/>
      <c r="D56" s="3"/>
      <c r="F56" s="16">
        <v>6</v>
      </c>
      <c r="G56" s="17">
        <v>9000</v>
      </c>
      <c r="H56" s="17">
        <f t="shared" si="8"/>
        <v>1.326701036804613</v>
      </c>
      <c r="I56" s="17">
        <f t="shared" si="7"/>
        <v>6783.7438505940163</v>
      </c>
    </row>
    <row r="57" spans="1:9">
      <c r="A57" s="5">
        <v>7</v>
      </c>
      <c r="B57" s="3"/>
      <c r="C57" s="3"/>
      <c r="D57" s="3"/>
      <c r="F57" s="16">
        <v>7</v>
      </c>
      <c r="G57" s="17">
        <v>9000</v>
      </c>
      <c r="H57" s="17">
        <f t="shared" si="8"/>
        <v>1.3907057382736967</v>
      </c>
      <c r="I57" s="17">
        <f t="shared" si="7"/>
        <v>6471.5343816527511</v>
      </c>
    </row>
    <row r="58" spans="1:9">
      <c r="A58" s="5">
        <v>8</v>
      </c>
      <c r="B58" s="3"/>
      <c r="C58" s="3"/>
      <c r="D58" s="3"/>
      <c r="F58" s="16">
        <v>8</v>
      </c>
      <c r="G58" s="17">
        <v>9000</v>
      </c>
      <c r="H58" s="17">
        <f t="shared" si="8"/>
        <v>1.4577982505581037</v>
      </c>
      <c r="I58" s="17">
        <f t="shared" si="7"/>
        <v>6173.6937855114302</v>
      </c>
    </row>
    <row r="59" spans="1:9">
      <c r="A59" s="5">
        <v>9</v>
      </c>
      <c r="B59" s="3"/>
      <c r="C59" s="3"/>
      <c r="D59" s="3"/>
      <c r="F59" s="16">
        <v>9</v>
      </c>
      <c r="G59" s="17">
        <v>9000</v>
      </c>
      <c r="H59" s="17">
        <f t="shared" si="8"/>
        <v>1.5281275404589039</v>
      </c>
      <c r="I59" s="17">
        <f t="shared" si="7"/>
        <v>5889.5607609409735</v>
      </c>
    </row>
    <row r="60" spans="1:9">
      <c r="A60" s="5">
        <v>10</v>
      </c>
      <c r="B60" s="3"/>
      <c r="C60" s="3"/>
      <c r="D60" s="3"/>
      <c r="F60" s="16">
        <v>10</v>
      </c>
      <c r="G60" s="17">
        <v>9000</v>
      </c>
      <c r="H60" s="17">
        <f t="shared" si="8"/>
        <v>1.6018497614570331</v>
      </c>
      <c r="I60" s="17">
        <f t="shared" si="7"/>
        <v>5618.5044418982543</v>
      </c>
    </row>
    <row r="61" spans="1:9">
      <c r="A61" s="5">
        <v>10</v>
      </c>
      <c r="C61" s="3"/>
      <c r="F61" s="16">
        <v>10</v>
      </c>
      <c r="G61" s="17">
        <f>2*H48</f>
        <v>200000</v>
      </c>
      <c r="H61" s="17">
        <f t="shared" si="8"/>
        <v>1.6018497614570331</v>
      </c>
      <c r="I61" s="17">
        <f t="shared" si="7"/>
        <v>124855.65426440566</v>
      </c>
    </row>
    <row r="62" spans="1:9" ht="13.5" thickBot="1">
      <c r="A62" s="39" t="s">
        <v>11</v>
      </c>
      <c r="B62" s="39"/>
      <c r="C62" s="39"/>
      <c r="D62" s="13">
        <f>SUM(D50:D61)</f>
        <v>185627.7978351404</v>
      </c>
      <c r="F62" s="39" t="s">
        <v>11</v>
      </c>
      <c r="G62" s="39"/>
      <c r="H62" s="39"/>
      <c r="I62" s="13">
        <f>SUM(I50:I61)</f>
        <v>185627.66328272296</v>
      </c>
    </row>
    <row r="63" spans="1:9" ht="13.5" thickTop="1"/>
    <row r="64" spans="1:9">
      <c r="A64" s="29"/>
      <c r="B64" s="29"/>
      <c r="C64" s="29"/>
      <c r="D64" s="29"/>
      <c r="E64" s="29"/>
      <c r="F64" s="29"/>
      <c r="G64" s="29"/>
      <c r="H64" s="29"/>
      <c r="I64" s="29"/>
    </row>
    <row r="65" spans="1:9">
      <c r="A65" s="29"/>
      <c r="B65" s="30"/>
      <c r="C65" s="31"/>
      <c r="D65" s="29"/>
      <c r="E65" s="29"/>
      <c r="F65" s="29"/>
      <c r="G65" s="30"/>
      <c r="H65" s="32"/>
      <c r="I65" s="33"/>
    </row>
    <row r="66" spans="1:9">
      <c r="A66" s="34"/>
      <c r="B66" s="34"/>
      <c r="C66" s="34"/>
      <c r="D66" s="34"/>
      <c r="E66" s="34"/>
      <c r="F66" s="34"/>
      <c r="G66" s="34"/>
      <c r="H66" s="34"/>
      <c r="I66" s="34"/>
    </row>
    <row r="67" spans="1:9">
      <c r="A67" s="35"/>
      <c r="B67" s="36"/>
      <c r="C67" s="36"/>
      <c r="D67" s="36"/>
      <c r="E67" s="29"/>
      <c r="F67" s="35"/>
      <c r="G67" s="36"/>
      <c r="H67" s="36"/>
      <c r="I67" s="36"/>
    </row>
    <row r="68" spans="1:9">
      <c r="A68" s="35"/>
      <c r="B68" s="36"/>
      <c r="C68" s="36"/>
      <c r="D68" s="36"/>
      <c r="E68" s="29"/>
      <c r="F68" s="35"/>
      <c r="G68" s="36"/>
      <c r="H68" s="36"/>
      <c r="I68" s="36"/>
    </row>
    <row r="69" spans="1:9">
      <c r="A69" s="35"/>
      <c r="B69" s="36"/>
      <c r="C69" s="36"/>
      <c r="D69" s="36"/>
      <c r="E69" s="29"/>
      <c r="F69" s="35"/>
      <c r="G69" s="36"/>
      <c r="H69" s="36"/>
      <c r="I69" s="36"/>
    </row>
    <row r="70" spans="1:9">
      <c r="A70" s="35"/>
      <c r="B70" s="36"/>
      <c r="C70" s="36"/>
      <c r="D70" s="36"/>
      <c r="E70" s="29"/>
      <c r="F70" s="35"/>
      <c r="G70" s="36"/>
      <c r="H70" s="36"/>
      <c r="I70" s="36"/>
    </row>
    <row r="71" spans="1:9">
      <c r="A71" s="35"/>
      <c r="B71" s="36"/>
      <c r="C71" s="36"/>
      <c r="D71" s="36"/>
      <c r="E71" s="29"/>
      <c r="F71" s="35"/>
      <c r="G71" s="36"/>
      <c r="H71" s="36"/>
      <c r="I71" s="36"/>
    </row>
    <row r="72" spans="1:9">
      <c r="A72" s="35"/>
      <c r="B72" s="36"/>
      <c r="C72" s="36"/>
      <c r="D72" s="36"/>
      <c r="E72" s="29"/>
      <c r="F72" s="35"/>
      <c r="G72" s="36"/>
      <c r="H72" s="36"/>
      <c r="I72" s="36"/>
    </row>
    <row r="73" spans="1:9">
      <c r="A73" s="35"/>
      <c r="B73" s="36"/>
      <c r="C73" s="36"/>
      <c r="D73" s="36"/>
      <c r="E73" s="29"/>
      <c r="F73" s="35"/>
      <c r="G73" s="36"/>
      <c r="H73" s="36"/>
      <c r="I73" s="36"/>
    </row>
    <row r="74" spans="1:9">
      <c r="A74" s="35"/>
      <c r="B74" s="36"/>
      <c r="C74" s="36"/>
      <c r="D74" s="36"/>
      <c r="E74" s="29"/>
      <c r="F74" s="35"/>
      <c r="G74" s="36"/>
      <c r="H74" s="36"/>
      <c r="I74" s="36"/>
    </row>
    <row r="75" spans="1:9">
      <c r="A75" s="35"/>
      <c r="B75" s="36"/>
      <c r="C75" s="36"/>
      <c r="D75" s="36"/>
      <c r="E75" s="29"/>
      <c r="F75" s="35"/>
      <c r="G75" s="36"/>
      <c r="H75" s="36"/>
      <c r="I75" s="36"/>
    </row>
    <row r="76" spans="1:9">
      <c r="A76" s="35"/>
      <c r="B76" s="36"/>
      <c r="C76" s="36"/>
      <c r="D76" s="36"/>
      <c r="E76" s="29"/>
      <c r="F76" s="35"/>
      <c r="G76" s="36"/>
      <c r="H76" s="36"/>
      <c r="I76" s="36"/>
    </row>
    <row r="77" spans="1:9">
      <c r="A77" s="35"/>
      <c r="B77" s="36"/>
      <c r="C77" s="36"/>
      <c r="D77" s="36"/>
      <c r="E77" s="29"/>
      <c r="F77" s="35"/>
      <c r="G77" s="36"/>
      <c r="H77" s="36"/>
      <c r="I77" s="36"/>
    </row>
    <row r="78" spans="1:9">
      <c r="A78" s="35"/>
      <c r="B78" s="36"/>
      <c r="C78" s="36"/>
      <c r="D78" s="36"/>
      <c r="E78" s="29"/>
      <c r="F78" s="35"/>
      <c r="G78" s="36"/>
      <c r="H78" s="36"/>
      <c r="I78" s="36"/>
    </row>
    <row r="79" spans="1:9">
      <c r="A79" s="35"/>
      <c r="B79" s="36"/>
      <c r="C79" s="36"/>
      <c r="D79" s="36"/>
      <c r="E79" s="29"/>
      <c r="F79" s="35"/>
      <c r="G79" s="36"/>
      <c r="H79" s="36"/>
      <c r="I79" s="36"/>
    </row>
    <row r="80" spans="1:9">
      <c r="A80" s="35"/>
      <c r="B80" s="36"/>
      <c r="C80" s="36"/>
      <c r="D80" s="36"/>
      <c r="E80" s="29"/>
      <c r="F80" s="35"/>
      <c r="G80" s="36"/>
      <c r="H80" s="36"/>
      <c r="I80" s="36"/>
    </row>
    <row r="81" spans="1:9">
      <c r="A81" s="35"/>
      <c r="B81" s="36"/>
      <c r="C81" s="36"/>
      <c r="D81" s="36"/>
      <c r="E81" s="29"/>
      <c r="F81" s="35"/>
      <c r="G81" s="36"/>
      <c r="H81" s="36"/>
      <c r="I81" s="36"/>
    </row>
    <row r="82" spans="1:9">
      <c r="A82" s="35"/>
      <c r="B82" s="36"/>
      <c r="C82" s="36"/>
      <c r="D82" s="36"/>
      <c r="E82" s="29"/>
      <c r="F82" s="35"/>
      <c r="G82" s="36"/>
      <c r="H82" s="36"/>
      <c r="I82" s="36"/>
    </row>
    <row r="83" spans="1:9">
      <c r="A83" s="35"/>
      <c r="B83" s="36"/>
      <c r="C83" s="36"/>
      <c r="D83" s="36"/>
      <c r="E83" s="29"/>
      <c r="F83" s="35"/>
      <c r="G83" s="36"/>
      <c r="H83" s="36"/>
      <c r="I83" s="36"/>
    </row>
    <row r="84" spans="1:9">
      <c r="A84" s="35"/>
      <c r="B84" s="36"/>
      <c r="C84" s="36"/>
      <c r="D84" s="36"/>
      <c r="E84" s="29"/>
      <c r="F84" s="35"/>
      <c r="G84" s="36"/>
      <c r="H84" s="36"/>
      <c r="I84" s="36"/>
    </row>
    <row r="85" spans="1:9">
      <c r="A85" s="35"/>
      <c r="B85" s="36"/>
      <c r="C85" s="36"/>
      <c r="D85" s="36"/>
      <c r="E85" s="29"/>
      <c r="F85" s="35"/>
      <c r="G85" s="36"/>
      <c r="H85" s="36"/>
      <c r="I85" s="36"/>
    </row>
    <row r="86" spans="1:9">
      <c r="A86" s="35"/>
      <c r="B86" s="36"/>
      <c r="C86" s="36"/>
      <c r="D86" s="36"/>
      <c r="E86" s="29"/>
      <c r="F86" s="35"/>
      <c r="G86" s="36"/>
      <c r="H86" s="36"/>
      <c r="I86" s="36"/>
    </row>
    <row r="87" spans="1:9">
      <c r="A87" s="35"/>
      <c r="B87" s="36"/>
      <c r="C87" s="36"/>
      <c r="D87" s="36"/>
      <c r="E87" s="29"/>
      <c r="F87" s="35"/>
      <c r="G87" s="36"/>
      <c r="H87" s="36"/>
      <c r="I87" s="36"/>
    </row>
    <row r="88" spans="1:9">
      <c r="A88" s="35"/>
      <c r="B88" s="36"/>
      <c r="C88" s="36"/>
      <c r="D88" s="36"/>
      <c r="E88" s="29"/>
      <c r="F88" s="35"/>
      <c r="G88" s="36"/>
      <c r="H88" s="36"/>
      <c r="I88" s="36"/>
    </row>
    <row r="89" spans="1:9">
      <c r="A89" s="35"/>
      <c r="B89" s="36"/>
      <c r="C89" s="36"/>
      <c r="D89" s="36"/>
      <c r="E89" s="29"/>
      <c r="F89" s="35"/>
      <c r="G89" s="36"/>
      <c r="H89" s="36"/>
      <c r="I89" s="36"/>
    </row>
    <row r="90" spans="1:9">
      <c r="A90" s="35"/>
      <c r="B90" s="36"/>
      <c r="C90" s="36"/>
      <c r="D90" s="36"/>
      <c r="E90" s="29"/>
      <c r="F90" s="35"/>
      <c r="G90" s="36"/>
      <c r="H90" s="36"/>
      <c r="I90" s="36"/>
    </row>
    <row r="91" spans="1:9">
      <c r="A91" s="35"/>
      <c r="B91" s="36"/>
      <c r="C91" s="36"/>
      <c r="D91" s="36"/>
      <c r="E91" s="29"/>
      <c r="F91" s="35"/>
      <c r="G91" s="36"/>
      <c r="H91" s="36"/>
      <c r="I91" s="36"/>
    </row>
    <row r="92" spans="1:9">
      <c r="A92" s="35"/>
      <c r="B92" s="36"/>
      <c r="C92" s="36"/>
      <c r="D92" s="36"/>
      <c r="E92" s="29"/>
      <c r="F92" s="35"/>
      <c r="G92" s="36"/>
      <c r="H92" s="36"/>
      <c r="I92" s="36"/>
    </row>
    <row r="93" spans="1:9">
      <c r="A93" s="35"/>
      <c r="B93" s="36"/>
      <c r="C93" s="36"/>
      <c r="D93" s="36"/>
      <c r="E93" s="29"/>
      <c r="F93" s="35"/>
      <c r="G93" s="36"/>
      <c r="H93" s="36"/>
      <c r="I93" s="36"/>
    </row>
    <row r="94" spans="1:9">
      <c r="A94" s="35"/>
      <c r="B94" s="36"/>
      <c r="C94" s="36"/>
      <c r="D94" s="36"/>
      <c r="E94" s="29"/>
      <c r="F94" s="35"/>
      <c r="G94" s="36"/>
      <c r="H94" s="36"/>
      <c r="I94" s="36"/>
    </row>
    <row r="95" spans="1:9">
      <c r="A95" s="35"/>
      <c r="B95" s="29"/>
      <c r="C95" s="36"/>
      <c r="D95" s="29"/>
      <c r="E95" s="29"/>
      <c r="F95" s="35"/>
      <c r="G95" s="36"/>
      <c r="H95" s="36"/>
      <c r="I95" s="36"/>
    </row>
    <row r="96" spans="1:9">
      <c r="A96" s="40"/>
      <c r="B96" s="40"/>
      <c r="C96" s="40"/>
      <c r="D96" s="37"/>
      <c r="E96" s="29"/>
      <c r="F96" s="40"/>
      <c r="G96" s="40"/>
      <c r="H96" s="40"/>
      <c r="I96" s="37"/>
    </row>
    <row r="97" spans="1:9">
      <c r="A97" s="29"/>
      <c r="B97" s="37"/>
      <c r="C97" s="29"/>
      <c r="D97" s="29"/>
      <c r="E97" s="29"/>
      <c r="F97" s="29"/>
      <c r="G97" s="29"/>
      <c r="H97" s="29"/>
      <c r="I97" s="29"/>
    </row>
    <row r="98" spans="1:9">
      <c r="A98" s="29"/>
      <c r="B98" s="29"/>
      <c r="C98" s="29"/>
      <c r="D98" s="29"/>
      <c r="E98" s="29"/>
      <c r="F98" s="29"/>
      <c r="G98" s="29"/>
      <c r="H98" s="29"/>
      <c r="I98" s="29"/>
    </row>
  </sheetData>
  <mergeCells count="8">
    <mergeCell ref="A96:C96"/>
    <mergeCell ref="F96:H96"/>
    <mergeCell ref="A62:C62"/>
    <mergeCell ref="F62:H62"/>
    <mergeCell ref="A22:C22"/>
    <mergeCell ref="F22:H22"/>
    <mergeCell ref="A45:C45"/>
    <mergeCell ref="F45:H4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98"/>
  <sheetViews>
    <sheetView topLeftCell="A40" workbookViewId="0">
      <selection activeCell="I74" sqref="I74"/>
    </sheetView>
  </sheetViews>
  <sheetFormatPr defaultRowHeight="12.75"/>
  <cols>
    <col min="2" max="2" width="13" bestFit="1" customWidth="1"/>
    <col min="4" max="4" width="13" bestFit="1" customWidth="1"/>
    <col min="5" max="5" width="4.42578125" customWidth="1"/>
    <col min="7" max="7" width="13" bestFit="1" customWidth="1"/>
    <col min="8" max="8" width="13" customWidth="1"/>
    <col min="9" max="9" width="13.7109375" bestFit="1" customWidth="1"/>
    <col min="10" max="10" width="14.140625" bestFit="1" customWidth="1"/>
  </cols>
  <sheetData>
    <row r="1" spans="1:12">
      <c r="A1" t="s">
        <v>30</v>
      </c>
    </row>
    <row r="3" spans="1:12">
      <c r="B3" s="1" t="s">
        <v>1</v>
      </c>
      <c r="C3" s="10">
        <v>5.0998074999999997E-2</v>
      </c>
      <c r="H3" s="1" t="s">
        <v>32</v>
      </c>
      <c r="I3" s="28">
        <v>1000000</v>
      </c>
      <c r="J3" s="2"/>
    </row>
    <row r="4" spans="1:12" ht="25.5" customHeight="1">
      <c r="A4" s="12" t="s">
        <v>12</v>
      </c>
      <c r="B4" s="12" t="s">
        <v>10</v>
      </c>
      <c r="C4" s="12" t="s">
        <v>5</v>
      </c>
      <c r="D4" s="12" t="s">
        <v>4</v>
      </c>
      <c r="E4" s="4"/>
      <c r="F4" s="12" t="s">
        <v>12</v>
      </c>
      <c r="G4" s="12" t="s">
        <v>13</v>
      </c>
      <c r="H4" s="12" t="s">
        <v>33</v>
      </c>
      <c r="I4" s="12" t="s">
        <v>5</v>
      </c>
      <c r="J4" s="12" t="s">
        <v>4</v>
      </c>
      <c r="K4" s="4"/>
      <c r="L4" s="4"/>
    </row>
    <row r="5" spans="1:12">
      <c r="A5" s="5">
        <v>0</v>
      </c>
      <c r="B5" s="3">
        <v>1000000</v>
      </c>
      <c r="C5" s="3">
        <f>(1+$C$3)^A5</f>
        <v>1</v>
      </c>
      <c r="D5" s="3">
        <f t="shared" ref="D5:D15" si="0">B5/C5</f>
        <v>1000000</v>
      </c>
      <c r="F5" s="14">
        <v>0</v>
      </c>
      <c r="G5" s="15">
        <v>0</v>
      </c>
      <c r="H5" s="15">
        <f>0.1*B5</f>
        <v>100000</v>
      </c>
      <c r="I5" s="15">
        <f>(1+$C$3)^F5</f>
        <v>1</v>
      </c>
      <c r="J5" s="15">
        <f>SUM(G5:H5)/I5</f>
        <v>100000</v>
      </c>
    </row>
    <row r="6" spans="1:12">
      <c r="A6" s="5">
        <v>1</v>
      </c>
      <c r="B6" s="3">
        <v>0</v>
      </c>
      <c r="C6" s="3">
        <f t="shared" ref="C6:C15" si="1">(1+$C$3)^A6</f>
        <v>1.0509980750000001</v>
      </c>
      <c r="D6" s="3">
        <f t="shared" si="0"/>
        <v>0</v>
      </c>
      <c r="F6" s="16">
        <v>1</v>
      </c>
      <c r="G6" s="17">
        <v>0</v>
      </c>
      <c r="H6" s="17">
        <f t="shared" ref="H6:H16" si="2">0.1*B6</f>
        <v>0</v>
      </c>
      <c r="I6" s="17">
        <f t="shared" ref="I6:I16" si="3">(1+$C$3)^F6</f>
        <v>1.0509980750000001</v>
      </c>
      <c r="J6" s="17">
        <f t="shared" ref="J6:J16" si="4">SUM(G6:H6)/I6</f>
        <v>0</v>
      </c>
    </row>
    <row r="7" spans="1:12">
      <c r="A7" s="5">
        <v>2</v>
      </c>
      <c r="B7" s="3">
        <f>B6</f>
        <v>0</v>
      </c>
      <c r="C7" s="3">
        <f t="shared" si="1"/>
        <v>1.1045969536537059</v>
      </c>
      <c r="D7" s="3">
        <f t="shared" si="0"/>
        <v>0</v>
      </c>
      <c r="F7" s="16">
        <v>2</v>
      </c>
      <c r="G7" s="17">
        <v>0</v>
      </c>
      <c r="H7" s="17">
        <f t="shared" si="2"/>
        <v>0</v>
      </c>
      <c r="I7" s="17">
        <f t="shared" si="3"/>
        <v>1.1045969536537059</v>
      </c>
      <c r="J7" s="17">
        <f t="shared" si="4"/>
        <v>0</v>
      </c>
    </row>
    <row r="8" spans="1:12">
      <c r="A8" s="5">
        <v>3</v>
      </c>
      <c r="B8" s="3">
        <f t="shared" ref="B8:B15" si="5">B7</f>
        <v>0</v>
      </c>
      <c r="C8" s="3">
        <f t="shared" si="1"/>
        <v>1.1609292719409092</v>
      </c>
      <c r="D8" s="3">
        <f t="shared" si="0"/>
        <v>0</v>
      </c>
      <c r="F8" s="16">
        <v>3</v>
      </c>
      <c r="G8" s="17">
        <v>0</v>
      </c>
      <c r="H8" s="17">
        <f t="shared" si="2"/>
        <v>0</v>
      </c>
      <c r="I8" s="17">
        <f t="shared" si="3"/>
        <v>1.1609292719409092</v>
      </c>
      <c r="J8" s="17">
        <f t="shared" si="4"/>
        <v>0</v>
      </c>
    </row>
    <row r="9" spans="1:12">
      <c r="A9" s="5">
        <v>4</v>
      </c>
      <c r="B9" s="3">
        <f t="shared" si="5"/>
        <v>0</v>
      </c>
      <c r="C9" s="3">
        <f t="shared" si="1"/>
        <v>1.2201344300210473</v>
      </c>
      <c r="D9" s="3">
        <f t="shared" si="0"/>
        <v>0</v>
      </c>
      <c r="F9" s="16">
        <v>4</v>
      </c>
      <c r="G9" s="17">
        <v>0</v>
      </c>
      <c r="H9" s="17">
        <f t="shared" si="2"/>
        <v>0</v>
      </c>
      <c r="I9" s="17">
        <f t="shared" si="3"/>
        <v>1.2201344300210473</v>
      </c>
      <c r="J9" s="17">
        <f t="shared" si="4"/>
        <v>0</v>
      </c>
    </row>
    <row r="10" spans="1:12">
      <c r="A10" s="5">
        <v>5</v>
      </c>
      <c r="B10" s="3">
        <f t="shared" si="5"/>
        <v>0</v>
      </c>
      <c r="C10" s="3">
        <f t="shared" si="1"/>
        <v>1.282358937193343</v>
      </c>
      <c r="D10" s="3">
        <f t="shared" si="0"/>
        <v>0</v>
      </c>
      <c r="F10" s="16">
        <v>5</v>
      </c>
      <c r="G10" s="17">
        <v>0</v>
      </c>
      <c r="H10" s="17">
        <f t="shared" si="2"/>
        <v>0</v>
      </c>
      <c r="I10" s="17">
        <f t="shared" si="3"/>
        <v>1.282358937193343</v>
      </c>
      <c r="J10" s="17">
        <f t="shared" si="4"/>
        <v>0</v>
      </c>
    </row>
    <row r="11" spans="1:12">
      <c r="A11" s="5">
        <v>6</v>
      </c>
      <c r="B11" s="3">
        <f t="shared" si="5"/>
        <v>0</v>
      </c>
      <c r="C11" s="3">
        <f t="shared" si="1"/>
        <v>1.3477567744492496</v>
      </c>
      <c r="D11" s="3">
        <f t="shared" si="0"/>
        <v>0</v>
      </c>
      <c r="F11" s="16">
        <v>6</v>
      </c>
      <c r="G11" s="17">
        <v>0</v>
      </c>
      <c r="H11" s="17">
        <f t="shared" si="2"/>
        <v>0</v>
      </c>
      <c r="I11" s="17">
        <f t="shared" si="3"/>
        <v>1.3477567744492496</v>
      </c>
      <c r="J11" s="17">
        <f t="shared" si="4"/>
        <v>0</v>
      </c>
    </row>
    <row r="12" spans="1:12">
      <c r="A12" s="5">
        <v>7</v>
      </c>
      <c r="B12" s="3">
        <f t="shared" si="5"/>
        <v>0</v>
      </c>
      <c r="C12" s="3">
        <f t="shared" si="1"/>
        <v>1.4164897755143706</v>
      </c>
      <c r="D12" s="3">
        <f t="shared" si="0"/>
        <v>0</v>
      </c>
      <c r="F12" s="16">
        <v>7</v>
      </c>
      <c r="G12" s="17">
        <v>0</v>
      </c>
      <c r="H12" s="17">
        <f t="shared" si="2"/>
        <v>0</v>
      </c>
      <c r="I12" s="17">
        <f t="shared" si="3"/>
        <v>1.4164897755143706</v>
      </c>
      <c r="J12" s="17">
        <f t="shared" si="4"/>
        <v>0</v>
      </c>
    </row>
    <row r="13" spans="1:12">
      <c r="A13" s="5">
        <v>8</v>
      </c>
      <c r="B13" s="3">
        <f t="shared" si="5"/>
        <v>0</v>
      </c>
      <c r="C13" s="3">
        <f t="shared" si="1"/>
        <v>1.4887280273227859</v>
      </c>
      <c r="D13" s="3">
        <f t="shared" si="0"/>
        <v>0</v>
      </c>
      <c r="F13" s="16">
        <v>8</v>
      </c>
      <c r="G13" s="17">
        <v>0</v>
      </c>
      <c r="H13" s="17">
        <f t="shared" si="2"/>
        <v>0</v>
      </c>
      <c r="I13" s="17">
        <f t="shared" si="3"/>
        <v>1.4887280273227859</v>
      </c>
      <c r="J13" s="17">
        <f t="shared" si="4"/>
        <v>0</v>
      </c>
    </row>
    <row r="14" spans="1:12">
      <c r="A14" s="5">
        <v>9</v>
      </c>
      <c r="B14" s="3">
        <f t="shared" si="5"/>
        <v>0</v>
      </c>
      <c r="C14" s="3">
        <f t="shared" si="1"/>
        <v>1.5646502909147955</v>
      </c>
      <c r="D14" s="3">
        <f t="shared" si="0"/>
        <v>0</v>
      </c>
      <c r="F14" s="16">
        <v>9</v>
      </c>
      <c r="G14" s="17">
        <v>0</v>
      </c>
      <c r="H14" s="17">
        <f t="shared" si="2"/>
        <v>0</v>
      </c>
      <c r="I14" s="17">
        <f t="shared" si="3"/>
        <v>1.5646502909147955</v>
      </c>
      <c r="J14" s="17">
        <f t="shared" si="4"/>
        <v>0</v>
      </c>
    </row>
    <row r="15" spans="1:12">
      <c r="A15" s="5">
        <v>10</v>
      </c>
      <c r="B15" s="3">
        <f t="shared" si="5"/>
        <v>0</v>
      </c>
      <c r="C15" s="3">
        <f t="shared" si="1"/>
        <v>1.6444444437996404</v>
      </c>
      <c r="D15" s="3">
        <f t="shared" si="0"/>
        <v>0</v>
      </c>
      <c r="F15" s="16">
        <v>10</v>
      </c>
      <c r="G15" s="17">
        <v>1180000</v>
      </c>
      <c r="H15" s="17">
        <f t="shared" si="2"/>
        <v>0</v>
      </c>
      <c r="I15" s="17">
        <f t="shared" si="3"/>
        <v>1.6444444437996404</v>
      </c>
      <c r="J15" s="17">
        <f t="shared" si="4"/>
        <v>717567.56784893339</v>
      </c>
    </row>
    <row r="16" spans="1:12">
      <c r="A16" s="5"/>
      <c r="C16" s="3"/>
      <c r="F16" s="16">
        <v>10</v>
      </c>
      <c r="G16" s="17">
        <v>300000</v>
      </c>
      <c r="H16" s="17">
        <f t="shared" si="2"/>
        <v>0</v>
      </c>
      <c r="I16" s="17">
        <f t="shared" si="3"/>
        <v>1.6444444437996404</v>
      </c>
      <c r="J16" s="17">
        <f t="shared" si="4"/>
        <v>182432.43250396612</v>
      </c>
    </row>
    <row r="17" spans="1:10">
      <c r="A17" s="5"/>
      <c r="C17" s="3"/>
      <c r="F17" s="16"/>
      <c r="G17" s="17"/>
      <c r="H17" s="17"/>
      <c r="I17" s="17"/>
      <c r="J17" s="17"/>
    </row>
    <row r="18" spans="1:10">
      <c r="A18" s="5"/>
      <c r="C18" s="3"/>
      <c r="F18" s="16"/>
      <c r="G18" s="17"/>
      <c r="H18" s="17"/>
      <c r="I18" s="17"/>
      <c r="J18" s="17"/>
    </row>
    <row r="19" spans="1:10">
      <c r="A19" s="5"/>
      <c r="C19" s="3"/>
      <c r="F19" s="16"/>
      <c r="G19" s="17"/>
      <c r="H19" s="17"/>
      <c r="I19" s="17"/>
      <c r="J19" s="17"/>
    </row>
    <row r="20" spans="1:10">
      <c r="A20" s="5"/>
      <c r="C20" s="3"/>
      <c r="F20" s="16"/>
      <c r="G20" s="17"/>
      <c r="H20" s="17"/>
      <c r="I20" s="17"/>
      <c r="J20" s="17"/>
    </row>
    <row r="21" spans="1:10">
      <c r="A21" s="5"/>
      <c r="C21" s="3"/>
      <c r="F21" s="18"/>
      <c r="G21" s="19"/>
      <c r="H21" s="19"/>
      <c r="I21" s="19"/>
      <c r="J21" s="17"/>
    </row>
    <row r="22" spans="1:10" ht="13.5" thickBot="1">
      <c r="A22" s="39" t="s">
        <v>11</v>
      </c>
      <c r="B22" s="39"/>
      <c r="C22" s="39"/>
      <c r="D22" s="13">
        <f>SUM(D5:D21)</f>
        <v>1000000</v>
      </c>
      <c r="F22" s="39" t="s">
        <v>11</v>
      </c>
      <c r="G22" s="39"/>
      <c r="H22" s="39"/>
      <c r="I22" s="39"/>
      <c r="J22" s="13">
        <f>SUM(J5:J21)</f>
        <v>1000000.0003528995</v>
      </c>
    </row>
    <row r="23" spans="1:10" ht="13.5" thickTop="1"/>
    <row r="24" spans="1:10">
      <c r="A24" t="s">
        <v>31</v>
      </c>
    </row>
    <row r="26" spans="1:10">
      <c r="B26" s="1" t="s">
        <v>1</v>
      </c>
      <c r="C26" s="10">
        <v>4.5572584999999999E-2</v>
      </c>
      <c r="H26" s="1" t="s">
        <v>32</v>
      </c>
      <c r="I26" s="28">
        <v>100000</v>
      </c>
      <c r="J26" s="2"/>
    </row>
    <row r="27" spans="1:10" ht="25.5">
      <c r="A27" s="12" t="s">
        <v>12</v>
      </c>
      <c r="B27" s="12" t="s">
        <v>10</v>
      </c>
      <c r="C27" s="12" t="s">
        <v>5</v>
      </c>
      <c r="D27" s="12" t="s">
        <v>4</v>
      </c>
      <c r="E27" s="4"/>
      <c r="F27" s="12" t="s">
        <v>12</v>
      </c>
      <c r="G27" s="12" t="s">
        <v>13</v>
      </c>
      <c r="H27" s="12" t="s">
        <v>33</v>
      </c>
      <c r="I27" s="12" t="s">
        <v>5</v>
      </c>
      <c r="J27" s="12" t="s">
        <v>4</v>
      </c>
    </row>
    <row r="28" spans="1:10">
      <c r="A28" s="5">
        <v>0</v>
      </c>
      <c r="B28" s="3">
        <v>98000</v>
      </c>
      <c r="C28" s="3">
        <f>(1+$C$26)^A28</f>
        <v>1</v>
      </c>
      <c r="D28" s="3">
        <f>B28/C28</f>
        <v>98000</v>
      </c>
      <c r="F28" s="14">
        <v>0</v>
      </c>
      <c r="G28" s="15">
        <v>0</v>
      </c>
      <c r="H28" s="15">
        <f t="shared" ref="H28:H39" si="6">0.1*B28</f>
        <v>9800</v>
      </c>
      <c r="I28" s="15">
        <f>(1+$C$26)^F28</f>
        <v>1</v>
      </c>
      <c r="J28" s="15">
        <f t="shared" ref="J28:J39" si="7">SUM(G28:H28)/I28</f>
        <v>9800</v>
      </c>
    </row>
    <row r="29" spans="1:10">
      <c r="A29" s="5">
        <v>1</v>
      </c>
      <c r="B29" s="3">
        <f>B28</f>
        <v>98000</v>
      </c>
      <c r="C29" s="3">
        <f>(1+$C$26)^A29</f>
        <v>1.0455725849999999</v>
      </c>
      <c r="D29" s="3">
        <f>B29/C29</f>
        <v>93728.547788961019</v>
      </c>
      <c r="F29" s="16">
        <v>1</v>
      </c>
      <c r="G29" s="17">
        <f>0.03*I26</f>
        <v>3000</v>
      </c>
      <c r="H29" s="17">
        <f t="shared" si="6"/>
        <v>9800</v>
      </c>
      <c r="I29" s="17">
        <f>(1+$C$26)^F29</f>
        <v>1.0455725849999999</v>
      </c>
      <c r="J29" s="17">
        <f t="shared" si="7"/>
        <v>12242.096037741847</v>
      </c>
    </row>
    <row r="30" spans="1:10">
      <c r="A30" s="5">
        <v>2</v>
      </c>
      <c r="B30" s="3"/>
      <c r="C30" s="3"/>
      <c r="D30" s="3"/>
      <c r="F30" s="16">
        <v>2</v>
      </c>
      <c r="G30" s="17">
        <f>0.06*I26</f>
        <v>6000</v>
      </c>
      <c r="H30" s="17">
        <f t="shared" si="6"/>
        <v>0</v>
      </c>
      <c r="I30" s="17">
        <f t="shared" ref="I30:I38" si="8">(1+$C$26)^F30</f>
        <v>1.093222030503582</v>
      </c>
      <c r="J30" s="17">
        <f t="shared" si="7"/>
        <v>5488.3636009751453</v>
      </c>
    </row>
    <row r="31" spans="1:10">
      <c r="A31" s="5">
        <v>3</v>
      </c>
      <c r="B31" s="3"/>
      <c r="C31" s="3"/>
      <c r="D31" s="3"/>
      <c r="F31" s="16">
        <v>3</v>
      </c>
      <c r="G31" s="17">
        <f>0.06*I26</f>
        <v>6000</v>
      </c>
      <c r="H31" s="17">
        <f t="shared" si="6"/>
        <v>0</v>
      </c>
      <c r="I31" s="17">
        <f t="shared" si="8"/>
        <v>1.1430429844125791</v>
      </c>
      <c r="J31" s="17">
        <f t="shared" si="7"/>
        <v>5249.1464291550319</v>
      </c>
    </row>
    <row r="32" spans="1:10">
      <c r="A32" s="5">
        <v>4</v>
      </c>
      <c r="B32" s="3"/>
      <c r="C32" s="3"/>
      <c r="D32" s="3"/>
      <c r="F32" s="16">
        <v>4</v>
      </c>
      <c r="G32" s="17">
        <f>0.06*I26</f>
        <v>6000</v>
      </c>
      <c r="H32" s="17">
        <f t="shared" si="6"/>
        <v>0</v>
      </c>
      <c r="I32" s="17">
        <f t="shared" si="8"/>
        <v>1.1951344079783748</v>
      </c>
      <c r="J32" s="17">
        <f t="shared" si="7"/>
        <v>5020.3558360848119</v>
      </c>
    </row>
    <row r="33" spans="1:10">
      <c r="A33" s="5">
        <v>5</v>
      </c>
      <c r="B33" s="3"/>
      <c r="C33" s="3"/>
      <c r="D33" s="3"/>
      <c r="F33" s="16">
        <v>5</v>
      </c>
      <c r="G33" s="17">
        <f>0.06*I26</f>
        <v>6000</v>
      </c>
      <c r="H33" s="17">
        <f t="shared" si="6"/>
        <v>0</v>
      </c>
      <c r="I33" s="17">
        <f t="shared" si="8"/>
        <v>1.2495997723723939</v>
      </c>
      <c r="J33" s="17">
        <f t="shared" si="7"/>
        <v>4801.5373663271894</v>
      </c>
    </row>
    <row r="34" spans="1:10">
      <c r="A34" s="5">
        <v>6</v>
      </c>
      <c r="B34" s="3"/>
      <c r="C34" s="3"/>
      <c r="D34" s="3"/>
      <c r="F34" s="16">
        <v>6</v>
      </c>
      <c r="G34" s="17">
        <f>0.06*I26</f>
        <v>6000</v>
      </c>
      <c r="H34" s="17">
        <f t="shared" si="6"/>
        <v>0</v>
      </c>
      <c r="I34" s="17">
        <f t="shared" si="8"/>
        <v>1.3065472642148153</v>
      </c>
      <c r="J34" s="17">
        <f t="shared" si="7"/>
        <v>4592.2563724518377</v>
      </c>
    </row>
    <row r="35" spans="1:10">
      <c r="A35" s="5">
        <v>7</v>
      </c>
      <c r="B35" s="3"/>
      <c r="C35" s="3"/>
      <c r="D35" s="3"/>
      <c r="F35" s="16">
        <v>7</v>
      </c>
      <c r="G35" s="17">
        <f>0.06*I26</f>
        <v>6000</v>
      </c>
      <c r="H35" s="17">
        <f t="shared" si="6"/>
        <v>0</v>
      </c>
      <c r="I35" s="17">
        <f t="shared" si="8"/>
        <v>1.3660900004697625</v>
      </c>
      <c r="J35" s="17">
        <f t="shared" si="7"/>
        <v>4392.0971516787013</v>
      </c>
    </row>
    <row r="36" spans="1:10">
      <c r="A36" s="5">
        <v>8</v>
      </c>
      <c r="B36" s="3"/>
      <c r="C36" s="3"/>
      <c r="D36" s="3"/>
      <c r="F36" s="16">
        <v>8</v>
      </c>
      <c r="G36" s="17">
        <f>0.06*I26</f>
        <v>6000</v>
      </c>
      <c r="H36" s="17">
        <f t="shared" si="6"/>
        <v>0</v>
      </c>
      <c r="I36" s="17">
        <f t="shared" si="8"/>
        <v>1.4283462531338205</v>
      </c>
      <c r="J36" s="17">
        <f t="shared" si="7"/>
        <v>4200.6621201518046</v>
      </c>
    </row>
    <row r="37" spans="1:10">
      <c r="A37" s="5">
        <v>9</v>
      </c>
      <c r="B37" s="3"/>
      <c r="C37" s="3"/>
      <c r="D37" s="3"/>
      <c r="F37" s="16">
        <v>9</v>
      </c>
      <c r="G37" s="17">
        <f>0.06*I26</f>
        <v>6000</v>
      </c>
      <c r="H37" s="17">
        <f t="shared" si="6"/>
        <v>0</v>
      </c>
      <c r="I37" s="17">
        <f t="shared" si="8"/>
        <v>1.493439684164193</v>
      </c>
      <c r="J37" s="17">
        <f t="shared" si="7"/>
        <v>4017.5710232033334</v>
      </c>
    </row>
    <row r="38" spans="1:10">
      <c r="A38" s="5">
        <v>10</v>
      </c>
      <c r="B38" s="3"/>
      <c r="C38" s="3"/>
      <c r="D38" s="3"/>
      <c r="F38" s="16">
        <v>10</v>
      </c>
      <c r="G38" s="17">
        <f>0.06*I26</f>
        <v>6000</v>
      </c>
      <c r="H38" s="17">
        <f t="shared" si="6"/>
        <v>0</v>
      </c>
      <c r="I38" s="17">
        <f t="shared" si="8"/>
        <v>1.5614995911131386</v>
      </c>
      <c r="J38" s="17">
        <f t="shared" si="7"/>
        <v>3842.4601800393743</v>
      </c>
    </row>
    <row r="39" spans="1:10">
      <c r="A39" s="5">
        <v>11</v>
      </c>
      <c r="C39" s="3"/>
      <c r="F39" s="16">
        <v>11</v>
      </c>
      <c r="G39" s="17">
        <f>2*I26</f>
        <v>200000</v>
      </c>
      <c r="H39" s="17">
        <f t="shared" si="6"/>
        <v>0</v>
      </c>
      <c r="I39" s="17">
        <f>I38</f>
        <v>1.5614995911131386</v>
      </c>
      <c r="J39" s="17">
        <f t="shared" si="7"/>
        <v>128082.00600131247</v>
      </c>
    </row>
    <row r="40" spans="1:10">
      <c r="A40" s="5">
        <v>12</v>
      </c>
      <c r="C40" s="3"/>
      <c r="F40" s="16">
        <v>12</v>
      </c>
      <c r="G40" s="17"/>
      <c r="H40" s="17"/>
      <c r="I40" s="17"/>
      <c r="J40" s="17"/>
    </row>
    <row r="41" spans="1:10">
      <c r="A41" s="5">
        <v>13</v>
      </c>
      <c r="C41" s="3"/>
      <c r="F41" s="16">
        <v>13</v>
      </c>
      <c r="G41" s="17"/>
      <c r="H41" s="17"/>
      <c r="I41" s="17"/>
      <c r="J41" s="17"/>
    </row>
    <row r="42" spans="1:10">
      <c r="A42" s="5">
        <v>14</v>
      </c>
      <c r="C42" s="3"/>
      <c r="F42" s="16">
        <v>14</v>
      </c>
      <c r="G42" s="17"/>
      <c r="H42" s="17"/>
      <c r="I42" s="17"/>
      <c r="J42" s="17"/>
    </row>
    <row r="43" spans="1:10">
      <c r="A43" s="5">
        <v>15</v>
      </c>
      <c r="C43" s="3"/>
      <c r="F43" s="16">
        <v>15</v>
      </c>
      <c r="G43" s="17"/>
      <c r="H43" s="17"/>
      <c r="I43" s="17"/>
      <c r="J43" s="17"/>
    </row>
    <row r="44" spans="1:10">
      <c r="A44" s="5">
        <v>15</v>
      </c>
      <c r="C44" s="3"/>
      <c r="F44" s="18">
        <v>15</v>
      </c>
      <c r="G44" s="19"/>
      <c r="H44" s="17"/>
      <c r="I44" s="17"/>
      <c r="J44" s="17"/>
    </row>
    <row r="45" spans="1:10" ht="13.5" thickBot="1">
      <c r="A45" s="39" t="s">
        <v>11</v>
      </c>
      <c r="B45" s="39"/>
      <c r="C45" s="39"/>
      <c r="D45" s="13">
        <f>SUM(D28:D44)</f>
        <v>191728.54778896103</v>
      </c>
      <c r="F45" s="39" t="s">
        <v>11</v>
      </c>
      <c r="G45" s="39"/>
      <c r="H45" s="39"/>
      <c r="I45" s="39"/>
      <c r="J45" s="13">
        <f>SUM(J28:J44)</f>
        <v>191728.55211912154</v>
      </c>
    </row>
    <row r="46" spans="1:10" ht="13.5" thickTop="1"/>
    <row r="48" spans="1:10">
      <c r="B48" s="1" t="s">
        <v>1</v>
      </c>
      <c r="C48" s="10">
        <v>6.2048955000000003E-2</v>
      </c>
      <c r="H48" s="1" t="s">
        <v>32</v>
      </c>
      <c r="I48" s="28">
        <v>100000</v>
      </c>
      <c r="J48" s="2"/>
    </row>
    <row r="49" spans="1:10" ht="25.5">
      <c r="A49" s="12" t="s">
        <v>12</v>
      </c>
      <c r="B49" s="12" t="s">
        <v>10</v>
      </c>
      <c r="C49" s="12" t="s">
        <v>5</v>
      </c>
      <c r="D49" s="12" t="s">
        <v>4</v>
      </c>
      <c r="E49" s="4"/>
      <c r="F49" s="12" t="s">
        <v>12</v>
      </c>
      <c r="G49" s="12" t="s">
        <v>13</v>
      </c>
      <c r="H49" s="12" t="s">
        <v>33</v>
      </c>
      <c r="I49" s="12" t="s">
        <v>5</v>
      </c>
      <c r="J49" s="12" t="s">
        <v>4</v>
      </c>
    </row>
    <row r="50" spans="1:10">
      <c r="A50" s="5">
        <v>0</v>
      </c>
      <c r="B50" s="3">
        <v>95000</v>
      </c>
      <c r="C50" s="3">
        <f>(1+$C$48)^A50</f>
        <v>1</v>
      </c>
      <c r="D50" s="3">
        <f>B50/C50</f>
        <v>95000</v>
      </c>
      <c r="F50" s="14">
        <v>0</v>
      </c>
      <c r="G50" s="15">
        <v>0</v>
      </c>
      <c r="H50" s="15">
        <f t="shared" ref="H50:H61" si="9">0.1*B50</f>
        <v>9500</v>
      </c>
      <c r="I50" s="15">
        <f>(1+$C$48)^F50</f>
        <v>1</v>
      </c>
      <c r="J50" s="15">
        <f t="shared" ref="J50:J61" si="10">SUM(G50:H50)/I50</f>
        <v>9500</v>
      </c>
    </row>
    <row r="51" spans="1:10">
      <c r="A51" s="5">
        <v>1</v>
      </c>
      <c r="B51" s="3">
        <f>B50</f>
        <v>95000</v>
      </c>
      <c r="C51" s="3">
        <f>(1+$C$48)^A51</f>
        <v>1.0620489550000001</v>
      </c>
      <c r="D51" s="3">
        <f>B51/C51</f>
        <v>89449.737276941247</v>
      </c>
      <c r="F51" s="16">
        <v>1</v>
      </c>
      <c r="G51" s="17">
        <f>0.04*I48</f>
        <v>4000</v>
      </c>
      <c r="H51" s="17">
        <f t="shared" si="9"/>
        <v>9500</v>
      </c>
      <c r="I51" s="17">
        <f>(1+$C$48)^F51</f>
        <v>1.0620489550000001</v>
      </c>
      <c r="J51" s="17">
        <f t="shared" si="10"/>
        <v>12711.278455144282</v>
      </c>
    </row>
    <row r="52" spans="1:10">
      <c r="A52" s="5">
        <v>2</v>
      </c>
      <c r="B52" s="3"/>
      <c r="C52" s="3"/>
      <c r="D52" s="3"/>
      <c r="F52" s="16">
        <v>2</v>
      </c>
      <c r="G52" s="17">
        <f>0.04*I48</f>
        <v>4000</v>
      </c>
      <c r="H52" s="17">
        <f t="shared" si="9"/>
        <v>0</v>
      </c>
      <c r="I52" s="17">
        <f t="shared" ref="I52:I61" si="11">(1+$C$48)^F52</f>
        <v>1.1279479828165921</v>
      </c>
      <c r="J52" s="17">
        <f t="shared" si="10"/>
        <v>3546.2628250033517</v>
      </c>
    </row>
    <row r="53" spans="1:10">
      <c r="A53" s="5">
        <v>3</v>
      </c>
      <c r="B53" s="3"/>
      <c r="C53" s="3"/>
      <c r="D53" s="3"/>
      <c r="F53" s="16">
        <v>3</v>
      </c>
      <c r="G53" s="17">
        <v>9000</v>
      </c>
      <c r="H53" s="17">
        <f t="shared" si="9"/>
        <v>0</v>
      </c>
      <c r="I53" s="17">
        <f t="shared" si="11"/>
        <v>1.1979359764447197</v>
      </c>
      <c r="J53" s="17">
        <f t="shared" si="10"/>
        <v>7512.9223739573672</v>
      </c>
    </row>
    <row r="54" spans="1:10">
      <c r="A54" s="5">
        <v>4</v>
      </c>
      <c r="B54" s="3"/>
      <c r="C54" s="3"/>
      <c r="D54" s="3"/>
      <c r="F54" s="16">
        <v>4</v>
      </c>
      <c r="G54" s="17">
        <v>9000</v>
      </c>
      <c r="H54" s="17">
        <f t="shared" si="9"/>
        <v>0</v>
      </c>
      <c r="I54" s="17">
        <f t="shared" si="11"/>
        <v>1.2722666519400192</v>
      </c>
      <c r="J54" s="17">
        <f t="shared" si="10"/>
        <v>7073.9887635004234</v>
      </c>
    </row>
    <row r="55" spans="1:10">
      <c r="A55" s="5">
        <v>5</v>
      </c>
      <c r="B55" s="3"/>
      <c r="C55" s="3"/>
      <c r="D55" s="3"/>
      <c r="F55" s="16">
        <v>5</v>
      </c>
      <c r="G55" s="17">
        <v>9000</v>
      </c>
      <c r="H55" s="17">
        <f t="shared" si="9"/>
        <v>0</v>
      </c>
      <c r="I55" s="17">
        <f t="shared" si="11"/>
        <v>1.3512094681742461</v>
      </c>
      <c r="J55" s="17">
        <f t="shared" si="10"/>
        <v>6660.699330475235</v>
      </c>
    </row>
    <row r="56" spans="1:10">
      <c r="A56" s="5">
        <v>6</v>
      </c>
      <c r="B56" s="3"/>
      <c r="C56" s="3"/>
      <c r="D56" s="3"/>
      <c r="F56" s="16">
        <v>6</v>
      </c>
      <c r="G56" s="17">
        <v>9000</v>
      </c>
      <c r="H56" s="17">
        <f t="shared" si="9"/>
        <v>0</v>
      </c>
      <c r="I56" s="17">
        <f t="shared" si="11"/>
        <v>1.4350506036605639</v>
      </c>
      <c r="J56" s="17">
        <f t="shared" si="10"/>
        <v>6271.5558441232452</v>
      </c>
    </row>
    <row r="57" spans="1:10">
      <c r="A57" s="5">
        <v>7</v>
      </c>
      <c r="B57" s="3"/>
      <c r="C57" s="3"/>
      <c r="D57" s="3"/>
      <c r="F57" s="16">
        <v>7</v>
      </c>
      <c r="G57" s="17">
        <v>9000</v>
      </c>
      <c r="H57" s="17">
        <f t="shared" si="9"/>
        <v>0</v>
      </c>
      <c r="I57" s="17">
        <f t="shared" si="11"/>
        <v>1.5240939939898213</v>
      </c>
      <c r="J57" s="17">
        <f t="shared" si="10"/>
        <v>5905.1476060472596</v>
      </c>
    </row>
    <row r="58" spans="1:10">
      <c r="A58" s="5">
        <v>8</v>
      </c>
      <c r="B58" s="3"/>
      <c r="C58" s="3"/>
      <c r="D58" s="3"/>
      <c r="F58" s="16">
        <v>8</v>
      </c>
      <c r="G58" s="17">
        <v>9000</v>
      </c>
      <c r="H58" s="17">
        <f t="shared" si="9"/>
        <v>0</v>
      </c>
      <c r="I58" s="17">
        <f t="shared" si="11"/>
        <v>1.6186624336386659</v>
      </c>
      <c r="J58" s="17">
        <f t="shared" si="10"/>
        <v>5560.1463362366949</v>
      </c>
    </row>
    <row r="59" spans="1:10">
      <c r="A59" s="5">
        <v>9</v>
      </c>
      <c r="B59" s="3"/>
      <c r="C59" s="3"/>
      <c r="D59" s="3"/>
      <c r="F59" s="16">
        <v>9</v>
      </c>
      <c r="G59" s="17">
        <v>9000</v>
      </c>
      <c r="H59" s="17">
        <f t="shared" si="9"/>
        <v>0</v>
      </c>
      <c r="I59" s="17">
        <f t="shared" si="11"/>
        <v>1.7190987461437022</v>
      </c>
      <c r="J59" s="17">
        <f t="shared" si="10"/>
        <v>5235.3013578707341</v>
      </c>
    </row>
    <row r="60" spans="1:10">
      <c r="A60" s="5">
        <v>10</v>
      </c>
      <c r="B60" s="3"/>
      <c r="C60" s="3"/>
      <c r="D60" s="3"/>
      <c r="F60" s="16">
        <v>10</v>
      </c>
      <c r="G60" s="17">
        <v>9000</v>
      </c>
      <c r="H60" s="17">
        <f t="shared" si="9"/>
        <v>0</v>
      </c>
      <c r="I60" s="17">
        <f t="shared" si="11"/>
        <v>1.8257670268837292</v>
      </c>
      <c r="J60" s="17">
        <f t="shared" si="10"/>
        <v>4929.4350634436942</v>
      </c>
    </row>
    <row r="61" spans="1:10">
      <c r="A61" s="5">
        <v>10</v>
      </c>
      <c r="C61" s="3"/>
      <c r="F61" s="16">
        <v>10</v>
      </c>
      <c r="G61" s="17">
        <f>2*I48</f>
        <v>200000</v>
      </c>
      <c r="H61" s="17">
        <f t="shared" si="9"/>
        <v>0</v>
      </c>
      <c r="I61" s="17">
        <f t="shared" si="11"/>
        <v>1.8257670268837292</v>
      </c>
      <c r="J61" s="17">
        <f t="shared" si="10"/>
        <v>109543.00140985986</v>
      </c>
    </row>
    <row r="62" spans="1:10" ht="13.5" thickBot="1">
      <c r="A62" s="39" t="s">
        <v>11</v>
      </c>
      <c r="B62" s="39"/>
      <c r="C62" s="39"/>
      <c r="D62" s="13">
        <f>SUM(D50:D61)</f>
        <v>184449.73727694125</v>
      </c>
      <c r="F62" s="39" t="s">
        <v>11</v>
      </c>
      <c r="G62" s="39"/>
      <c r="H62" s="39"/>
      <c r="I62" s="39"/>
      <c r="J62" s="13">
        <f>SUM(J50:J61)</f>
        <v>184449.73936566216</v>
      </c>
    </row>
    <row r="63" spans="1:10" ht="13.5" thickTop="1"/>
    <row r="64" spans="1:10">
      <c r="A64" s="29"/>
      <c r="B64" s="29"/>
      <c r="C64" s="29"/>
      <c r="D64" s="29"/>
      <c r="E64" s="29"/>
      <c r="F64" s="29"/>
      <c r="G64" s="29"/>
      <c r="H64" s="29"/>
      <c r="I64" s="29"/>
      <c r="J64" s="29"/>
    </row>
    <row r="65" spans="1:10">
      <c r="A65" s="29"/>
      <c r="B65" s="30"/>
      <c r="C65" s="31"/>
      <c r="D65" s="29"/>
      <c r="E65" s="29"/>
      <c r="F65" s="29"/>
      <c r="G65" s="29"/>
      <c r="H65" s="30"/>
      <c r="I65" s="32"/>
      <c r="J65" s="33"/>
    </row>
    <row r="66" spans="1:10">
      <c r="A66" s="34"/>
      <c r="B66" s="34"/>
      <c r="C66" s="34"/>
      <c r="D66" s="34"/>
      <c r="E66" s="34"/>
      <c r="F66" s="34"/>
      <c r="G66" s="34"/>
      <c r="H66" s="34"/>
      <c r="I66" s="34"/>
      <c r="J66" s="34"/>
    </row>
    <row r="67" spans="1:10">
      <c r="A67" s="35"/>
      <c r="B67" s="36"/>
      <c r="C67" s="36"/>
      <c r="D67" s="36"/>
      <c r="E67" s="29"/>
      <c r="F67" s="35"/>
      <c r="G67" s="36"/>
      <c r="H67" s="36"/>
      <c r="I67" s="36"/>
      <c r="J67" s="36"/>
    </row>
    <row r="68" spans="1:10">
      <c r="A68" s="35"/>
      <c r="B68" s="36"/>
      <c r="C68" s="36"/>
      <c r="D68" s="36"/>
      <c r="E68" s="29"/>
      <c r="F68" s="35"/>
      <c r="G68" s="36"/>
      <c r="H68" s="36"/>
      <c r="I68" s="36"/>
      <c r="J68" s="36"/>
    </row>
    <row r="69" spans="1:10">
      <c r="A69" s="35"/>
      <c r="B69" s="36"/>
      <c r="C69" s="36"/>
      <c r="D69" s="36"/>
      <c r="E69" s="29"/>
      <c r="F69" s="35"/>
      <c r="G69" s="36"/>
      <c r="H69" s="36"/>
      <c r="I69" s="36"/>
      <c r="J69" s="36"/>
    </row>
    <row r="70" spans="1:10">
      <c r="A70" s="35"/>
      <c r="B70" s="36"/>
      <c r="C70" s="36"/>
      <c r="D70" s="36"/>
      <c r="E70" s="29"/>
      <c r="F70" s="35"/>
      <c r="G70" s="36"/>
      <c r="H70" s="36"/>
      <c r="I70" s="36"/>
      <c r="J70" s="36"/>
    </row>
    <row r="71" spans="1:10">
      <c r="A71" s="35"/>
      <c r="B71" s="36"/>
      <c r="C71" s="36"/>
      <c r="D71" s="36"/>
      <c r="E71" s="29"/>
      <c r="F71" s="35"/>
      <c r="G71" s="36"/>
      <c r="H71" s="36"/>
      <c r="I71" s="36"/>
      <c r="J71" s="36"/>
    </row>
    <row r="72" spans="1:10">
      <c r="A72" s="35"/>
      <c r="B72" s="36"/>
      <c r="C72" s="36"/>
      <c r="D72" s="36"/>
      <c r="E72" s="29"/>
      <c r="F72" s="35"/>
      <c r="G72" s="36"/>
      <c r="H72" s="36"/>
      <c r="I72" s="36"/>
      <c r="J72" s="36"/>
    </row>
    <row r="73" spans="1:10">
      <c r="A73" s="35"/>
      <c r="B73" s="36"/>
      <c r="C73" s="36"/>
      <c r="D73" s="36"/>
      <c r="E73" s="29"/>
      <c r="F73" s="35"/>
      <c r="G73" s="36"/>
      <c r="H73" s="36"/>
      <c r="I73" s="36"/>
      <c r="J73" s="36"/>
    </row>
    <row r="74" spans="1:10">
      <c r="A74" s="35"/>
      <c r="B74" s="36"/>
      <c r="C74" s="36"/>
      <c r="D74" s="36"/>
      <c r="E74" s="29"/>
      <c r="F74" s="35"/>
      <c r="G74" s="36"/>
      <c r="H74" s="36"/>
      <c r="I74" s="36"/>
      <c r="J74" s="36"/>
    </row>
    <row r="75" spans="1:10">
      <c r="A75" s="35"/>
      <c r="B75" s="36"/>
      <c r="C75" s="36"/>
      <c r="D75" s="36"/>
      <c r="E75" s="29"/>
      <c r="F75" s="35"/>
      <c r="G75" s="36"/>
      <c r="H75" s="36"/>
      <c r="I75" s="36"/>
      <c r="J75" s="36"/>
    </row>
    <row r="76" spans="1:10">
      <c r="A76" s="35"/>
      <c r="B76" s="36"/>
      <c r="C76" s="36"/>
      <c r="D76" s="36"/>
      <c r="E76" s="29"/>
      <c r="F76" s="35"/>
      <c r="G76" s="36"/>
      <c r="H76" s="36"/>
      <c r="I76" s="36"/>
      <c r="J76" s="36"/>
    </row>
    <row r="77" spans="1:10">
      <c r="A77" s="35"/>
      <c r="B77" s="36"/>
      <c r="C77" s="36"/>
      <c r="D77" s="36"/>
      <c r="E77" s="29"/>
      <c r="F77" s="35"/>
      <c r="G77" s="36"/>
      <c r="H77" s="36"/>
      <c r="I77" s="36"/>
      <c r="J77" s="36"/>
    </row>
    <row r="78" spans="1:10">
      <c r="A78" s="35"/>
      <c r="B78" s="36"/>
      <c r="C78" s="36"/>
      <c r="D78" s="36"/>
      <c r="E78" s="29"/>
      <c r="F78" s="35"/>
      <c r="G78" s="36"/>
      <c r="H78" s="36"/>
      <c r="I78" s="36"/>
      <c r="J78" s="36"/>
    </row>
    <row r="79" spans="1:10">
      <c r="A79" s="35"/>
      <c r="B79" s="36"/>
      <c r="C79" s="36"/>
      <c r="D79" s="36"/>
      <c r="E79" s="29"/>
      <c r="F79" s="35"/>
      <c r="G79" s="36"/>
      <c r="H79" s="36"/>
      <c r="I79" s="36"/>
      <c r="J79" s="36"/>
    </row>
    <row r="80" spans="1:10">
      <c r="A80" s="35"/>
      <c r="B80" s="36"/>
      <c r="C80" s="36"/>
      <c r="D80" s="36"/>
      <c r="E80" s="29"/>
      <c r="F80" s="35"/>
      <c r="G80" s="36"/>
      <c r="H80" s="36"/>
      <c r="I80" s="36"/>
      <c r="J80" s="36"/>
    </row>
    <row r="81" spans="1:10">
      <c r="A81" s="35"/>
      <c r="B81" s="36"/>
      <c r="C81" s="36"/>
      <c r="D81" s="36"/>
      <c r="E81" s="29"/>
      <c r="F81" s="35"/>
      <c r="G81" s="36"/>
      <c r="H81" s="36"/>
      <c r="I81" s="36"/>
      <c r="J81" s="36"/>
    </row>
    <row r="82" spans="1:10">
      <c r="A82" s="35"/>
      <c r="B82" s="36"/>
      <c r="C82" s="36"/>
      <c r="D82" s="36"/>
      <c r="E82" s="29"/>
      <c r="F82" s="35"/>
      <c r="G82" s="36"/>
      <c r="H82" s="36"/>
      <c r="I82" s="36"/>
      <c r="J82" s="36"/>
    </row>
    <row r="83" spans="1:10">
      <c r="A83" s="35"/>
      <c r="B83" s="36"/>
      <c r="C83" s="36"/>
      <c r="D83" s="36"/>
      <c r="E83" s="29"/>
      <c r="F83" s="35"/>
      <c r="G83" s="36"/>
      <c r="H83" s="36"/>
      <c r="I83" s="36"/>
      <c r="J83" s="36"/>
    </row>
    <row r="84" spans="1:10">
      <c r="A84" s="35"/>
      <c r="B84" s="36"/>
      <c r="C84" s="36"/>
      <c r="D84" s="36"/>
      <c r="E84" s="29"/>
      <c r="F84" s="35"/>
      <c r="G84" s="36"/>
      <c r="H84" s="36"/>
      <c r="I84" s="36"/>
      <c r="J84" s="36"/>
    </row>
    <row r="85" spans="1:10">
      <c r="A85" s="35"/>
      <c r="B85" s="36"/>
      <c r="C85" s="36"/>
      <c r="D85" s="36"/>
      <c r="E85" s="29"/>
      <c r="F85" s="35"/>
      <c r="G85" s="36"/>
      <c r="H85" s="36"/>
      <c r="I85" s="36"/>
      <c r="J85" s="36"/>
    </row>
    <row r="86" spans="1:10">
      <c r="A86" s="35"/>
      <c r="B86" s="36"/>
      <c r="C86" s="36"/>
      <c r="D86" s="36"/>
      <c r="E86" s="29"/>
      <c r="F86" s="35"/>
      <c r="G86" s="36"/>
      <c r="H86" s="36"/>
      <c r="I86" s="36"/>
      <c r="J86" s="36"/>
    </row>
    <row r="87" spans="1:10">
      <c r="A87" s="35"/>
      <c r="B87" s="36"/>
      <c r="C87" s="36"/>
      <c r="D87" s="36"/>
      <c r="E87" s="29"/>
      <c r="F87" s="35"/>
      <c r="G87" s="36"/>
      <c r="H87" s="36"/>
      <c r="I87" s="36"/>
      <c r="J87" s="36"/>
    </row>
    <row r="88" spans="1:10">
      <c r="A88" s="35"/>
      <c r="B88" s="36"/>
      <c r="C88" s="36"/>
      <c r="D88" s="36"/>
      <c r="E88" s="29"/>
      <c r="F88" s="35"/>
      <c r="G88" s="36"/>
      <c r="H88" s="36"/>
      <c r="I88" s="36"/>
      <c r="J88" s="36"/>
    </row>
    <row r="89" spans="1:10">
      <c r="A89" s="35"/>
      <c r="B89" s="36"/>
      <c r="C89" s="36"/>
      <c r="D89" s="36"/>
      <c r="E89" s="29"/>
      <c r="F89" s="35"/>
      <c r="G89" s="36"/>
      <c r="H89" s="36"/>
      <c r="I89" s="36"/>
      <c r="J89" s="36"/>
    </row>
    <row r="90" spans="1:10">
      <c r="A90" s="35"/>
      <c r="B90" s="36"/>
      <c r="C90" s="36"/>
      <c r="D90" s="36"/>
      <c r="E90" s="29"/>
      <c r="F90" s="35"/>
      <c r="G90" s="36"/>
      <c r="H90" s="36"/>
      <c r="I90" s="36"/>
      <c r="J90" s="36"/>
    </row>
    <row r="91" spans="1:10">
      <c r="A91" s="35"/>
      <c r="B91" s="36"/>
      <c r="C91" s="36"/>
      <c r="D91" s="36"/>
      <c r="E91" s="29"/>
      <c r="F91" s="35"/>
      <c r="G91" s="36"/>
      <c r="H91" s="36"/>
      <c r="I91" s="36"/>
      <c r="J91" s="36"/>
    </row>
    <row r="92" spans="1:10">
      <c r="A92" s="35"/>
      <c r="B92" s="36"/>
      <c r="C92" s="36"/>
      <c r="D92" s="36"/>
      <c r="E92" s="29"/>
      <c r="F92" s="35"/>
      <c r="G92" s="36"/>
      <c r="H92" s="36"/>
      <c r="I92" s="36"/>
      <c r="J92" s="36"/>
    </row>
    <row r="93" spans="1:10">
      <c r="A93" s="35"/>
      <c r="B93" s="36"/>
      <c r="C93" s="36"/>
      <c r="D93" s="36"/>
      <c r="E93" s="29"/>
      <c r="F93" s="35"/>
      <c r="G93" s="36"/>
      <c r="H93" s="36"/>
      <c r="I93" s="36"/>
      <c r="J93" s="36"/>
    </row>
    <row r="94" spans="1:10">
      <c r="A94" s="35"/>
      <c r="B94" s="36"/>
      <c r="C94" s="36"/>
      <c r="D94" s="36"/>
      <c r="E94" s="29"/>
      <c r="F94" s="35"/>
      <c r="G94" s="36"/>
      <c r="H94" s="36"/>
      <c r="I94" s="36"/>
      <c r="J94" s="36"/>
    </row>
    <row r="95" spans="1:10">
      <c r="A95" s="35"/>
      <c r="B95" s="29"/>
      <c r="C95" s="36"/>
      <c r="D95" s="29"/>
      <c r="E95" s="29"/>
      <c r="F95" s="35"/>
      <c r="G95" s="36"/>
      <c r="H95" s="36"/>
      <c r="I95" s="36"/>
      <c r="J95" s="36"/>
    </row>
    <row r="96" spans="1:10">
      <c r="A96" s="40"/>
      <c r="B96" s="40"/>
      <c r="C96" s="40"/>
      <c r="D96" s="37"/>
      <c r="E96" s="29"/>
      <c r="F96" s="40"/>
      <c r="G96" s="40"/>
      <c r="H96" s="40"/>
      <c r="I96" s="40"/>
      <c r="J96" s="37"/>
    </row>
    <row r="97" spans="1:10">
      <c r="A97" s="29"/>
      <c r="B97" s="37"/>
      <c r="C97" s="29"/>
      <c r="D97" s="29"/>
      <c r="E97" s="29"/>
      <c r="F97" s="29"/>
      <c r="G97" s="29"/>
      <c r="H97" s="29"/>
      <c r="I97" s="29"/>
      <c r="J97" s="29"/>
    </row>
    <row r="98" spans="1:10">
      <c r="A98" s="29"/>
      <c r="B98" s="29"/>
      <c r="C98" s="29"/>
      <c r="D98" s="29"/>
      <c r="E98" s="29"/>
      <c r="F98" s="29"/>
      <c r="G98" s="29"/>
      <c r="H98" s="29"/>
      <c r="I98" s="29"/>
      <c r="J98" s="29"/>
    </row>
  </sheetData>
  <mergeCells count="8">
    <mergeCell ref="A96:C96"/>
    <mergeCell ref="F96:I96"/>
    <mergeCell ref="A22:C22"/>
    <mergeCell ref="F22:I22"/>
    <mergeCell ref="A45:C45"/>
    <mergeCell ref="F45:I45"/>
    <mergeCell ref="A62:C62"/>
    <mergeCell ref="F62:I6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J40"/>
  <sheetViews>
    <sheetView workbookViewId="0">
      <selection sqref="A1:XFD1048576"/>
    </sheetView>
  </sheetViews>
  <sheetFormatPr defaultRowHeight="12.75"/>
  <cols>
    <col min="2" max="2" width="10.28515625" bestFit="1" customWidth="1"/>
    <col min="4" max="4" width="11.28515625" bestFit="1" customWidth="1"/>
    <col min="5" max="5" width="2.28515625" customWidth="1"/>
    <col min="7" max="7" width="11.28515625" bestFit="1" customWidth="1"/>
    <col min="8" max="8" width="11.28515625" customWidth="1"/>
    <col min="9" max="9" width="11.85546875" bestFit="1" customWidth="1"/>
    <col min="10" max="10" width="11.28515625" bestFit="1" customWidth="1"/>
  </cols>
  <sheetData>
    <row r="2" spans="1:9">
      <c r="B2" s="1" t="s">
        <v>1</v>
      </c>
      <c r="C2" s="10">
        <v>2.1902294999999999E-2</v>
      </c>
      <c r="G2" s="1" t="s">
        <v>32</v>
      </c>
      <c r="H2" s="28">
        <v>100000</v>
      </c>
      <c r="I2" s="2"/>
    </row>
    <row r="3" spans="1:9" ht="25.5">
      <c r="A3" s="12" t="s">
        <v>12</v>
      </c>
      <c r="B3" s="12" t="s">
        <v>10</v>
      </c>
      <c r="C3" s="12" t="s">
        <v>5</v>
      </c>
      <c r="D3" s="12" t="s">
        <v>4</v>
      </c>
      <c r="E3" s="4"/>
      <c r="F3" s="12" t="s">
        <v>12</v>
      </c>
      <c r="G3" s="12" t="s">
        <v>13</v>
      </c>
      <c r="H3" s="12" t="s">
        <v>5</v>
      </c>
      <c r="I3" s="12" t="s">
        <v>4</v>
      </c>
    </row>
    <row r="4" spans="1:9">
      <c r="A4" s="5">
        <v>0</v>
      </c>
      <c r="B4" s="3">
        <f>100*296</f>
        <v>29600</v>
      </c>
      <c r="C4" s="3">
        <f t="shared" ref="C4:C9" si="0">(1+$C$2)^A4</f>
        <v>1</v>
      </c>
      <c r="D4" s="3">
        <f t="shared" ref="D4:D9" si="1">B4/C4</f>
        <v>29600</v>
      </c>
      <c r="F4" s="14">
        <v>0</v>
      </c>
      <c r="G4" s="15"/>
      <c r="H4" s="15">
        <f>(1+$C$2)^F4</f>
        <v>1</v>
      </c>
      <c r="I4" s="15">
        <f t="shared" ref="I4:I18" si="2">G4/H4</f>
        <v>0</v>
      </c>
    </row>
    <row r="5" spans="1:9">
      <c r="A5" s="5">
        <v>1</v>
      </c>
      <c r="B5" s="3">
        <f>B4</f>
        <v>29600</v>
      </c>
      <c r="C5" s="3">
        <f t="shared" si="0"/>
        <v>1.0219022950000001</v>
      </c>
      <c r="D5" s="3">
        <f t="shared" si="1"/>
        <v>28965.587165062585</v>
      </c>
      <c r="F5" s="16">
        <v>1</v>
      </c>
      <c r="G5" s="17"/>
      <c r="H5" s="17">
        <f>(1+$C$2)^F5</f>
        <v>1.0219022950000001</v>
      </c>
      <c r="I5" s="17">
        <f t="shared" si="2"/>
        <v>0</v>
      </c>
    </row>
    <row r="6" spans="1:9">
      <c r="A6" s="5">
        <v>2</v>
      </c>
      <c r="B6" s="3">
        <f>B5</f>
        <v>29600</v>
      </c>
      <c r="C6" s="3">
        <f t="shared" si="0"/>
        <v>1.0442843005262672</v>
      </c>
      <c r="D6" s="3">
        <f t="shared" si="1"/>
        <v>28344.771615433725</v>
      </c>
      <c r="F6" s="16">
        <v>2</v>
      </c>
      <c r="G6" s="17">
        <f>0.04*$H$2</f>
        <v>4000</v>
      </c>
      <c r="H6" s="17">
        <f t="shared" ref="H6:H18" si="3">(1+$C$2)^F6</f>
        <v>1.0442843005262672</v>
      </c>
      <c r="I6" s="17">
        <f t="shared" si="2"/>
        <v>3830.3745426261789</v>
      </c>
    </row>
    <row r="7" spans="1:9">
      <c r="A7" s="5">
        <v>3</v>
      </c>
      <c r="B7" s="3">
        <f>B6</f>
        <v>29600</v>
      </c>
      <c r="C7" s="3">
        <f t="shared" si="0"/>
        <v>1.0671565233402622</v>
      </c>
      <c r="D7" s="3">
        <f t="shared" si="1"/>
        <v>27737.26192231883</v>
      </c>
      <c r="F7" s="16">
        <v>3</v>
      </c>
      <c r="G7" s="17"/>
      <c r="H7" s="17">
        <f t="shared" si="3"/>
        <v>1.0671565233402622</v>
      </c>
      <c r="I7" s="17">
        <f t="shared" si="2"/>
        <v>0</v>
      </c>
    </row>
    <row r="8" spans="1:9">
      <c r="A8" s="5">
        <v>4</v>
      </c>
      <c r="B8" s="3">
        <f>B7</f>
        <v>29600</v>
      </c>
      <c r="C8" s="3">
        <f t="shared" si="0"/>
        <v>1.0905297003256351</v>
      </c>
      <c r="D8" s="3">
        <f t="shared" si="1"/>
        <v>27142.772903077614</v>
      </c>
      <c r="F8" s="16">
        <v>4</v>
      </c>
      <c r="G8" s="17">
        <f>0.04*$H$2</f>
        <v>4000</v>
      </c>
      <c r="H8" s="17">
        <f t="shared" si="3"/>
        <v>1.0905297003256351</v>
      </c>
      <c r="I8" s="17">
        <f t="shared" si="2"/>
        <v>3667.9422841996775</v>
      </c>
    </row>
    <row r="9" spans="1:9">
      <c r="A9" s="5">
        <v>5</v>
      </c>
      <c r="B9" s="3">
        <f>B8</f>
        <v>29600</v>
      </c>
      <c r="C9" s="3">
        <f t="shared" si="0"/>
        <v>1.1144148035284289</v>
      </c>
      <c r="D9" s="3">
        <f t="shared" si="1"/>
        <v>26561.025487351129</v>
      </c>
      <c r="F9" s="16">
        <v>5</v>
      </c>
      <c r="G9" s="17"/>
      <c r="H9" s="17">
        <f t="shared" si="3"/>
        <v>1.1144148035284289</v>
      </c>
      <c r="I9" s="17">
        <f t="shared" si="2"/>
        <v>0</v>
      </c>
    </row>
    <row r="10" spans="1:9">
      <c r="A10" s="5">
        <v>6</v>
      </c>
      <c r="B10" s="3"/>
      <c r="C10" s="3"/>
      <c r="D10" s="3"/>
      <c r="F10" s="16">
        <v>6</v>
      </c>
      <c r="G10" s="17">
        <f>0.04*$H$2</f>
        <v>4000</v>
      </c>
      <c r="H10" s="17">
        <f t="shared" si="3"/>
        <v>1.1388230453076758</v>
      </c>
      <c r="I10" s="17">
        <f t="shared" si="2"/>
        <v>3512.3981873051403</v>
      </c>
    </row>
    <row r="11" spans="1:9">
      <c r="A11" s="5">
        <v>7</v>
      </c>
      <c r="B11" s="3"/>
      <c r="C11" s="3"/>
      <c r="D11" s="3"/>
      <c r="F11" s="16">
        <v>7</v>
      </c>
      <c r="G11" s="17"/>
      <c r="H11" s="17">
        <f t="shared" si="3"/>
        <v>1.1637658835988027</v>
      </c>
      <c r="I11" s="17">
        <f t="shared" si="2"/>
        <v>0</v>
      </c>
    </row>
    <row r="12" spans="1:9">
      <c r="A12" s="5">
        <v>8</v>
      </c>
      <c r="B12" s="3"/>
      <c r="C12" s="3"/>
      <c r="D12" s="3"/>
      <c r="F12" s="16">
        <v>8</v>
      </c>
      <c r="G12" s="17">
        <f>0.04*$H$2</f>
        <v>4000</v>
      </c>
      <c r="H12" s="17">
        <f t="shared" si="3"/>
        <v>1.1892550272923195</v>
      </c>
      <c r="I12" s="17">
        <f t="shared" si="2"/>
        <v>3363.4501500549873</v>
      </c>
    </row>
    <row r="13" spans="1:9">
      <c r="A13" s="5">
        <v>9</v>
      </c>
      <c r="B13" s="3"/>
      <c r="C13" s="3"/>
      <c r="D13" s="3"/>
      <c r="F13" s="16">
        <v>9</v>
      </c>
      <c r="G13" s="17"/>
      <c r="H13" s="17">
        <f t="shared" si="3"/>
        <v>1.2153024417303089</v>
      </c>
      <c r="I13" s="17">
        <f t="shared" si="2"/>
        <v>0</v>
      </c>
    </row>
    <row r="14" spans="1:9">
      <c r="A14" s="5">
        <v>10</v>
      </c>
      <c r="B14" s="3"/>
      <c r="C14" s="3"/>
      <c r="D14" s="3"/>
      <c r="F14" s="16">
        <v>10</v>
      </c>
      <c r="G14" s="17">
        <f>0.04*$H$2</f>
        <v>4000</v>
      </c>
      <c r="H14" s="17">
        <f t="shared" si="3"/>
        <v>1.2419203543233066</v>
      </c>
      <c r="I14" s="17">
        <f t="shared" si="2"/>
        <v>3220.8184575407063</v>
      </c>
    </row>
    <row r="15" spans="1:9">
      <c r="A15" s="5">
        <v>11</v>
      </c>
      <c r="C15" s="3"/>
      <c r="F15" s="16">
        <v>11</v>
      </c>
      <c r="G15" s="17"/>
      <c r="H15" s="17">
        <f t="shared" si="3"/>
        <v>1.2691212602902002</v>
      </c>
      <c r="I15" s="17">
        <f t="shared" si="2"/>
        <v>0</v>
      </c>
    </row>
    <row r="16" spans="1:9">
      <c r="A16" s="5">
        <v>12</v>
      </c>
      <c r="C16" s="3"/>
      <c r="F16" s="16">
        <v>12</v>
      </c>
      <c r="G16" s="17">
        <f>0.04*$H$2</f>
        <v>4000</v>
      </c>
      <c r="H16" s="17">
        <f t="shared" si="3"/>
        <v>1.2969179285238481</v>
      </c>
      <c r="I16" s="17">
        <f t="shared" si="2"/>
        <v>3084.2352565461097</v>
      </c>
    </row>
    <row r="17" spans="1:10">
      <c r="A17" s="5">
        <v>13</v>
      </c>
      <c r="C17" s="3"/>
      <c r="F17" s="16">
        <v>13</v>
      </c>
      <c r="G17" s="17"/>
      <c r="H17" s="17">
        <f t="shared" si="3"/>
        <v>1.3253234075851665</v>
      </c>
      <c r="I17" s="17">
        <f t="shared" si="2"/>
        <v>0</v>
      </c>
    </row>
    <row r="18" spans="1:10">
      <c r="A18" s="5">
        <v>14</v>
      </c>
      <c r="C18" s="3"/>
      <c r="F18" s="16">
        <v>14</v>
      </c>
      <c r="G18" s="17">
        <f>2*H2</f>
        <v>200000</v>
      </c>
      <c r="H18" s="17">
        <f t="shared" si="3"/>
        <v>1.3543510318285024</v>
      </c>
      <c r="I18" s="17">
        <f t="shared" si="2"/>
        <v>147672.20262680424</v>
      </c>
    </row>
    <row r="19" spans="1:10" ht="13.5" thickBot="1">
      <c r="A19" s="39" t="s">
        <v>11</v>
      </c>
      <c r="B19" s="39"/>
      <c r="C19" s="39"/>
      <c r="D19" s="38">
        <f>SUM(D5:D9)+D4</f>
        <v>168351.41909324389</v>
      </c>
      <c r="F19" s="39" t="s">
        <v>11</v>
      </c>
      <c r="G19" s="39"/>
      <c r="H19" s="39"/>
      <c r="I19" s="13">
        <f>SUM(I4:I18)</f>
        <v>168351.42150507704</v>
      </c>
    </row>
    <row r="20" spans="1:10" ht="13.5" thickTop="1"/>
    <row r="22" spans="1:10">
      <c r="B22" s="1" t="s">
        <v>1</v>
      </c>
      <c r="C22" s="10">
        <v>3.2061504999999997E-2</v>
      </c>
      <c r="H22" s="1" t="s">
        <v>32</v>
      </c>
      <c r="I22" s="28">
        <v>100000</v>
      </c>
      <c r="J22" s="2"/>
    </row>
    <row r="23" spans="1:10" ht="25.5">
      <c r="A23" s="12" t="s">
        <v>12</v>
      </c>
      <c r="B23" s="12" t="s">
        <v>10</v>
      </c>
      <c r="C23" s="12" t="s">
        <v>5</v>
      </c>
      <c r="D23" s="12" t="s">
        <v>4</v>
      </c>
      <c r="E23" s="4"/>
      <c r="F23" s="12" t="s">
        <v>12</v>
      </c>
      <c r="G23" s="12" t="s">
        <v>13</v>
      </c>
      <c r="H23" s="12" t="s">
        <v>33</v>
      </c>
      <c r="I23" s="12" t="s">
        <v>5</v>
      </c>
      <c r="J23" s="12" t="s">
        <v>4</v>
      </c>
    </row>
    <row r="24" spans="1:10">
      <c r="A24" s="5">
        <v>0</v>
      </c>
      <c r="B24" s="3">
        <f>100*296</f>
        <v>29600</v>
      </c>
      <c r="C24" s="3">
        <f>(1+$C$22)^A24</f>
        <v>1</v>
      </c>
      <c r="D24" s="3">
        <f t="shared" ref="D24:D29" si="4">B24/C24</f>
        <v>29600</v>
      </c>
      <c r="F24" s="14">
        <v>0</v>
      </c>
      <c r="G24" s="15"/>
      <c r="H24" s="15">
        <f>0.1*B24</f>
        <v>2960</v>
      </c>
      <c r="I24" s="15">
        <f>(1+$C$22)^F24</f>
        <v>1</v>
      </c>
      <c r="J24" s="15">
        <f>SUM(G24:H24)/I24</f>
        <v>2960</v>
      </c>
    </row>
    <row r="25" spans="1:10">
      <c r="A25" s="5">
        <v>1</v>
      </c>
      <c r="B25" s="3">
        <f>B24</f>
        <v>29600</v>
      </c>
      <c r="C25" s="3">
        <f t="shared" ref="C25:C29" si="5">(1+$C$22)^A25</f>
        <v>1.0320615049999999</v>
      </c>
      <c r="D25" s="3">
        <f t="shared" si="4"/>
        <v>28680.461248285781</v>
      </c>
      <c r="F25" s="16">
        <v>1</v>
      </c>
      <c r="G25" s="17"/>
      <c r="H25" s="17">
        <f t="shared" ref="H25:H38" si="6">0.1*B25</f>
        <v>2960</v>
      </c>
      <c r="I25" s="17">
        <f t="shared" ref="I25:I38" si="7">(1+$C$22)^F25</f>
        <v>1.0320615049999999</v>
      </c>
      <c r="J25" s="17">
        <f t="shared" ref="J25:J38" si="8">SUM(G25:H25)/I25</f>
        <v>2868.0461248285783</v>
      </c>
    </row>
    <row r="26" spans="1:10">
      <c r="A26" s="5">
        <v>2</v>
      </c>
      <c r="B26" s="3">
        <f>B25</f>
        <v>29600</v>
      </c>
      <c r="C26" s="3">
        <f t="shared" si="5"/>
        <v>1.0651509501028649</v>
      </c>
      <c r="D26" s="3">
        <f t="shared" si="4"/>
        <v>27789.488426162919</v>
      </c>
      <c r="F26" s="16">
        <v>2</v>
      </c>
      <c r="G26" s="17">
        <f>0.04*$H$2</f>
        <v>4000</v>
      </c>
      <c r="H26" s="17">
        <f t="shared" si="6"/>
        <v>2960</v>
      </c>
      <c r="I26" s="17">
        <f t="shared" si="7"/>
        <v>1.0651509501028649</v>
      </c>
      <c r="J26" s="17">
        <f t="shared" si="8"/>
        <v>6534.285116422092</v>
      </c>
    </row>
    <row r="27" spans="1:10">
      <c r="A27" s="5">
        <v>3</v>
      </c>
      <c r="B27" s="3">
        <f>B26</f>
        <v>29600</v>
      </c>
      <c r="C27" s="3">
        <f t="shared" si="5"/>
        <v>1.0993012926153425</v>
      </c>
      <c r="D27" s="3">
        <f t="shared" si="4"/>
        <v>26926.194118792293</v>
      </c>
      <c r="F27" s="16">
        <v>3</v>
      </c>
      <c r="G27" s="17"/>
      <c r="H27" s="17">
        <f t="shared" si="6"/>
        <v>2960</v>
      </c>
      <c r="I27" s="17">
        <f t="shared" si="7"/>
        <v>1.0993012926153425</v>
      </c>
      <c r="J27" s="17">
        <f t="shared" si="8"/>
        <v>2692.6194118792291</v>
      </c>
    </row>
    <row r="28" spans="1:10">
      <c r="A28" s="5">
        <v>4</v>
      </c>
      <c r="B28" s="3">
        <f>B27</f>
        <v>29600</v>
      </c>
      <c r="C28" s="3">
        <f t="shared" si="5"/>
        <v>1.1345465465050357</v>
      </c>
      <c r="D28" s="3">
        <f t="shared" si="4"/>
        <v>26089.718479319014</v>
      </c>
      <c r="F28" s="16">
        <v>4</v>
      </c>
      <c r="G28" s="17">
        <f>0.04*$H$2</f>
        <v>4000</v>
      </c>
      <c r="H28" s="17">
        <f t="shared" si="6"/>
        <v>2960</v>
      </c>
      <c r="I28" s="17">
        <f t="shared" si="7"/>
        <v>1.1345465465050357</v>
      </c>
      <c r="J28" s="17">
        <f t="shared" si="8"/>
        <v>6134.6094802723092</v>
      </c>
    </row>
    <row r="29" spans="1:10">
      <c r="A29" s="5">
        <v>5</v>
      </c>
      <c r="B29" s="3">
        <f>B28</f>
        <v>29600</v>
      </c>
      <c r="C29" s="3">
        <f t="shared" si="5"/>
        <v>1.1709218162785395</v>
      </c>
      <c r="D29" s="3">
        <f t="shared" si="4"/>
        <v>25279.228372459271</v>
      </c>
      <c r="F29" s="16">
        <v>5</v>
      </c>
      <c r="G29" s="17"/>
      <c r="H29" s="17">
        <f t="shared" si="6"/>
        <v>2960</v>
      </c>
      <c r="I29" s="17">
        <f t="shared" si="7"/>
        <v>1.1709218162785395</v>
      </c>
      <c r="J29" s="17">
        <f t="shared" si="8"/>
        <v>2527.9228372459274</v>
      </c>
    </row>
    <row r="30" spans="1:10">
      <c r="A30" s="5">
        <v>6</v>
      </c>
      <c r="B30" s="3"/>
      <c r="C30" s="3"/>
      <c r="D30" s="3"/>
      <c r="F30" s="16">
        <v>6</v>
      </c>
      <c r="G30" s="17">
        <f>0.04*$H$2</f>
        <v>4000</v>
      </c>
      <c r="H30" s="17">
        <f t="shared" si="6"/>
        <v>0</v>
      </c>
      <c r="I30" s="17">
        <f t="shared" si="7"/>
        <v>1.2084633319457629</v>
      </c>
      <c r="J30" s="17">
        <f t="shared" si="8"/>
        <v>3309.9887222556822</v>
      </c>
    </row>
    <row r="31" spans="1:10">
      <c r="A31" s="5">
        <v>7</v>
      </c>
      <c r="B31" s="3"/>
      <c r="C31" s="3"/>
      <c r="D31" s="3"/>
      <c r="F31" s="16">
        <v>7</v>
      </c>
      <c r="G31" s="17"/>
      <c r="H31" s="17">
        <f t="shared" si="6"/>
        <v>0</v>
      </c>
      <c r="I31" s="17">
        <f t="shared" si="7"/>
        <v>1.2472084851052585</v>
      </c>
      <c r="J31" s="17">
        <f t="shared" si="8"/>
        <v>0</v>
      </c>
    </row>
    <row r="32" spans="1:10">
      <c r="A32" s="5">
        <v>8</v>
      </c>
      <c r="B32" s="3"/>
      <c r="C32" s="3"/>
      <c r="D32" s="3"/>
      <c r="F32" s="16">
        <v>8</v>
      </c>
      <c r="G32" s="17">
        <f>0.04*$H$2</f>
        <v>4000</v>
      </c>
      <c r="H32" s="17">
        <f t="shared" si="6"/>
        <v>0</v>
      </c>
      <c r="I32" s="17">
        <f t="shared" si="7"/>
        <v>1.2871958661865033</v>
      </c>
      <c r="J32" s="17">
        <f t="shared" si="8"/>
        <v>3107.530178643718</v>
      </c>
    </row>
    <row r="33" spans="1:10">
      <c r="A33" s="5">
        <v>9</v>
      </c>
      <c r="B33" s="3"/>
      <c r="C33" s="3"/>
      <c r="D33" s="3"/>
      <c r="F33" s="16">
        <v>9</v>
      </c>
      <c r="G33" s="17"/>
      <c r="H33" s="17">
        <f t="shared" si="6"/>
        <v>0</v>
      </c>
      <c r="I33" s="17">
        <f t="shared" si="7"/>
        <v>1.328465302886221</v>
      </c>
      <c r="J33" s="17">
        <f t="shared" si="8"/>
        <v>0</v>
      </c>
    </row>
    <row r="34" spans="1:10">
      <c r="A34" s="5">
        <v>10</v>
      </c>
      <c r="B34" s="3"/>
      <c r="C34" s="3"/>
      <c r="D34" s="3"/>
      <c r="F34" s="16">
        <v>10</v>
      </c>
      <c r="G34" s="17">
        <f>0.04*$H$2</f>
        <v>4000</v>
      </c>
      <c r="H34" s="17">
        <f t="shared" si="6"/>
        <v>0</v>
      </c>
      <c r="I34" s="17">
        <f t="shared" si="7"/>
        <v>1.3710578998370342</v>
      </c>
      <c r="J34" s="17">
        <f t="shared" si="8"/>
        <v>2917.4552004517427</v>
      </c>
    </row>
    <row r="35" spans="1:10">
      <c r="A35" s="5">
        <v>11</v>
      </c>
      <c r="C35" s="3"/>
      <c r="F35" s="16">
        <v>11</v>
      </c>
      <c r="G35" s="17"/>
      <c r="H35" s="17">
        <f t="shared" si="6"/>
        <v>0</v>
      </c>
      <c r="I35" s="17">
        <f t="shared" si="7"/>
        <v>1.4150160795479485</v>
      </c>
      <c r="J35" s="17">
        <f t="shared" si="8"/>
        <v>0</v>
      </c>
    </row>
    <row r="36" spans="1:10">
      <c r="A36" s="5">
        <v>12</v>
      </c>
      <c r="C36" s="3"/>
      <c r="F36" s="16">
        <v>12</v>
      </c>
      <c r="G36" s="17">
        <f>0.04*$H$2</f>
        <v>4000</v>
      </c>
      <c r="H36" s="17">
        <f t="shared" si="6"/>
        <v>0</v>
      </c>
      <c r="I36" s="17">
        <f t="shared" si="7"/>
        <v>1.4603836246574553</v>
      </c>
      <c r="J36" s="17">
        <f t="shared" si="8"/>
        <v>2739.0063353649507</v>
      </c>
    </row>
    <row r="37" spans="1:10">
      <c r="A37" s="5">
        <v>13</v>
      </c>
      <c r="C37" s="3"/>
      <c r="F37" s="16">
        <v>13</v>
      </c>
      <c r="G37" s="17"/>
      <c r="H37" s="17">
        <f t="shared" si="6"/>
        <v>0</v>
      </c>
      <c r="I37" s="17">
        <f t="shared" si="7"/>
        <v>1.5072057215413284</v>
      </c>
      <c r="J37" s="17">
        <f t="shared" si="8"/>
        <v>0</v>
      </c>
    </row>
    <row r="38" spans="1:10">
      <c r="A38" s="5">
        <v>14</v>
      </c>
      <c r="C38" s="3"/>
      <c r="F38" s="16">
        <v>14</v>
      </c>
      <c r="G38" s="17">
        <f>2*I22</f>
        <v>200000</v>
      </c>
      <c r="H38" s="17">
        <f t="shared" si="6"/>
        <v>0</v>
      </c>
      <c r="I38" s="17">
        <f t="shared" si="7"/>
        <v>1.5555290053185542</v>
      </c>
      <c r="J38" s="17">
        <f t="shared" si="8"/>
        <v>128573.62306724864</v>
      </c>
    </row>
    <row r="39" spans="1:10" ht="13.5" thickBot="1">
      <c r="A39" s="39" t="s">
        <v>11</v>
      </c>
      <c r="B39" s="39"/>
      <c r="C39" s="39"/>
      <c r="D39" s="38">
        <f>SUM(D25:D29)+D24</f>
        <v>164365.09064501926</v>
      </c>
      <c r="F39" s="39" t="s">
        <v>11</v>
      </c>
      <c r="G39" s="39"/>
      <c r="H39" s="39"/>
      <c r="I39" s="39"/>
      <c r="J39" s="13">
        <f>SUM(J24:J38)</f>
        <v>164365.08647461288</v>
      </c>
    </row>
    <row r="40" spans="1:10" ht="13.5" thickTop="1"/>
  </sheetData>
  <mergeCells count="4">
    <mergeCell ref="A19:C19"/>
    <mergeCell ref="A39:C39"/>
    <mergeCell ref="F39:I39"/>
    <mergeCell ref="F19:H1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L40"/>
  <sheetViews>
    <sheetView tabSelected="1" workbookViewId="0">
      <selection activeCell="L14" sqref="L14"/>
    </sheetView>
  </sheetViews>
  <sheetFormatPr defaultRowHeight="12.75"/>
  <cols>
    <col min="2" max="2" width="10.28515625" bestFit="1" customWidth="1"/>
    <col min="4" max="4" width="11.28515625" bestFit="1" customWidth="1"/>
    <col min="5" max="5" width="2.28515625" customWidth="1"/>
    <col min="7" max="7" width="11.28515625" bestFit="1" customWidth="1"/>
    <col min="8" max="8" width="11.28515625" customWidth="1"/>
    <col min="9" max="9" width="11.85546875" bestFit="1" customWidth="1"/>
    <col min="10" max="10" width="11.28515625" bestFit="1" customWidth="1"/>
    <col min="11" max="11" width="14.42578125" bestFit="1" customWidth="1"/>
    <col min="12" max="12" width="11.28515625" bestFit="1" customWidth="1"/>
  </cols>
  <sheetData>
    <row r="2" spans="1:12">
      <c r="B2" s="1" t="s">
        <v>1</v>
      </c>
      <c r="C2" s="10">
        <v>2.0199545999999999E-2</v>
      </c>
      <c r="G2" s="1" t="s">
        <v>32</v>
      </c>
      <c r="H2" s="28">
        <v>100000</v>
      </c>
      <c r="I2" s="2"/>
    </row>
    <row r="3" spans="1:12" ht="25.5">
      <c r="A3" s="12" t="s">
        <v>12</v>
      </c>
      <c r="B3" s="12" t="s">
        <v>10</v>
      </c>
      <c r="C3" s="12" t="s">
        <v>5</v>
      </c>
      <c r="D3" s="12" t="s">
        <v>4</v>
      </c>
      <c r="E3" s="4"/>
      <c r="F3" s="12" t="s">
        <v>12</v>
      </c>
      <c r="G3" s="12" t="s">
        <v>13</v>
      </c>
      <c r="H3" s="12" t="s">
        <v>5</v>
      </c>
      <c r="I3" s="12" t="s">
        <v>4</v>
      </c>
    </row>
    <row r="4" spans="1:12">
      <c r="A4" s="5">
        <v>0</v>
      </c>
      <c r="B4" s="3">
        <v>63000</v>
      </c>
      <c r="C4" s="3">
        <f t="shared" ref="C4:C9" si="0">(1+$C$2)^A4</f>
        <v>1</v>
      </c>
      <c r="D4" s="3">
        <f t="shared" ref="D4:D9" si="1">B4/C4</f>
        <v>63000</v>
      </c>
      <c r="F4" s="14">
        <v>0</v>
      </c>
      <c r="G4" s="15"/>
      <c r="H4" s="15">
        <f>(1+$C$2)^F4</f>
        <v>1</v>
      </c>
      <c r="I4" s="15">
        <f t="shared" ref="I4:I18" si="2">G4/H4</f>
        <v>0</v>
      </c>
    </row>
    <row r="5" spans="1:12">
      <c r="A5" s="5">
        <v>1</v>
      </c>
      <c r="B5" s="3">
        <f>B4</f>
        <v>63000</v>
      </c>
      <c r="C5" s="3">
        <f t="shared" si="0"/>
        <v>1.020199546</v>
      </c>
      <c r="D5" s="3">
        <f t="shared" si="1"/>
        <v>61752.625010480064</v>
      </c>
      <c r="F5" s="16">
        <v>1</v>
      </c>
      <c r="G5" s="17">
        <v>5000</v>
      </c>
      <c r="H5" s="17">
        <f>(1+$C$2)^F5</f>
        <v>1.020199546</v>
      </c>
      <c r="I5" s="17">
        <f t="shared" si="2"/>
        <v>4901.0019849587352</v>
      </c>
      <c r="K5" s="41" t="s">
        <v>44</v>
      </c>
      <c r="L5" s="42">
        <v>40000</v>
      </c>
    </row>
    <row r="6" spans="1:12">
      <c r="A6" s="5">
        <v>2</v>
      </c>
      <c r="B6" s="3">
        <f>B5</f>
        <v>63000</v>
      </c>
      <c r="C6" s="3">
        <f t="shared" si="0"/>
        <v>1.0408071136586061</v>
      </c>
      <c r="D6" s="3">
        <f t="shared" si="1"/>
        <v>60529.947550555036</v>
      </c>
      <c r="F6" s="16">
        <v>2</v>
      </c>
      <c r="G6" s="17">
        <v>5000</v>
      </c>
      <c r="H6" s="17">
        <f t="shared" ref="H6:H18" si="3">(1+$C$2)^F6</f>
        <v>1.0408071136586061</v>
      </c>
      <c r="I6" s="17">
        <f t="shared" si="2"/>
        <v>4803.9640913138919</v>
      </c>
      <c r="K6" s="42" t="s">
        <v>45</v>
      </c>
      <c r="L6" s="43">
        <f>12*L5</f>
        <v>480000</v>
      </c>
    </row>
    <row r="7" spans="1:12">
      <c r="A7" s="5">
        <v>3</v>
      </c>
      <c r="B7" s="3">
        <f>B6</f>
        <v>63000</v>
      </c>
      <c r="C7" s="3">
        <f t="shared" si="0"/>
        <v>1.0618309448280803</v>
      </c>
      <c r="D7" s="3">
        <f t="shared" si="1"/>
        <v>59331.478618943671</v>
      </c>
      <c r="F7" s="16">
        <v>3</v>
      </c>
      <c r="G7" s="17">
        <v>5000</v>
      </c>
      <c r="H7" s="17">
        <f t="shared" si="3"/>
        <v>1.0618309448280803</v>
      </c>
      <c r="I7" s="17">
        <f t="shared" si="2"/>
        <v>4708.8475094399737</v>
      </c>
      <c r="K7" s="44" t="s">
        <v>40</v>
      </c>
      <c r="L7" s="45">
        <v>60000</v>
      </c>
    </row>
    <row r="8" spans="1:12">
      <c r="A8" s="5">
        <v>4</v>
      </c>
      <c r="B8" s="3">
        <f>B7</f>
        <v>63000</v>
      </c>
      <c r="C8" s="3">
        <f t="shared" si="0"/>
        <v>1.0832794478423586</v>
      </c>
      <c r="D8" s="3">
        <f t="shared" si="1"/>
        <v>58156.738896395924</v>
      </c>
      <c r="F8" s="16">
        <v>4</v>
      </c>
      <c r="G8" s="17">
        <v>5000</v>
      </c>
      <c r="H8" s="17">
        <f t="shared" si="3"/>
        <v>1.0832794478423586</v>
      </c>
      <c r="I8" s="17">
        <f t="shared" si="2"/>
        <v>4615.614198126661</v>
      </c>
      <c r="K8" s="44" t="s">
        <v>41</v>
      </c>
      <c r="L8" s="45">
        <v>30000</v>
      </c>
    </row>
    <row r="9" spans="1:12">
      <c r="A9" s="5">
        <v>5</v>
      </c>
      <c r="B9" s="3"/>
      <c r="C9" s="3"/>
      <c r="D9" s="3"/>
      <c r="F9" s="16">
        <v>5</v>
      </c>
      <c r="G9" s="17">
        <v>5000</v>
      </c>
      <c r="H9" s="17">
        <f t="shared" si="3"/>
        <v>1.105161200879905</v>
      </c>
      <c r="I9" s="17">
        <f t="shared" si="2"/>
        <v>4524.2268693644965</v>
      </c>
      <c r="K9" s="41" t="s">
        <v>42</v>
      </c>
      <c r="L9" s="43">
        <f>L6-SUM(L7:L8)</f>
        <v>390000</v>
      </c>
    </row>
    <row r="10" spans="1:12">
      <c r="A10" s="5">
        <v>6</v>
      </c>
      <c r="B10" s="3"/>
      <c r="C10" s="3"/>
      <c r="D10" s="3"/>
      <c r="F10" s="16">
        <v>6</v>
      </c>
      <c r="G10" s="17">
        <v>5000</v>
      </c>
      <c r="H10" s="17">
        <f t="shared" si="3"/>
        <v>1.1274849553944939</v>
      </c>
      <c r="I10" s="17">
        <f t="shared" si="2"/>
        <v>4434.6489734318075</v>
      </c>
      <c r="K10" s="41"/>
      <c r="L10" s="41"/>
    </row>
    <row r="11" spans="1:12">
      <c r="A11" s="5">
        <v>7</v>
      </c>
      <c r="B11" s="3"/>
      <c r="C11" s="3"/>
      <c r="D11" s="3"/>
      <c r="F11" s="16">
        <v>7</v>
      </c>
      <c r="G11" s="17">
        <v>5000</v>
      </c>
      <c r="H11" s="17">
        <f t="shared" si="3"/>
        <v>1.1502596396152929</v>
      </c>
      <c r="I11" s="17">
        <f t="shared" si="2"/>
        <v>4346.8446842769017</v>
      </c>
      <c r="K11" s="41" t="s">
        <v>43</v>
      </c>
      <c r="L11" s="46">
        <v>0.1</v>
      </c>
    </row>
    <row r="12" spans="1:12">
      <c r="A12" s="5">
        <v>8</v>
      </c>
      <c r="B12" s="3"/>
      <c r="C12" s="3"/>
      <c r="D12" s="3"/>
      <c r="F12" s="16">
        <v>8</v>
      </c>
      <c r="G12" s="17">
        <v>5000</v>
      </c>
      <c r="H12" s="17">
        <f t="shared" si="3"/>
        <v>1.1734943621176455</v>
      </c>
      <c r="I12" s="17">
        <f t="shared" si="2"/>
        <v>4260.778885189683</v>
      </c>
    </row>
    <row r="13" spans="1:12">
      <c r="A13" s="5">
        <v>9</v>
      </c>
      <c r="B13" s="3"/>
      <c r="C13" s="3"/>
      <c r="D13" s="3"/>
      <c r="F13" s="16">
        <v>9</v>
      </c>
      <c r="G13" s="17">
        <v>5000</v>
      </c>
      <c r="H13" s="17">
        <f t="shared" si="3"/>
        <v>1.1971984154659814</v>
      </c>
      <c r="I13" s="17">
        <f t="shared" si="2"/>
        <v>4176.4171547569813</v>
      </c>
    </row>
    <row r="14" spans="1:12">
      <c r="A14" s="5">
        <v>10</v>
      </c>
      <c r="B14" s="3"/>
      <c r="C14" s="3"/>
      <c r="D14" s="3"/>
      <c r="F14" s="16">
        <v>10</v>
      </c>
      <c r="G14" s="17">
        <v>320000</v>
      </c>
      <c r="H14" s="17">
        <f t="shared" si="3"/>
        <v>1.2213812799303136</v>
      </c>
      <c r="I14" s="17">
        <f t="shared" si="2"/>
        <v>261998.44819813984</v>
      </c>
    </row>
    <row r="15" spans="1:12">
      <c r="A15" s="5">
        <v>11</v>
      </c>
      <c r="C15" s="3"/>
      <c r="F15" s="16">
        <v>11</v>
      </c>
      <c r="G15" s="17"/>
      <c r="H15" s="17">
        <f t="shared" si="3"/>
        <v>1.2460526272778047</v>
      </c>
      <c r="I15" s="17">
        <f t="shared" si="2"/>
        <v>0</v>
      </c>
    </row>
    <row r="16" spans="1:12">
      <c r="A16" s="5">
        <v>12</v>
      </c>
      <c r="C16" s="3"/>
      <c r="F16" s="16">
        <v>12</v>
      </c>
      <c r="G16" s="17"/>
      <c r="H16" s="17">
        <f t="shared" si="3"/>
        <v>1.2712223246409238</v>
      </c>
      <c r="I16" s="17">
        <f t="shared" si="2"/>
        <v>0</v>
      </c>
    </row>
    <row r="17" spans="1:10">
      <c r="A17" s="5">
        <v>13</v>
      </c>
      <c r="C17" s="3"/>
      <c r="F17" s="16">
        <v>13</v>
      </c>
      <c r="G17" s="17"/>
      <c r="H17" s="17">
        <f t="shared" si="3"/>
        <v>1.296900438463735</v>
      </c>
      <c r="I17" s="17">
        <f t="shared" si="2"/>
        <v>0</v>
      </c>
    </row>
    <row r="18" spans="1:10">
      <c r="A18" s="5">
        <v>14</v>
      </c>
      <c r="C18" s="3"/>
      <c r="F18" s="16">
        <v>14</v>
      </c>
      <c r="G18" s="17"/>
      <c r="H18" s="17">
        <f t="shared" si="3"/>
        <v>1.3230972385279036</v>
      </c>
      <c r="I18" s="17">
        <f t="shared" si="2"/>
        <v>0</v>
      </c>
    </row>
    <row r="19" spans="1:10" ht="13.5" thickBot="1">
      <c r="A19" s="39" t="s">
        <v>11</v>
      </c>
      <c r="B19" s="39"/>
      <c r="C19" s="39"/>
      <c r="D19" s="38">
        <f>SUM(D5:D9)+D4</f>
        <v>302770.79007637466</v>
      </c>
      <c r="F19" s="39" t="s">
        <v>11</v>
      </c>
      <c r="G19" s="39"/>
      <c r="H19" s="39"/>
      <c r="I19" s="13">
        <f>SUM(I4:I18)</f>
        <v>302770.79254899896</v>
      </c>
    </row>
    <row r="20" spans="1:10" ht="13.5" thickTop="1"/>
    <row r="22" spans="1:10">
      <c r="B22" s="1" t="s">
        <v>1</v>
      </c>
      <c r="C22" s="10">
        <v>3.4962020000000003E-2</v>
      </c>
      <c r="H22" s="1" t="s">
        <v>32</v>
      </c>
      <c r="I22" s="28">
        <v>100000</v>
      </c>
      <c r="J22" s="2"/>
    </row>
    <row r="23" spans="1:10" ht="25.5">
      <c r="A23" s="12" t="s">
        <v>12</v>
      </c>
      <c r="B23" s="12" t="s">
        <v>10</v>
      </c>
      <c r="C23" s="12" t="s">
        <v>5</v>
      </c>
      <c r="D23" s="12" t="s">
        <v>4</v>
      </c>
      <c r="E23" s="4"/>
      <c r="F23" s="12" t="s">
        <v>12</v>
      </c>
      <c r="G23" s="12" t="s">
        <v>13</v>
      </c>
      <c r="H23" s="12" t="s">
        <v>33</v>
      </c>
      <c r="I23" s="12" t="s">
        <v>5</v>
      </c>
      <c r="J23" s="12" t="s">
        <v>4</v>
      </c>
    </row>
    <row r="24" spans="1:10">
      <c r="A24" s="5">
        <v>0</v>
      </c>
      <c r="B24" s="3">
        <v>63000</v>
      </c>
      <c r="C24" s="3">
        <f>(1+$C$22)^A24</f>
        <v>1</v>
      </c>
      <c r="D24" s="3">
        <f t="shared" ref="D24:D29" si="4">B24/C24</f>
        <v>63000</v>
      </c>
      <c r="F24" s="14">
        <v>0</v>
      </c>
      <c r="G24" s="15"/>
      <c r="H24" s="15">
        <f>0.1*B24</f>
        <v>6300</v>
      </c>
      <c r="I24" s="15">
        <f>(1+$C$22)^F24</f>
        <v>1</v>
      </c>
      <c r="J24" s="15">
        <f>SUM(G24:H24)/I24</f>
        <v>6300</v>
      </c>
    </row>
    <row r="25" spans="1:10">
      <c r="A25" s="5">
        <v>1</v>
      </c>
      <c r="B25" s="3">
        <f>B24</f>
        <v>63000</v>
      </c>
      <c r="C25" s="3">
        <f t="shared" ref="C25:C29" si="5">(1+$C$22)^A25</f>
        <v>1.03496202</v>
      </c>
      <c r="D25" s="3">
        <f t="shared" si="4"/>
        <v>60871.798947752686</v>
      </c>
      <c r="F25" s="16">
        <v>1</v>
      </c>
      <c r="G25" s="17">
        <v>5000</v>
      </c>
      <c r="H25" s="17">
        <f t="shared" ref="H25:H38" si="6">0.1*B25</f>
        <v>6300</v>
      </c>
      <c r="I25" s="17">
        <f t="shared" ref="I25:I38" si="7">(1+$C$22)^F25</f>
        <v>1.03496202</v>
      </c>
      <c r="J25" s="17">
        <f t="shared" ref="J25:J38" si="8">SUM(G25:H25)/I25</f>
        <v>10918.275049358816</v>
      </c>
    </row>
    <row r="26" spans="1:10">
      <c r="A26" s="5">
        <v>2</v>
      </c>
      <c r="B26" s="3">
        <f>B25</f>
        <v>63000</v>
      </c>
      <c r="C26" s="3">
        <f t="shared" si="5"/>
        <v>1.0711463828424805</v>
      </c>
      <c r="D26" s="3">
        <f t="shared" si="4"/>
        <v>58815.49058945437</v>
      </c>
      <c r="F26" s="16">
        <v>2</v>
      </c>
      <c r="G26" s="17">
        <v>5000</v>
      </c>
      <c r="H26" s="17">
        <f t="shared" si="6"/>
        <v>6300</v>
      </c>
      <c r="I26" s="17">
        <f t="shared" si="7"/>
        <v>1.0711463828424805</v>
      </c>
      <c r="J26" s="17">
        <f t="shared" si="8"/>
        <v>10549.445137473562</v>
      </c>
    </row>
    <row r="27" spans="1:10">
      <c r="A27" s="5">
        <v>3</v>
      </c>
      <c r="B27" s="3">
        <f>B26</f>
        <v>63000</v>
      </c>
      <c r="C27" s="3">
        <f t="shared" si="5"/>
        <v>1.108595824102347</v>
      </c>
      <c r="D27" s="3">
        <f t="shared" si="4"/>
        <v>56828.646320233442</v>
      </c>
      <c r="F27" s="16">
        <v>3</v>
      </c>
      <c r="G27" s="17">
        <v>5000</v>
      </c>
      <c r="H27" s="17">
        <f t="shared" si="6"/>
        <v>6300</v>
      </c>
      <c r="I27" s="17">
        <f t="shared" si="7"/>
        <v>1.108595824102347</v>
      </c>
      <c r="J27" s="17">
        <f t="shared" si="8"/>
        <v>10193.074657438696</v>
      </c>
    </row>
    <row r="28" spans="1:10">
      <c r="A28" s="5">
        <v>4</v>
      </c>
      <c r="B28" s="3">
        <f>B27</f>
        <v>63000</v>
      </c>
      <c r="C28" s="3">
        <f t="shared" si="5"/>
        <v>1.1473545734765298</v>
      </c>
      <c r="D28" s="3">
        <f t="shared" si="4"/>
        <v>54908.919575844375</v>
      </c>
      <c r="F28" s="16">
        <v>4</v>
      </c>
      <c r="G28" s="17">
        <v>5000</v>
      </c>
      <c r="H28" s="17">
        <f t="shared" si="6"/>
        <v>6300</v>
      </c>
      <c r="I28" s="17">
        <f t="shared" si="7"/>
        <v>1.1473545734765298</v>
      </c>
      <c r="J28" s="17">
        <f t="shared" si="8"/>
        <v>9848.7427175720859</v>
      </c>
    </row>
    <row r="29" spans="1:10">
      <c r="A29" s="5">
        <v>5</v>
      </c>
      <c r="B29" s="3"/>
      <c r="C29" s="3"/>
      <c r="D29" s="3"/>
      <c r="F29" s="16">
        <v>5</v>
      </c>
      <c r="G29" s="17">
        <v>5000</v>
      </c>
      <c r="H29" s="17">
        <f t="shared" si="6"/>
        <v>0</v>
      </c>
      <c r="I29" s="17">
        <f t="shared" si="7"/>
        <v>1.1874684070215078</v>
      </c>
      <c r="J29" s="17">
        <f t="shared" si="8"/>
        <v>4210.6383381949108</v>
      </c>
    </row>
    <row r="30" spans="1:10">
      <c r="A30" s="5">
        <v>6</v>
      </c>
      <c r="B30" s="3"/>
      <c r="C30" s="3"/>
      <c r="D30" s="3"/>
      <c r="F30" s="16">
        <v>6</v>
      </c>
      <c r="G30" s="17">
        <v>5000</v>
      </c>
      <c r="H30" s="17">
        <f t="shared" si="6"/>
        <v>0</v>
      </c>
      <c r="I30" s="17">
        <f t="shared" si="7"/>
        <v>1.228984701217162</v>
      </c>
      <c r="J30" s="17">
        <f t="shared" si="8"/>
        <v>4068.3988946714303</v>
      </c>
    </row>
    <row r="31" spans="1:10">
      <c r="A31" s="5">
        <v>7</v>
      </c>
      <c r="B31" s="3"/>
      <c r="C31" s="3"/>
      <c r="D31" s="3"/>
      <c r="F31" s="16">
        <v>7</v>
      </c>
      <c r="G31" s="17">
        <v>5000</v>
      </c>
      <c r="H31" s="17">
        <f t="shared" si="6"/>
        <v>0</v>
      </c>
      <c r="I31" s="17">
        <f t="shared" si="7"/>
        <v>1.2719524889208105</v>
      </c>
      <c r="J31" s="17">
        <f t="shared" si="8"/>
        <v>3930.964437392041</v>
      </c>
    </row>
    <row r="32" spans="1:10">
      <c r="A32" s="5">
        <v>8</v>
      </c>
      <c r="B32" s="3"/>
      <c r="C32" s="3"/>
      <c r="D32" s="3"/>
      <c r="F32" s="16">
        <v>8</v>
      </c>
      <c r="G32" s="17">
        <v>5000</v>
      </c>
      <c r="H32" s="17">
        <f t="shared" si="6"/>
        <v>0</v>
      </c>
      <c r="I32" s="17">
        <f t="shared" si="7"/>
        <v>1.3164225172775097</v>
      </c>
      <c r="J32" s="17">
        <f t="shared" si="8"/>
        <v>3798.1726492649855</v>
      </c>
    </row>
    <row r="33" spans="1:10">
      <c r="A33" s="5">
        <v>9</v>
      </c>
      <c r="B33" s="3"/>
      <c r="C33" s="3"/>
      <c r="D33" s="3"/>
      <c r="F33" s="16">
        <v>9</v>
      </c>
      <c r="G33" s="17">
        <v>5000</v>
      </c>
      <c r="H33" s="17">
        <f t="shared" si="6"/>
        <v>0</v>
      </c>
      <c r="I33" s="17">
        <f t="shared" si="7"/>
        <v>1.3624473076550163</v>
      </c>
      <c r="J33" s="17">
        <f t="shared" si="8"/>
        <v>3669.8666964271652</v>
      </c>
    </row>
    <row r="34" spans="1:10">
      <c r="A34" s="5">
        <v>10</v>
      </c>
      <c r="B34" s="3"/>
      <c r="C34" s="3"/>
      <c r="D34" s="3"/>
      <c r="F34" s="16">
        <v>10</v>
      </c>
      <c r="G34" s="17">
        <v>320000</v>
      </c>
      <c r="H34" s="17">
        <f t="shared" si="6"/>
        <v>0</v>
      </c>
      <c r="I34" s="17">
        <f t="shared" si="7"/>
        <v>1.4100812176741973</v>
      </c>
      <c r="J34" s="17">
        <f t="shared" si="8"/>
        <v>226937.2827529831</v>
      </c>
    </row>
    <row r="35" spans="1:10">
      <c r="A35" s="5">
        <v>11</v>
      </c>
      <c r="C35" s="3"/>
      <c r="F35" s="16">
        <v>11</v>
      </c>
      <c r="G35" s="17"/>
      <c r="H35" s="17">
        <f t="shared" si="6"/>
        <v>0</v>
      </c>
      <c r="I35" s="17">
        <f t="shared" si="7"/>
        <v>1.459380505408147</v>
      </c>
      <c r="J35" s="17">
        <f t="shared" si="8"/>
        <v>0</v>
      </c>
    </row>
    <row r="36" spans="1:10">
      <c r="A36" s="5">
        <v>12</v>
      </c>
      <c r="C36" s="3"/>
      <c r="F36" s="16">
        <v>12</v>
      </c>
      <c r="G36" s="17"/>
      <c r="H36" s="17">
        <f t="shared" si="6"/>
        <v>0</v>
      </c>
      <c r="I36" s="17">
        <f t="shared" si="7"/>
        <v>1.5104033958258367</v>
      </c>
      <c r="J36" s="17">
        <f t="shared" si="8"/>
        <v>0</v>
      </c>
    </row>
    <row r="37" spans="1:10">
      <c r="A37" s="5">
        <v>13</v>
      </c>
      <c r="C37" s="3"/>
      <c r="F37" s="16">
        <v>13</v>
      </c>
      <c r="G37" s="17"/>
      <c r="H37" s="17">
        <f t="shared" si="6"/>
        <v>0</v>
      </c>
      <c r="I37" s="17">
        <f t="shared" si="7"/>
        <v>1.5632101495587678</v>
      </c>
      <c r="J37" s="17">
        <f t="shared" si="8"/>
        <v>0</v>
      </c>
    </row>
    <row r="38" spans="1:10">
      <c r="A38" s="5">
        <v>14</v>
      </c>
      <c r="C38" s="3"/>
      <c r="F38" s="16">
        <v>14</v>
      </c>
      <c r="G38" s="17"/>
      <c r="H38" s="17">
        <f t="shared" si="6"/>
        <v>0</v>
      </c>
      <c r="I38" s="17">
        <f t="shared" si="7"/>
        <v>1.6178631340718446</v>
      </c>
      <c r="J38" s="17">
        <f t="shared" si="8"/>
        <v>0</v>
      </c>
    </row>
    <row r="39" spans="1:10" ht="13.5" thickBot="1">
      <c r="A39" s="39" t="s">
        <v>11</v>
      </c>
      <c r="B39" s="39"/>
      <c r="C39" s="39"/>
      <c r="D39" s="38">
        <f>SUM(D25:D29)+D24</f>
        <v>294424.85543328489</v>
      </c>
      <c r="F39" s="39" t="s">
        <v>11</v>
      </c>
      <c r="G39" s="39"/>
      <c r="H39" s="39"/>
      <c r="I39" s="39"/>
      <c r="J39" s="13">
        <f>SUM(J24:J38)</f>
        <v>294424.86133077682</v>
      </c>
    </row>
    <row r="40" spans="1:10" ht="13.5" thickTop="1"/>
  </sheetData>
  <mergeCells count="4">
    <mergeCell ref="A19:C19"/>
    <mergeCell ref="F19:H19"/>
    <mergeCell ref="A39:C39"/>
    <mergeCell ref="F39:I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Simple Loan</vt:lpstr>
      <vt:lpstr>FP Loan</vt:lpstr>
      <vt:lpstr>Coupon Bond</vt:lpstr>
      <vt:lpstr>Discount Bond</vt:lpstr>
      <vt:lpstr>Bond Prices</vt:lpstr>
      <vt:lpstr>Retirement</vt:lpstr>
      <vt:lpstr>Saving Plan</vt:lpstr>
      <vt:lpstr>Saving Plan2</vt:lpstr>
      <vt:lpstr>Insurance Program</vt:lpstr>
      <vt:lpstr>Insurance2</vt:lpstr>
      <vt:lpstr>Insurance3</vt:lpstr>
      <vt:lpstr>Insurance4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Corporate Edition</cp:lastModifiedBy>
  <dcterms:created xsi:type="dcterms:W3CDTF">2010-01-12T00:35:46Z</dcterms:created>
  <dcterms:modified xsi:type="dcterms:W3CDTF">2014-01-30T00:50:39Z</dcterms:modified>
</cp:coreProperties>
</file>