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0" yWindow="135" windowWidth="15600" windowHeight="11760" activeTab="1"/>
  </bookViews>
  <sheets>
    <sheet name="Instructions Sheet" sheetId="2" r:id="rId1"/>
    <sheet name="Data" sheetId="1" r:id="rId2"/>
    <sheet name="Charts" sheetId="4" r:id="rId3"/>
  </sheets>
  <definedNames>
    <definedName name="Averages_Data">IF(LEFT(Data!$C$12,7)="Updated",OFFSET(Data!$H$14,1,0,COUNT(Data!$G$15:$G$510),1),"")</definedName>
    <definedName name="AveragesDates">OFFSET(Data!$G$15,,,COUNT(Data!$G$15:$G$2000),1)</definedName>
    <definedName name="DailyValues">OFFSET(Data!$D$15,,,COUNT(Data!$D$15:$D$2000),1)</definedName>
    <definedName name="DailyValuesDates">OFFSET(Data!$C$15,,,COUNT(Data!$B$15:$C$2000),1)</definedName>
    <definedName name="Label_Chart">IF(LEFT(Data!$C$12,7)="Updated",Data!$H$14,"")</definedName>
    <definedName name="PercentChanges">OFFSET(Data!$I$15,,,COUNT(Data!$I$15:$I$2000),1)</definedName>
    <definedName name="Periods">OFFSET(Data!$J$15,,,COUNT(Data!$G$15:$G$2000),1)</definedName>
    <definedName name="StandardAverages">OFFSET(Data!$O$15,,,COUNT(Data!$Q$15:$Q$24),1)</definedName>
    <definedName name="StandardPercentChanges">OFFSET(Data!$P$15,,,COUNT(Data!$Q$15:$Q$24),1)</definedName>
    <definedName name="StandardPeriods">OFFSET(Data!$L$15,,,COUNT(Data!$Q$15:$Q$24),1)</definedName>
    <definedName name="Start_Date">IF(LEFT(Data!$C$12,7)="Updated",OFFSET(Data!$F$14,1,0,COUNT(Data!#REF!),1),"")</definedName>
    <definedName name="test">OFFSET(Data!$D$14,2,0,0,1)</definedName>
  </definedNames>
  <calcPr calcId="145621"/>
</workbook>
</file>

<file path=xl/calcChain.xml><?xml version="1.0" encoding="utf-8"?>
<calcChain xmlns="http://schemas.openxmlformats.org/spreadsheetml/2006/main">
  <c r="F8" i="1" l="1"/>
  <c r="F13" i="1"/>
  <c r="C1" i="4" l="1"/>
  <c r="I14" i="1"/>
  <c r="U7" i="1" l="1" a="1"/>
  <c r="U7" i="1" s="1"/>
  <c r="H14" i="1"/>
  <c r="AF6" i="1"/>
  <c r="AE6" i="1"/>
  <c r="D14" i="1"/>
  <c r="AG6" i="1"/>
  <c r="C13" i="1"/>
  <c r="D12" i="1"/>
  <c r="D4" i="1"/>
  <c r="AI7" i="1"/>
  <c r="D6" i="1"/>
  <c r="N15" i="1" l="1"/>
  <c r="M21" i="1" s="1"/>
  <c r="M24" i="1"/>
  <c r="M23" i="1"/>
  <c r="AB15" i="1" a="1"/>
  <c r="AB15" i="1" s="1"/>
  <c r="X15" i="1" a="1"/>
  <c r="X15" i="1" s="1"/>
  <c r="U8" i="1" a="1"/>
  <c r="U8" i="1" s="1"/>
  <c r="V15" i="1" a="1"/>
  <c r="V15" i="1" s="1"/>
  <c r="C12" i="1"/>
  <c r="M22" i="1" l="1"/>
  <c r="N22" i="1" s="1"/>
  <c r="Q22" i="1" s="1"/>
  <c r="M20" i="1"/>
  <c r="N20" i="1" s="1"/>
  <c r="Q20" i="1" s="1"/>
  <c r="N21" i="1"/>
  <c r="O21" i="1" s="1"/>
  <c r="M15" i="1"/>
  <c r="Q15" i="1" s="1"/>
  <c r="M16" i="1"/>
  <c r="M18" i="1"/>
  <c r="N23" i="1"/>
  <c r="M19" i="1"/>
  <c r="N24" i="1"/>
  <c r="Q24" i="1" s="1"/>
  <c r="M17" i="1"/>
  <c r="E12" i="1"/>
  <c r="AA15" i="1" a="1"/>
  <c r="AA15" i="1" s="1"/>
  <c r="AB16" i="1" s="1" a="1"/>
  <c r="AB16" i="1" s="1"/>
  <c r="W15" i="1" a="1"/>
  <c r="W15" i="1" s="1"/>
  <c r="X16" i="1" s="1" a="1"/>
  <c r="X16" i="1" s="1"/>
  <c r="T15" i="1" a="1"/>
  <c r="T15" i="1" s="1"/>
  <c r="G15" i="1" s="1"/>
  <c r="Z15" i="1" a="1"/>
  <c r="Z15" i="1" s="1"/>
  <c r="U15" i="1" a="1"/>
  <c r="U15" i="1" s="1"/>
  <c r="O20" i="1" l="1"/>
  <c r="P23" i="1"/>
  <c r="Q23" i="1"/>
  <c r="P24" i="1"/>
  <c r="O22" i="1"/>
  <c r="O24" i="1"/>
  <c r="O23" i="1"/>
  <c r="P22" i="1"/>
  <c r="P20" i="1"/>
  <c r="N19" i="1"/>
  <c r="Q19" i="1" s="1"/>
  <c r="N16" i="1"/>
  <c r="Q16" i="1" s="1"/>
  <c r="N18" i="1"/>
  <c r="Q18" i="1" s="1"/>
  <c r="P21" i="1"/>
  <c r="Q21" i="1"/>
  <c r="AA16" i="1" a="1"/>
  <c r="AA16" i="1" s="1"/>
  <c r="AB17" i="1" s="1" a="1"/>
  <c r="AB17" i="1" s="1"/>
  <c r="W16" i="1" a="1"/>
  <c r="W16" i="1" s="1"/>
  <c r="X17" i="1" s="1" a="1"/>
  <c r="X17" i="1" s="1"/>
  <c r="S15" i="1" a="1"/>
  <c r="S15" i="1" s="1"/>
  <c r="T16" i="1" s="1" a="1"/>
  <c r="T16" i="1" s="1"/>
  <c r="Y15" i="1" a="1"/>
  <c r="Y15" i="1" s="1"/>
  <c r="Z16" i="1" s="1" a="1"/>
  <c r="Z16" i="1" s="1"/>
  <c r="V16" i="1" a="1"/>
  <c r="V16" i="1" s="1"/>
  <c r="P18" i="1" l="1"/>
  <c r="P16" i="1"/>
  <c r="O18" i="1"/>
  <c r="P19" i="1"/>
  <c r="O16" i="1"/>
  <c r="O19" i="1"/>
  <c r="F15" i="1"/>
  <c r="J15" i="1" s="1"/>
  <c r="W17" i="1" a="1"/>
  <c r="W17" i="1" s="1"/>
  <c r="X18" i="1" s="1" a="1"/>
  <c r="X18" i="1" s="1"/>
  <c r="AA17" i="1" a="1"/>
  <c r="AA17" i="1" s="1"/>
  <c r="AB18" i="1" s="1" a="1"/>
  <c r="AB18" i="1" s="1"/>
  <c r="S16" i="1" a="1"/>
  <c r="S16" i="1" s="1"/>
  <c r="T17" i="1" s="1" a="1"/>
  <c r="T17" i="1" s="1"/>
  <c r="G16" i="1"/>
  <c r="U16" i="1" a="1"/>
  <c r="U16" i="1" s="1"/>
  <c r="Y16" i="1" a="1"/>
  <c r="Y16" i="1" s="1"/>
  <c r="Z17" i="1" s="1" a="1"/>
  <c r="Z17" i="1" s="1"/>
  <c r="J16" i="1" l="1"/>
  <c r="I15" i="1"/>
  <c r="H15" i="1"/>
  <c r="F16" i="1"/>
  <c r="W18" i="1" a="1"/>
  <c r="W18" i="1" s="1"/>
  <c r="X19" i="1" s="1" a="1"/>
  <c r="X19" i="1" s="1"/>
  <c r="AA18" i="1" a="1"/>
  <c r="AA18" i="1" s="1"/>
  <c r="AB19" i="1" s="1" a="1"/>
  <c r="AB19" i="1" s="1"/>
  <c r="S17" i="1" a="1"/>
  <c r="S17" i="1" s="1"/>
  <c r="T18" i="1" s="1" a="1"/>
  <c r="T18" i="1" s="1"/>
  <c r="Y17" i="1" a="1"/>
  <c r="Y17" i="1" s="1"/>
  <c r="Z18" i="1" s="1" a="1"/>
  <c r="Z18" i="1" s="1"/>
  <c r="V17" i="1" a="1"/>
  <c r="V17" i="1" s="1"/>
  <c r="I16" i="1" l="1"/>
  <c r="H16" i="1"/>
  <c r="AA19" i="1" a="1"/>
  <c r="AA19" i="1" s="1"/>
  <c r="AB20" i="1" s="1" a="1"/>
  <c r="AB20" i="1" s="1"/>
  <c r="S18" i="1" a="1"/>
  <c r="S18" i="1" s="1"/>
  <c r="T19" i="1" s="1" a="1"/>
  <c r="T19" i="1" s="1"/>
  <c r="W19" i="1" a="1"/>
  <c r="W19" i="1" s="1"/>
  <c r="X20" i="1" s="1" a="1"/>
  <c r="X20" i="1" s="1"/>
  <c r="G17" i="1"/>
  <c r="J17" i="1" s="1"/>
  <c r="U17" i="1" a="1"/>
  <c r="U17" i="1" s="1"/>
  <c r="F17" i="1" s="1"/>
  <c r="Y18" i="1" a="1"/>
  <c r="Y18" i="1" s="1"/>
  <c r="Z19" i="1" s="1" a="1"/>
  <c r="Z19" i="1" s="1"/>
  <c r="S19" i="1" l="1" a="1"/>
  <c r="S19" i="1" s="1"/>
  <c r="T20" i="1" s="1" a="1"/>
  <c r="T20" i="1" s="1"/>
  <c r="AA20" i="1" a="1"/>
  <c r="AA20" i="1" s="1"/>
  <c r="AB21" i="1" s="1" a="1"/>
  <c r="AB21" i="1" s="1"/>
  <c r="H17" i="1"/>
  <c r="I17" i="1"/>
  <c r="W20" i="1" a="1"/>
  <c r="W20" i="1" s="1"/>
  <c r="X21" i="1" s="1" a="1"/>
  <c r="X21" i="1" s="1"/>
  <c r="Y19" i="1" a="1"/>
  <c r="Y19" i="1" s="1"/>
  <c r="Z20" i="1" s="1" a="1"/>
  <c r="Z20" i="1" s="1"/>
  <c r="V18" i="1" a="1"/>
  <c r="V18" i="1" s="1"/>
  <c r="S20" i="1" l="1" a="1"/>
  <c r="S20" i="1" s="1"/>
  <c r="T21" i="1" s="1" a="1"/>
  <c r="T21" i="1" s="1"/>
  <c r="AA21" i="1" a="1"/>
  <c r="AA21" i="1" s="1"/>
  <c r="AB22" i="1" s="1" a="1"/>
  <c r="AB22" i="1" s="1"/>
  <c r="Y20" i="1" a="1"/>
  <c r="Y20" i="1" s="1"/>
  <c r="Z21" i="1" s="1" a="1"/>
  <c r="Z21" i="1" s="1"/>
  <c r="G18" i="1"/>
  <c r="J18" i="1" s="1"/>
  <c r="U18" i="1" a="1"/>
  <c r="U18" i="1" s="1"/>
  <c r="F18" i="1" s="1"/>
  <c r="W21" i="1" a="1"/>
  <c r="W21" i="1" s="1"/>
  <c r="X22" i="1" s="1" a="1"/>
  <c r="X22" i="1" s="1"/>
  <c r="S21" i="1" l="1" a="1"/>
  <c r="S21" i="1" s="1"/>
  <c r="T22" i="1" s="1" a="1"/>
  <c r="T22" i="1" s="1"/>
  <c r="AA22" i="1" a="1"/>
  <c r="AA22" i="1" s="1"/>
  <c r="AB23" i="1" s="1" a="1"/>
  <c r="AB23" i="1" s="1"/>
  <c r="H18" i="1"/>
  <c r="I18" i="1"/>
  <c r="W22" i="1" a="1"/>
  <c r="W22" i="1" s="1"/>
  <c r="X23" i="1" s="1" a="1"/>
  <c r="X23" i="1" s="1"/>
  <c r="Y21" i="1" a="1"/>
  <c r="Y21" i="1" s="1"/>
  <c r="Z22" i="1" s="1" a="1"/>
  <c r="Z22" i="1" s="1"/>
  <c r="V19" i="1" a="1"/>
  <c r="V19" i="1" s="1"/>
  <c r="AA23" i="1" l="1" a="1"/>
  <c r="AA23" i="1" s="1"/>
  <c r="AB24" i="1" s="1" a="1"/>
  <c r="AB24" i="1" s="1"/>
  <c r="S22" i="1" a="1"/>
  <c r="S22" i="1" s="1"/>
  <c r="T23" i="1" s="1" a="1"/>
  <c r="T23" i="1" s="1"/>
  <c r="W23" i="1" a="1"/>
  <c r="W23" i="1" s="1"/>
  <c r="X24" i="1" s="1" a="1"/>
  <c r="X24" i="1" s="1"/>
  <c r="Y22" i="1" a="1"/>
  <c r="Y22" i="1" s="1"/>
  <c r="Z23" i="1" s="1" a="1"/>
  <c r="Z23" i="1" s="1"/>
  <c r="G19" i="1"/>
  <c r="J19" i="1" s="1"/>
  <c r="U19" i="1" a="1"/>
  <c r="U19" i="1" s="1"/>
  <c r="F19" i="1" s="1"/>
  <c r="S23" i="1" l="1" a="1"/>
  <c r="S23" i="1" s="1"/>
  <c r="T24" i="1" s="1" a="1"/>
  <c r="T24" i="1" s="1"/>
  <c r="AA24" i="1" a="1"/>
  <c r="AA24" i="1" s="1"/>
  <c r="AB25" i="1" s="1" a="1"/>
  <c r="AB25" i="1" s="1"/>
  <c r="I19" i="1"/>
  <c r="H19" i="1"/>
  <c r="W24" i="1" a="1"/>
  <c r="W24" i="1" s="1"/>
  <c r="X25" i="1" s="1" a="1"/>
  <c r="X25" i="1" s="1"/>
  <c r="V20" i="1" a="1"/>
  <c r="V20" i="1" s="1"/>
  <c r="Y23" i="1" a="1"/>
  <c r="Y23" i="1" s="1"/>
  <c r="Z24" i="1" s="1" a="1"/>
  <c r="Z24" i="1" s="1"/>
  <c r="AA25" i="1" l="1" a="1"/>
  <c r="AA25" i="1" s="1"/>
  <c r="AB26" i="1" s="1" a="1"/>
  <c r="AB26" i="1" s="1"/>
  <c r="S24" i="1" a="1"/>
  <c r="S24" i="1" s="1"/>
  <c r="T25" i="1" s="1" a="1"/>
  <c r="T25" i="1" s="1"/>
  <c r="G20" i="1"/>
  <c r="U20" i="1" a="1"/>
  <c r="U20" i="1" s="1"/>
  <c r="F20" i="1" s="1"/>
  <c r="Y24" i="1" a="1"/>
  <c r="Y24" i="1" s="1"/>
  <c r="Z25" i="1" s="1" a="1"/>
  <c r="Z25" i="1" s="1"/>
  <c r="W25" i="1" a="1"/>
  <c r="W25" i="1" s="1"/>
  <c r="X26" i="1" s="1" a="1"/>
  <c r="X26" i="1" s="1"/>
  <c r="J20" i="1" l="1"/>
  <c r="S25" i="1" a="1"/>
  <c r="S25" i="1" s="1"/>
  <c r="T26" i="1" s="1" a="1"/>
  <c r="T26" i="1" s="1"/>
  <c r="AA26" i="1" a="1"/>
  <c r="AA26" i="1" s="1"/>
  <c r="AB27" i="1" s="1" a="1"/>
  <c r="AB27" i="1" s="1"/>
  <c r="I20" i="1"/>
  <c r="H20" i="1"/>
  <c r="W26" i="1" a="1"/>
  <c r="W26" i="1" s="1"/>
  <c r="X27" i="1" s="1" a="1"/>
  <c r="X27" i="1" s="1"/>
  <c r="Y25" i="1" a="1"/>
  <c r="Y25" i="1" s="1"/>
  <c r="Z26" i="1" s="1" a="1"/>
  <c r="Z26" i="1" s="1"/>
  <c r="V21" i="1" a="1"/>
  <c r="V21" i="1" s="1"/>
  <c r="AA27" i="1" l="1" a="1"/>
  <c r="AA27" i="1" s="1"/>
  <c r="AB28" i="1" s="1" a="1"/>
  <c r="AB28" i="1" s="1"/>
  <c r="S26" i="1" a="1"/>
  <c r="S26" i="1" s="1"/>
  <c r="T27" i="1" s="1" a="1"/>
  <c r="T27" i="1" s="1"/>
  <c r="G21" i="1"/>
  <c r="J21" i="1" s="1"/>
  <c r="U21" i="1" a="1"/>
  <c r="U21" i="1" s="1"/>
  <c r="F21" i="1" s="1"/>
  <c r="Y26" i="1" a="1"/>
  <c r="Y26" i="1" s="1"/>
  <c r="Z27" i="1" s="1" a="1"/>
  <c r="Z27" i="1" s="1"/>
  <c r="W27" i="1" a="1"/>
  <c r="W27" i="1" s="1"/>
  <c r="X28" i="1" s="1" a="1"/>
  <c r="X28" i="1" s="1"/>
  <c r="S27" i="1" l="1" a="1"/>
  <c r="S27" i="1" s="1"/>
  <c r="T28" i="1" s="1" a="1"/>
  <c r="T28" i="1" s="1"/>
  <c r="AA28" i="1" a="1"/>
  <c r="AA28" i="1" s="1"/>
  <c r="AB29" i="1" s="1" a="1"/>
  <c r="AB29" i="1" s="1"/>
  <c r="I21" i="1"/>
  <c r="H21" i="1"/>
  <c r="V22" i="1" a="1"/>
  <c r="V22" i="1" s="1"/>
  <c r="W28" i="1" a="1"/>
  <c r="W28" i="1" s="1"/>
  <c r="X29" i="1" s="1" a="1"/>
  <c r="X29" i="1" s="1"/>
  <c r="Y27" i="1" a="1"/>
  <c r="Y27" i="1" s="1"/>
  <c r="Z28" i="1" s="1" a="1"/>
  <c r="Z28" i="1" s="1"/>
  <c r="S28" i="1" l="1" a="1"/>
  <c r="S28" i="1" s="1"/>
  <c r="T29" i="1" s="1" a="1"/>
  <c r="T29" i="1" s="1"/>
  <c r="AA29" i="1" a="1"/>
  <c r="AA29" i="1" s="1"/>
  <c r="AB30" i="1" s="1" a="1"/>
  <c r="AB30" i="1" s="1"/>
  <c r="U22" i="1" a="1"/>
  <c r="U22" i="1" s="1"/>
  <c r="F22" i="1" s="1"/>
  <c r="G22" i="1"/>
  <c r="Y28" i="1" a="1"/>
  <c r="Y28" i="1" s="1"/>
  <c r="Z29" i="1" s="1" a="1"/>
  <c r="Z29" i="1" s="1"/>
  <c r="W29" i="1" a="1"/>
  <c r="W29" i="1" s="1"/>
  <c r="X30" i="1" s="1" a="1"/>
  <c r="X30" i="1" s="1"/>
  <c r="J22" i="1" l="1"/>
  <c r="S29" i="1" a="1"/>
  <c r="S29" i="1" s="1"/>
  <c r="T30" i="1" s="1" a="1"/>
  <c r="T30" i="1" s="1"/>
  <c r="AA30" i="1" a="1"/>
  <c r="AA30" i="1" s="1"/>
  <c r="AB31" i="1" s="1" a="1"/>
  <c r="AB31" i="1" s="1"/>
  <c r="H22" i="1"/>
  <c r="I22" i="1"/>
  <c r="Y29" i="1" a="1"/>
  <c r="Y29" i="1" s="1"/>
  <c r="Z30" i="1" s="1" a="1"/>
  <c r="Z30" i="1" s="1"/>
  <c r="W30" i="1" a="1"/>
  <c r="W30" i="1" s="1"/>
  <c r="X31" i="1" s="1" a="1"/>
  <c r="X31" i="1" s="1"/>
  <c r="V23" i="1" a="1"/>
  <c r="V23" i="1" s="1"/>
  <c r="S30" i="1" l="1" a="1"/>
  <c r="S30" i="1" s="1"/>
  <c r="T31" i="1" s="1" a="1"/>
  <c r="T31" i="1" s="1"/>
  <c r="AA31" i="1" a="1"/>
  <c r="AA31" i="1" s="1"/>
  <c r="AB32" i="1" s="1" a="1"/>
  <c r="AB32" i="1" s="1"/>
  <c r="W31" i="1" a="1"/>
  <c r="W31" i="1" s="1"/>
  <c r="X32" i="1" s="1" a="1"/>
  <c r="X32" i="1" s="1"/>
  <c r="G23" i="1"/>
  <c r="J23" i="1" s="1"/>
  <c r="U23" i="1" a="1"/>
  <c r="U23" i="1" s="1"/>
  <c r="F23" i="1" s="1"/>
  <c r="Y30" i="1" a="1"/>
  <c r="Y30" i="1" s="1"/>
  <c r="Z31" i="1" s="1" a="1"/>
  <c r="Z31" i="1" s="1"/>
  <c r="S31" i="1" l="1" a="1"/>
  <c r="S31" i="1" s="1"/>
  <c r="T32" i="1" s="1" a="1"/>
  <c r="T32" i="1" s="1"/>
  <c r="AA32" i="1" a="1"/>
  <c r="AA32" i="1" s="1"/>
  <c r="AB33" i="1" s="1" a="1"/>
  <c r="AB33" i="1" s="1"/>
  <c r="H23" i="1"/>
  <c r="I23" i="1"/>
  <c r="W32" i="1" a="1"/>
  <c r="W32" i="1" s="1"/>
  <c r="X33" i="1" s="1" a="1"/>
  <c r="X33" i="1" s="1"/>
  <c r="Y31" i="1" a="1"/>
  <c r="Y31" i="1" s="1"/>
  <c r="Z32" i="1" s="1" a="1"/>
  <c r="Z32" i="1" s="1"/>
  <c r="V24" i="1" a="1"/>
  <c r="V24" i="1" s="1"/>
  <c r="S32" i="1" l="1" a="1"/>
  <c r="S32" i="1" s="1"/>
  <c r="T33" i="1" s="1" a="1"/>
  <c r="T33" i="1" s="1"/>
  <c r="AA33" i="1" a="1"/>
  <c r="AA33" i="1" s="1"/>
  <c r="AB34" i="1" s="1" a="1"/>
  <c r="AB34" i="1" s="1"/>
  <c r="Y32" i="1" a="1"/>
  <c r="Y32" i="1" s="1"/>
  <c r="Z33" i="1" s="1" a="1"/>
  <c r="Z33" i="1" s="1"/>
  <c r="G24" i="1"/>
  <c r="J24" i="1" s="1"/>
  <c r="U24" i="1" a="1"/>
  <c r="U24" i="1" s="1"/>
  <c r="F24" i="1" s="1"/>
  <c r="W33" i="1" a="1"/>
  <c r="W33" i="1" s="1"/>
  <c r="X34" i="1" s="1" a="1"/>
  <c r="X34" i="1" s="1"/>
  <c r="V25" i="1" l="1" a="1"/>
  <c r="V25" i="1" s="1"/>
  <c r="G25" i="1" s="1"/>
  <c r="S33" i="1" a="1"/>
  <c r="S33" i="1" s="1"/>
  <c r="T34" i="1" s="1" a="1"/>
  <c r="T34" i="1" s="1"/>
  <c r="AA34" i="1" a="1"/>
  <c r="AA34" i="1" s="1"/>
  <c r="AB35" i="1" s="1" a="1"/>
  <c r="AB35" i="1" s="1"/>
  <c r="I24" i="1"/>
  <c r="H24" i="1"/>
  <c r="Y33" i="1" a="1"/>
  <c r="Y33" i="1" s="1"/>
  <c r="Z34" i="1" s="1" a="1"/>
  <c r="Z34" i="1" s="1"/>
  <c r="W34" i="1" a="1"/>
  <c r="W34" i="1" s="1"/>
  <c r="X35" i="1" s="1" a="1"/>
  <c r="X35" i="1" s="1"/>
  <c r="U25" i="1" l="1" a="1"/>
  <c r="U25" i="1" s="1"/>
  <c r="F25" i="1" s="1"/>
  <c r="J25" i="1" s="1"/>
  <c r="S34" i="1" a="1"/>
  <c r="S34" i="1" s="1"/>
  <c r="T35" i="1" s="1" a="1"/>
  <c r="T35" i="1" s="1"/>
  <c r="AA35" i="1" a="1"/>
  <c r="AA35" i="1" s="1"/>
  <c r="AB36" i="1" s="1" a="1"/>
  <c r="AB36" i="1" s="1"/>
  <c r="Y34" i="1" a="1"/>
  <c r="Y34" i="1" s="1"/>
  <c r="Z35" i="1" s="1" a="1"/>
  <c r="Z35" i="1" s="1"/>
  <c r="W35" i="1" a="1"/>
  <c r="W35" i="1" s="1"/>
  <c r="X36" i="1" s="1" a="1"/>
  <c r="X36" i="1" s="1"/>
  <c r="H25" i="1" l="1"/>
  <c r="V26" i="1" a="1"/>
  <c r="V26" i="1" s="1"/>
  <c r="G26" i="1" s="1"/>
  <c r="I25" i="1"/>
  <c r="S35" i="1" a="1"/>
  <c r="S35" i="1" s="1"/>
  <c r="T36" i="1" s="1" a="1"/>
  <c r="T36" i="1" s="1"/>
  <c r="AA36" i="1" a="1"/>
  <c r="AA36" i="1" s="1"/>
  <c r="AB37" i="1" s="1" a="1"/>
  <c r="AB37" i="1" s="1"/>
  <c r="W36" i="1" a="1"/>
  <c r="W36" i="1" s="1"/>
  <c r="X37" i="1" s="1" a="1"/>
  <c r="X37" i="1" s="1"/>
  <c r="Y35" i="1" a="1"/>
  <c r="Y35" i="1" s="1"/>
  <c r="Z36" i="1" s="1" a="1"/>
  <c r="Z36" i="1" s="1"/>
  <c r="U26" i="1" l="1" a="1"/>
  <c r="U26" i="1" s="1"/>
  <c r="F26" i="1" s="1"/>
  <c r="J26" i="1" s="1"/>
  <c r="S36" i="1" a="1"/>
  <c r="S36" i="1" s="1"/>
  <c r="T37" i="1" s="1" a="1"/>
  <c r="T37" i="1" s="1"/>
  <c r="AA37" i="1" a="1"/>
  <c r="AA37" i="1" s="1"/>
  <c r="AB38" i="1" s="1" a="1"/>
  <c r="AB38" i="1" s="1"/>
  <c r="Y36" i="1" a="1"/>
  <c r="Y36" i="1" s="1"/>
  <c r="Z37" i="1" s="1" a="1"/>
  <c r="Z37" i="1" s="1"/>
  <c r="W37" i="1" a="1"/>
  <c r="W37" i="1" s="1"/>
  <c r="X38" i="1" s="1" a="1"/>
  <c r="X38" i="1" s="1"/>
  <c r="I26" i="1" l="1"/>
  <c r="H26" i="1"/>
  <c r="V27" i="1" a="1"/>
  <c r="V27" i="1" s="1"/>
  <c r="G27" i="1" s="1"/>
  <c r="S37" i="1" a="1"/>
  <c r="S37" i="1" s="1"/>
  <c r="T38" i="1" s="1" a="1"/>
  <c r="T38" i="1" s="1"/>
  <c r="AA38" i="1" a="1"/>
  <c r="AA38" i="1" s="1"/>
  <c r="AB39" i="1" s="1" a="1"/>
  <c r="AB39" i="1" s="1"/>
  <c r="W38" i="1" a="1"/>
  <c r="W38" i="1" s="1"/>
  <c r="X39" i="1" s="1" a="1"/>
  <c r="X39" i="1" s="1"/>
  <c r="Y37" i="1" a="1"/>
  <c r="Y37" i="1" s="1"/>
  <c r="Z38" i="1" s="1" a="1"/>
  <c r="Z38" i="1" s="1"/>
  <c r="U27" i="1" l="1" a="1"/>
  <c r="U27" i="1" s="1"/>
  <c r="F27" i="1" s="1"/>
  <c r="J27" i="1" s="1"/>
  <c r="S38" i="1" a="1"/>
  <c r="S38" i="1" s="1"/>
  <c r="T39" i="1" s="1" a="1"/>
  <c r="T39" i="1" s="1"/>
  <c r="W39" i="1" a="1"/>
  <c r="W39" i="1" s="1"/>
  <c r="X40" i="1" s="1" a="1"/>
  <c r="X40" i="1" s="1"/>
  <c r="Y38" i="1" a="1"/>
  <c r="Y38" i="1" s="1"/>
  <c r="Z39" i="1" s="1" a="1"/>
  <c r="Z39" i="1" s="1"/>
  <c r="AA39" i="1" a="1"/>
  <c r="AA39" i="1" s="1"/>
  <c r="AB40" i="1" s="1" a="1"/>
  <c r="AB40" i="1" s="1"/>
  <c r="V28" i="1" l="1" a="1"/>
  <c r="V28" i="1" s="1"/>
  <c r="G28" i="1" s="1"/>
  <c r="H27" i="1"/>
  <c r="I27" i="1"/>
  <c r="S39" i="1" a="1"/>
  <c r="S39" i="1" s="1"/>
  <c r="T40" i="1" s="1" a="1"/>
  <c r="T40" i="1" s="1"/>
  <c r="Y39" i="1" a="1"/>
  <c r="Y39" i="1" s="1"/>
  <c r="Z40" i="1" s="1" a="1"/>
  <c r="Z40" i="1" s="1"/>
  <c r="AA40" i="1" a="1"/>
  <c r="AA40" i="1" s="1"/>
  <c r="AB41" i="1" s="1" a="1"/>
  <c r="AB41" i="1" s="1"/>
  <c r="W40" i="1" a="1"/>
  <c r="W40" i="1" s="1"/>
  <c r="X41" i="1" s="1" a="1"/>
  <c r="X41" i="1" s="1"/>
  <c r="U28" i="1" l="1" a="1"/>
  <c r="U28" i="1" s="1"/>
  <c r="F28" i="1" s="1"/>
  <c r="J28" i="1" s="1"/>
  <c r="S40" i="1" a="1"/>
  <c r="S40" i="1" s="1"/>
  <c r="T41" i="1" s="1" a="1"/>
  <c r="T41" i="1" s="1"/>
  <c r="W41" i="1" a="1"/>
  <c r="W41" i="1" s="1"/>
  <c r="X42" i="1" s="1" a="1"/>
  <c r="X42" i="1" s="1"/>
  <c r="Y40" i="1" a="1"/>
  <c r="Y40" i="1" s="1"/>
  <c r="Z41" i="1" s="1" a="1"/>
  <c r="Z41" i="1" s="1"/>
  <c r="AA41" i="1" a="1"/>
  <c r="AA41" i="1" s="1"/>
  <c r="AB42" i="1" s="1" a="1"/>
  <c r="AB42" i="1" s="1"/>
  <c r="V29" i="1" l="1" a="1"/>
  <c r="V29" i="1" s="1"/>
  <c r="G29" i="1" s="1"/>
  <c r="H28" i="1"/>
  <c r="I28" i="1"/>
  <c r="S41" i="1" a="1"/>
  <c r="S41" i="1" s="1"/>
  <c r="T42" i="1" s="1" a="1"/>
  <c r="T42" i="1" s="1"/>
  <c r="W42" i="1" a="1"/>
  <c r="W42" i="1" s="1"/>
  <c r="X43" i="1" s="1" a="1"/>
  <c r="X43" i="1" s="1"/>
  <c r="Y41" i="1" a="1"/>
  <c r="Y41" i="1" s="1"/>
  <c r="Z42" i="1" s="1" a="1"/>
  <c r="Z42" i="1" s="1"/>
  <c r="AA42" i="1" a="1"/>
  <c r="AA42" i="1" s="1"/>
  <c r="AB43" i="1" s="1" a="1"/>
  <c r="AB43" i="1" s="1"/>
  <c r="U29" i="1" l="1" a="1"/>
  <c r="U29" i="1" s="1"/>
  <c r="F29" i="1" s="1"/>
  <c r="J29" i="1" s="1"/>
  <c r="S42" i="1" a="1"/>
  <c r="S42" i="1" s="1"/>
  <c r="T43" i="1" s="1" a="1"/>
  <c r="T43" i="1" s="1"/>
  <c r="AA43" i="1" a="1"/>
  <c r="AA43" i="1" s="1"/>
  <c r="AB44" i="1" s="1" a="1"/>
  <c r="AB44" i="1" s="1"/>
  <c r="Y42" i="1" a="1"/>
  <c r="Y42" i="1" s="1"/>
  <c r="Z43" i="1" s="1" a="1"/>
  <c r="Z43" i="1" s="1"/>
  <c r="W43" i="1" a="1"/>
  <c r="W43" i="1" s="1"/>
  <c r="X44" i="1" s="1" a="1"/>
  <c r="X44" i="1" s="1"/>
  <c r="V30" i="1" l="1" a="1"/>
  <c r="V30" i="1" s="1"/>
  <c r="G30" i="1" s="1"/>
  <c r="I29" i="1"/>
  <c r="H29" i="1"/>
  <c r="S43" i="1" a="1"/>
  <c r="S43" i="1" s="1"/>
  <c r="T44" i="1" s="1" a="1"/>
  <c r="T44" i="1" s="1"/>
  <c r="W44" i="1" a="1"/>
  <c r="W44" i="1" s="1"/>
  <c r="X45" i="1" s="1" a="1"/>
  <c r="X45" i="1" s="1"/>
  <c r="AA44" i="1" a="1"/>
  <c r="AA44" i="1" s="1"/>
  <c r="AB45" i="1" s="1" a="1"/>
  <c r="AB45" i="1" s="1"/>
  <c r="Y43" i="1" a="1"/>
  <c r="Y43" i="1" s="1"/>
  <c r="Z44" i="1" s="1" a="1"/>
  <c r="Z44" i="1" s="1"/>
  <c r="U30" i="1" l="1" a="1"/>
  <c r="U30" i="1" s="1"/>
  <c r="F30" i="1" s="1"/>
  <c r="J30" i="1" s="1"/>
  <c r="S44" i="1" a="1"/>
  <c r="S44" i="1" s="1"/>
  <c r="T45" i="1" s="1" a="1"/>
  <c r="T45" i="1" s="1"/>
  <c r="Y44" i="1" a="1"/>
  <c r="Y44" i="1" s="1"/>
  <c r="Z45" i="1" s="1" a="1"/>
  <c r="Z45" i="1" s="1"/>
  <c r="AA45" i="1" a="1"/>
  <c r="AA45" i="1" s="1"/>
  <c r="AB46" i="1" s="1" a="1"/>
  <c r="AB46" i="1" s="1"/>
  <c r="W45" i="1" a="1"/>
  <c r="W45" i="1" s="1"/>
  <c r="X46" i="1" s="1" a="1"/>
  <c r="X46" i="1" s="1"/>
  <c r="H30" i="1" l="1"/>
  <c r="I30" i="1"/>
  <c r="V31" i="1" a="1"/>
  <c r="V31" i="1" s="1"/>
  <c r="G31" i="1" s="1"/>
  <c r="S45" i="1" a="1"/>
  <c r="S45" i="1" s="1"/>
  <c r="T46" i="1" s="1" a="1"/>
  <c r="T46" i="1" s="1"/>
  <c r="Y45" i="1" a="1"/>
  <c r="Y45" i="1" s="1"/>
  <c r="Z46" i="1" s="1" a="1"/>
  <c r="Z46" i="1" s="1"/>
  <c r="AA46" i="1" a="1"/>
  <c r="AA46" i="1" s="1"/>
  <c r="AB47" i="1" s="1" a="1"/>
  <c r="AB47" i="1" s="1"/>
  <c r="W46" i="1" a="1"/>
  <c r="W46" i="1" s="1"/>
  <c r="X47" i="1" s="1" a="1"/>
  <c r="X47" i="1" s="1"/>
  <c r="U31" i="1" l="1" a="1"/>
  <c r="U31" i="1" s="1"/>
  <c r="F31" i="1" s="1"/>
  <c r="J31" i="1" s="1"/>
  <c r="S46" i="1" a="1"/>
  <c r="S46" i="1" s="1"/>
  <c r="T47" i="1" s="1" a="1"/>
  <c r="T47" i="1" s="1"/>
  <c r="Y46" i="1" a="1"/>
  <c r="Y46" i="1" s="1"/>
  <c r="Z47" i="1" s="1" a="1"/>
  <c r="Z47" i="1" s="1"/>
  <c r="W47" i="1" a="1"/>
  <c r="W47" i="1" s="1"/>
  <c r="X48" i="1" s="1" a="1"/>
  <c r="X48" i="1" s="1"/>
  <c r="AA47" i="1" a="1"/>
  <c r="AA47" i="1" s="1"/>
  <c r="AB48" i="1" s="1" a="1"/>
  <c r="AB48" i="1" s="1"/>
  <c r="I31" i="1" l="1"/>
  <c r="H31" i="1"/>
  <c r="V32" i="1" a="1"/>
  <c r="V32" i="1" s="1"/>
  <c r="G32" i="1" s="1"/>
  <c r="S47" i="1" a="1"/>
  <c r="S47" i="1" s="1"/>
  <c r="T48" i="1" s="1" a="1"/>
  <c r="T48" i="1" s="1"/>
  <c r="Y47" i="1" a="1"/>
  <c r="Y47" i="1" s="1"/>
  <c r="Z48" i="1" s="1" a="1"/>
  <c r="Z48" i="1" s="1"/>
  <c r="W48" i="1" a="1"/>
  <c r="W48" i="1" s="1"/>
  <c r="X49" i="1" s="1" a="1"/>
  <c r="X49" i="1" s="1"/>
  <c r="AA48" i="1" a="1"/>
  <c r="AA48" i="1" s="1"/>
  <c r="AB49" i="1" s="1" a="1"/>
  <c r="AB49" i="1" s="1"/>
  <c r="U32" i="1" l="1" a="1"/>
  <c r="U32" i="1" s="1"/>
  <c r="F32" i="1" s="1"/>
  <c r="J32" i="1" s="1"/>
  <c r="S48" i="1" a="1"/>
  <c r="S48" i="1" s="1"/>
  <c r="T49" i="1" s="1" a="1"/>
  <c r="T49" i="1" s="1"/>
  <c r="W49" i="1" a="1"/>
  <c r="W49" i="1" s="1"/>
  <c r="X50" i="1" s="1" a="1"/>
  <c r="X50" i="1" s="1"/>
  <c r="AA49" i="1" a="1"/>
  <c r="AA49" i="1" s="1"/>
  <c r="AB50" i="1" s="1" a="1"/>
  <c r="AB50" i="1" s="1"/>
  <c r="Y48" i="1" a="1"/>
  <c r="Y48" i="1" s="1"/>
  <c r="Z49" i="1" s="1" a="1"/>
  <c r="Z49" i="1" s="1"/>
  <c r="V33" i="1" l="1" a="1"/>
  <c r="V33" i="1" s="1"/>
  <c r="I32" i="1"/>
  <c r="H32" i="1"/>
  <c r="S49" i="1" a="1"/>
  <c r="S49" i="1" s="1"/>
  <c r="T50" i="1" s="1" a="1"/>
  <c r="T50" i="1" s="1"/>
  <c r="Y49" i="1" a="1"/>
  <c r="Y49" i="1" s="1"/>
  <c r="Z50" i="1" s="1" a="1"/>
  <c r="Z50" i="1" s="1"/>
  <c r="AA50" i="1" a="1"/>
  <c r="AA50" i="1" s="1"/>
  <c r="AB51" i="1" s="1" a="1"/>
  <c r="AB51" i="1" s="1"/>
  <c r="W50" i="1" a="1"/>
  <c r="W50" i="1" s="1"/>
  <c r="X51" i="1" s="1" a="1"/>
  <c r="X51" i="1" s="1"/>
  <c r="U33" i="1" l="1" a="1"/>
  <c r="U33" i="1" s="1"/>
  <c r="F33" i="1" s="1"/>
  <c r="J33" i="1" s="1"/>
  <c r="G33" i="1"/>
  <c r="S50" i="1" a="1"/>
  <c r="S50" i="1" s="1"/>
  <c r="T51" i="1" s="1" a="1"/>
  <c r="T51" i="1" s="1"/>
  <c r="W51" i="1" a="1"/>
  <c r="W51" i="1" s="1"/>
  <c r="X52" i="1" s="1" a="1"/>
  <c r="X52" i="1" s="1"/>
  <c r="AA51" i="1" a="1"/>
  <c r="AA51" i="1" s="1"/>
  <c r="AB52" i="1" s="1" a="1"/>
  <c r="AB52" i="1" s="1"/>
  <c r="Y50" i="1" a="1"/>
  <c r="Y50" i="1" s="1"/>
  <c r="Z51" i="1" s="1" a="1"/>
  <c r="Z51" i="1" s="1"/>
  <c r="V34" i="1" l="1" a="1"/>
  <c r="V34" i="1" s="1"/>
  <c r="G34" i="1" s="1"/>
  <c r="H33" i="1"/>
  <c r="I33" i="1"/>
  <c r="S51" i="1" a="1"/>
  <c r="S51" i="1" s="1"/>
  <c r="T52" i="1" s="1" a="1"/>
  <c r="T52" i="1" s="1"/>
  <c r="Y51" i="1" a="1"/>
  <c r="Y51" i="1" s="1"/>
  <c r="Z52" i="1" s="1" a="1"/>
  <c r="Z52" i="1" s="1"/>
  <c r="AA52" i="1" a="1"/>
  <c r="AA52" i="1" s="1"/>
  <c r="AB53" i="1" s="1" a="1"/>
  <c r="AB53" i="1" s="1"/>
  <c r="W52" i="1" a="1"/>
  <c r="W52" i="1" s="1"/>
  <c r="X53" i="1" s="1" a="1"/>
  <c r="X53" i="1" s="1"/>
  <c r="U34" i="1" l="1" a="1"/>
  <c r="U34" i="1" s="1"/>
  <c r="F34" i="1" s="1"/>
  <c r="J34" i="1" s="1"/>
  <c r="S52" i="1" a="1"/>
  <c r="S52" i="1" s="1"/>
  <c r="T53" i="1" s="1" a="1"/>
  <c r="T53" i="1" s="1"/>
  <c r="AA53" i="1" a="1"/>
  <c r="AA53" i="1" s="1"/>
  <c r="AB54" i="1" s="1" a="1"/>
  <c r="AB54" i="1" s="1"/>
  <c r="W53" i="1" a="1"/>
  <c r="W53" i="1" s="1"/>
  <c r="X54" i="1" s="1" a="1"/>
  <c r="X54" i="1" s="1"/>
  <c r="Y52" i="1" a="1"/>
  <c r="Y52" i="1" s="1"/>
  <c r="Z53" i="1" s="1" a="1"/>
  <c r="Z53" i="1" s="1"/>
  <c r="H34" i="1" l="1"/>
  <c r="V35" i="1" a="1"/>
  <c r="V35" i="1" s="1"/>
  <c r="G35" i="1" s="1"/>
  <c r="I34" i="1"/>
  <c r="S53" i="1" a="1"/>
  <c r="S53" i="1" s="1"/>
  <c r="T54" i="1" s="1" a="1"/>
  <c r="T54" i="1" s="1"/>
  <c r="W54" i="1" a="1"/>
  <c r="W54" i="1" s="1"/>
  <c r="X55" i="1" s="1" a="1"/>
  <c r="X55" i="1" s="1"/>
  <c r="Y53" i="1" a="1"/>
  <c r="Y53" i="1" s="1"/>
  <c r="Z54" i="1" s="1" a="1"/>
  <c r="Z54" i="1" s="1"/>
  <c r="AA54" i="1" a="1"/>
  <c r="AA54" i="1" s="1"/>
  <c r="AB55" i="1" s="1" a="1"/>
  <c r="AB55" i="1" s="1"/>
  <c r="U35" i="1" l="1" a="1"/>
  <c r="U35" i="1" s="1"/>
  <c r="F35" i="1" s="1"/>
  <c r="J35" i="1" s="1"/>
  <c r="AA55" i="1" a="1"/>
  <c r="AA55" i="1" s="1"/>
  <c r="AB56" i="1" s="1" a="1"/>
  <c r="AB56" i="1" s="1"/>
  <c r="S54" i="1" a="1"/>
  <c r="S54" i="1" s="1"/>
  <c r="T55" i="1" s="1" a="1"/>
  <c r="T55" i="1" s="1"/>
  <c r="W55" i="1" a="1"/>
  <c r="W55" i="1" s="1"/>
  <c r="X56" i="1" s="1" a="1"/>
  <c r="X56" i="1" s="1"/>
  <c r="Y54" i="1" a="1"/>
  <c r="Y54" i="1" s="1"/>
  <c r="Z55" i="1" s="1" a="1"/>
  <c r="Z55" i="1" s="1"/>
  <c r="V36" i="1" l="1" a="1"/>
  <c r="V36" i="1" s="1"/>
  <c r="G36" i="1" s="1"/>
  <c r="H35" i="1"/>
  <c r="I35" i="1"/>
  <c r="AA56" i="1" a="1"/>
  <c r="AA56" i="1" s="1"/>
  <c r="AB57" i="1" s="1" a="1"/>
  <c r="AB57" i="1" s="1"/>
  <c r="S55" i="1" a="1"/>
  <c r="S55" i="1" s="1"/>
  <c r="T56" i="1" s="1" a="1"/>
  <c r="T56" i="1" s="1"/>
  <c r="W56" i="1" a="1"/>
  <c r="W56" i="1" s="1"/>
  <c r="X57" i="1" s="1" a="1"/>
  <c r="X57" i="1" s="1"/>
  <c r="Y55" i="1" a="1"/>
  <c r="Y55" i="1" s="1"/>
  <c r="Z56" i="1" s="1" a="1"/>
  <c r="Z56" i="1" s="1"/>
  <c r="U36" i="1" l="1" a="1"/>
  <c r="U36" i="1" s="1"/>
  <c r="F36" i="1" s="1"/>
  <c r="J36" i="1" s="1"/>
  <c r="AA57" i="1" a="1"/>
  <c r="AA57" i="1" s="1"/>
  <c r="AB58" i="1" s="1" a="1"/>
  <c r="AB58" i="1" s="1"/>
  <c r="W57" i="1" a="1"/>
  <c r="W57" i="1" s="1"/>
  <c r="X58" i="1" s="1" a="1"/>
  <c r="X58" i="1" s="1"/>
  <c r="Y56" i="1" a="1"/>
  <c r="Y56" i="1" s="1"/>
  <c r="Z57" i="1" s="1" a="1"/>
  <c r="Z57" i="1" s="1"/>
  <c r="S56" i="1" a="1"/>
  <c r="S56" i="1" s="1"/>
  <c r="T57" i="1" s="1" a="1"/>
  <c r="T57" i="1" s="1"/>
  <c r="I36" i="1" l="1"/>
  <c r="H36" i="1"/>
  <c r="V37" i="1" a="1"/>
  <c r="V37" i="1" s="1"/>
  <c r="G37" i="1" s="1"/>
  <c r="AA58" i="1" a="1"/>
  <c r="AA58" i="1" s="1"/>
  <c r="AB59" i="1" s="1" a="1"/>
  <c r="AB59" i="1" s="1"/>
  <c r="Y57" i="1" a="1"/>
  <c r="Y57" i="1" s="1"/>
  <c r="Z58" i="1" s="1" a="1"/>
  <c r="Z58" i="1" s="1"/>
  <c r="S57" i="1" a="1"/>
  <c r="S57" i="1" s="1"/>
  <c r="T58" i="1" s="1" a="1"/>
  <c r="T58" i="1" s="1"/>
  <c r="W58" i="1" a="1"/>
  <c r="W58" i="1" s="1"/>
  <c r="X59" i="1" s="1" a="1"/>
  <c r="X59" i="1" s="1"/>
  <c r="U37" i="1" l="1" a="1"/>
  <c r="U37" i="1" s="1"/>
  <c r="F37" i="1" s="1"/>
  <c r="J37" i="1" s="1"/>
  <c r="AA59" i="1" a="1"/>
  <c r="AA59" i="1" s="1"/>
  <c r="AB60" i="1" s="1" a="1"/>
  <c r="AB60" i="1" s="1"/>
  <c r="W59" i="1" a="1"/>
  <c r="W59" i="1" s="1"/>
  <c r="X60" i="1" s="1" a="1"/>
  <c r="X60" i="1" s="1"/>
  <c r="S58" i="1" a="1"/>
  <c r="S58" i="1" s="1"/>
  <c r="T59" i="1" s="1" a="1"/>
  <c r="T59" i="1" s="1"/>
  <c r="Y58" i="1" a="1"/>
  <c r="Y58" i="1" s="1"/>
  <c r="Z59" i="1" s="1" a="1"/>
  <c r="Z59" i="1" s="1"/>
  <c r="V38" i="1" l="1" a="1"/>
  <c r="V38" i="1" s="1"/>
  <c r="G38" i="1" s="1"/>
  <c r="I37" i="1"/>
  <c r="H37" i="1"/>
  <c r="W60" i="1" a="1"/>
  <c r="W60" i="1" s="1"/>
  <c r="X61" i="1" s="1" a="1"/>
  <c r="X61" i="1" s="1"/>
  <c r="AA60" i="1" a="1"/>
  <c r="AA60" i="1" s="1"/>
  <c r="AB61" i="1" s="1" a="1"/>
  <c r="AB61" i="1" s="1"/>
  <c r="Y59" i="1" a="1"/>
  <c r="Y59" i="1" s="1"/>
  <c r="Z60" i="1" s="1" a="1"/>
  <c r="Z60" i="1" s="1"/>
  <c r="S59" i="1" a="1"/>
  <c r="S59" i="1" s="1"/>
  <c r="T60" i="1" s="1" a="1"/>
  <c r="T60" i="1" s="1"/>
  <c r="U38" i="1" l="1" a="1"/>
  <c r="U38" i="1" s="1"/>
  <c r="F38" i="1" s="1"/>
  <c r="J38" i="1" s="1"/>
  <c r="W61" i="1" a="1"/>
  <c r="W61" i="1" s="1"/>
  <c r="X62" i="1" s="1" a="1"/>
  <c r="X62" i="1" s="1"/>
  <c r="AA61" i="1" a="1"/>
  <c r="AA61" i="1" s="1"/>
  <c r="AB62" i="1" s="1" a="1"/>
  <c r="AB62" i="1" s="1"/>
  <c r="S60" i="1" a="1"/>
  <c r="S60" i="1" s="1"/>
  <c r="T61" i="1" s="1" a="1"/>
  <c r="T61" i="1" s="1"/>
  <c r="Y60" i="1" a="1"/>
  <c r="Y60" i="1" s="1"/>
  <c r="Z61" i="1" s="1" a="1"/>
  <c r="Z61" i="1" s="1"/>
  <c r="I38" i="1" l="1"/>
  <c r="H38" i="1"/>
  <c r="V39" i="1" a="1"/>
  <c r="V39" i="1" s="1"/>
  <c r="G39" i="1" s="1"/>
  <c r="W62" i="1" a="1"/>
  <c r="W62" i="1" s="1"/>
  <c r="X63" i="1" s="1" a="1"/>
  <c r="X63" i="1" s="1"/>
  <c r="S61" i="1" a="1"/>
  <c r="S61" i="1" s="1"/>
  <c r="T62" i="1" s="1" a="1"/>
  <c r="T62" i="1" s="1"/>
  <c r="Y61" i="1" a="1"/>
  <c r="Y61" i="1" s="1"/>
  <c r="Z62" i="1" s="1" a="1"/>
  <c r="Z62" i="1" s="1"/>
  <c r="AA62" i="1" a="1"/>
  <c r="AA62" i="1" s="1"/>
  <c r="AB63" i="1" s="1" a="1"/>
  <c r="AB63" i="1" s="1"/>
  <c r="U39" i="1" l="1" a="1"/>
  <c r="U39" i="1" s="1"/>
  <c r="F39" i="1" s="1"/>
  <c r="J39" i="1" s="1"/>
  <c r="AA63" i="1" a="1"/>
  <c r="AA63" i="1" s="1"/>
  <c r="AB64" i="1" s="1" a="1"/>
  <c r="AB64" i="1" s="1"/>
  <c r="S62" i="1" a="1"/>
  <c r="S62" i="1" s="1"/>
  <c r="T63" i="1" s="1" a="1"/>
  <c r="T63" i="1" s="1"/>
  <c r="W63" i="1" a="1"/>
  <c r="W63" i="1" s="1"/>
  <c r="X64" i="1" s="1" a="1"/>
  <c r="X64" i="1" s="1"/>
  <c r="Y62" i="1" a="1"/>
  <c r="Y62" i="1" s="1"/>
  <c r="Z63" i="1" s="1" a="1"/>
  <c r="Z63" i="1" s="1"/>
  <c r="V40" i="1" l="1" a="1"/>
  <c r="V40" i="1" s="1"/>
  <c r="G40" i="1" s="1"/>
  <c r="I39" i="1"/>
  <c r="H39" i="1"/>
  <c r="S63" i="1" a="1"/>
  <c r="S63" i="1" s="1"/>
  <c r="T64" i="1" s="1" a="1"/>
  <c r="T64" i="1" s="1"/>
  <c r="Y63" i="1" a="1"/>
  <c r="Y63" i="1" s="1"/>
  <c r="Z64" i="1" s="1" a="1"/>
  <c r="Z64" i="1" s="1"/>
  <c r="W64" i="1" a="1"/>
  <c r="W64" i="1" s="1"/>
  <c r="X65" i="1" s="1" a="1"/>
  <c r="X65" i="1" s="1"/>
  <c r="AA64" i="1" a="1"/>
  <c r="AA64" i="1" s="1"/>
  <c r="AB65" i="1" s="1" a="1"/>
  <c r="AB65" i="1" s="1"/>
  <c r="U40" i="1" l="1" a="1"/>
  <c r="U40" i="1" s="1"/>
  <c r="F40" i="1" s="1"/>
  <c r="J40" i="1" s="1"/>
  <c r="W65" i="1" a="1"/>
  <c r="W65" i="1" s="1"/>
  <c r="X66" i="1" s="1" a="1"/>
  <c r="X66" i="1" s="1"/>
  <c r="AA65" i="1" a="1"/>
  <c r="AA65" i="1" s="1"/>
  <c r="AB66" i="1" s="1" a="1"/>
  <c r="AB66" i="1" s="1"/>
  <c r="Y64" i="1" a="1"/>
  <c r="Y64" i="1" s="1"/>
  <c r="Z65" i="1" s="1" a="1"/>
  <c r="Z65" i="1" s="1"/>
  <c r="S64" i="1" a="1"/>
  <c r="S64" i="1" s="1"/>
  <c r="T65" i="1" s="1" a="1"/>
  <c r="T65" i="1" s="1"/>
  <c r="V41" i="1" l="1" a="1"/>
  <c r="V41" i="1" s="1"/>
  <c r="G41" i="1" s="1"/>
  <c r="I40" i="1"/>
  <c r="H40" i="1"/>
  <c r="AA66" i="1" a="1"/>
  <c r="AA66" i="1" s="1"/>
  <c r="AB67" i="1" s="1" a="1"/>
  <c r="AB67" i="1" s="1"/>
  <c r="Y65" i="1" a="1"/>
  <c r="Y65" i="1" s="1"/>
  <c r="Z66" i="1" s="1" a="1"/>
  <c r="Z66" i="1" s="1"/>
  <c r="W66" i="1" a="1"/>
  <c r="W66" i="1" s="1"/>
  <c r="X67" i="1" s="1" a="1"/>
  <c r="X67" i="1" s="1"/>
  <c r="S65" i="1" a="1"/>
  <c r="S65" i="1" s="1"/>
  <c r="T66" i="1" s="1" a="1"/>
  <c r="T66" i="1" s="1"/>
  <c r="U41" i="1" l="1" a="1"/>
  <c r="U41" i="1" s="1"/>
  <c r="F41" i="1" s="1"/>
  <c r="J41" i="1" s="1"/>
  <c r="W67" i="1" a="1"/>
  <c r="W67" i="1" s="1"/>
  <c r="X68" i="1" s="1" a="1"/>
  <c r="X68" i="1" s="1"/>
  <c r="AA67" i="1" a="1"/>
  <c r="AA67" i="1" s="1"/>
  <c r="AB68" i="1" s="1" a="1"/>
  <c r="AB68" i="1" s="1"/>
  <c r="S66" i="1" a="1"/>
  <c r="S66" i="1" s="1"/>
  <c r="T67" i="1" s="1" a="1"/>
  <c r="T67" i="1" s="1"/>
  <c r="Y66" i="1" a="1"/>
  <c r="Y66" i="1" s="1"/>
  <c r="Z67" i="1" s="1" a="1"/>
  <c r="Z67" i="1" s="1"/>
  <c r="V42" i="1" l="1" a="1"/>
  <c r="V42" i="1" s="1"/>
  <c r="G42" i="1" s="1"/>
  <c r="I41" i="1"/>
  <c r="H41" i="1"/>
  <c r="Y67" i="1" a="1"/>
  <c r="Y67" i="1" s="1"/>
  <c r="Z68" i="1" s="1" a="1"/>
  <c r="Z68" i="1" s="1"/>
  <c r="AA68" i="1" a="1"/>
  <c r="AA68" i="1" s="1"/>
  <c r="AB69" i="1" s="1" a="1"/>
  <c r="AB69" i="1" s="1"/>
  <c r="S67" i="1" a="1"/>
  <c r="S67" i="1" s="1"/>
  <c r="T68" i="1" s="1" a="1"/>
  <c r="T68" i="1" s="1"/>
  <c r="W68" i="1" a="1"/>
  <c r="W68" i="1" s="1"/>
  <c r="X69" i="1" s="1" a="1"/>
  <c r="X69" i="1" s="1"/>
  <c r="U42" i="1" l="1" a="1"/>
  <c r="U42" i="1" s="1"/>
  <c r="F42" i="1" s="1"/>
  <c r="J42" i="1" s="1"/>
  <c r="Y68" i="1" a="1"/>
  <c r="Y68" i="1" s="1"/>
  <c r="Z69" i="1" s="1" a="1"/>
  <c r="Z69" i="1" s="1"/>
  <c r="S68" i="1" a="1"/>
  <c r="S68" i="1" s="1"/>
  <c r="T69" i="1" s="1" a="1"/>
  <c r="T69" i="1" s="1"/>
  <c r="AA69" i="1" a="1"/>
  <c r="AA69" i="1" s="1"/>
  <c r="AB70" i="1" s="1" a="1"/>
  <c r="AB70" i="1" s="1"/>
  <c r="W69" i="1" a="1"/>
  <c r="W69" i="1" s="1"/>
  <c r="X70" i="1" s="1" a="1"/>
  <c r="X70" i="1" s="1"/>
  <c r="I42" i="1" l="1"/>
  <c r="V43" i="1" a="1"/>
  <c r="V43" i="1" s="1"/>
  <c r="G43" i="1" s="1"/>
  <c r="H42" i="1"/>
  <c r="AA70" i="1" a="1"/>
  <c r="AA70" i="1" s="1"/>
  <c r="AB71" i="1" s="1" a="1"/>
  <c r="AB71" i="1" s="1"/>
  <c r="Y69" i="1" a="1"/>
  <c r="Y69" i="1" s="1"/>
  <c r="Z70" i="1" s="1" a="1"/>
  <c r="Z70" i="1" s="1"/>
  <c r="W70" i="1" a="1"/>
  <c r="W70" i="1" s="1"/>
  <c r="X71" i="1" s="1" a="1"/>
  <c r="X71" i="1" s="1"/>
  <c r="S69" i="1" a="1"/>
  <c r="S69" i="1" s="1"/>
  <c r="T70" i="1" s="1" a="1"/>
  <c r="T70" i="1" s="1"/>
  <c r="U43" i="1" l="1" a="1"/>
  <c r="U43" i="1" s="1"/>
  <c r="F43" i="1" s="1"/>
  <c r="J43" i="1" s="1"/>
  <c r="W71" i="1" a="1"/>
  <c r="W71" i="1" s="1"/>
  <c r="X72" i="1" s="1" a="1"/>
  <c r="X72" i="1" s="1"/>
  <c r="AA71" i="1" a="1"/>
  <c r="AA71" i="1" s="1"/>
  <c r="AB72" i="1" s="1" a="1"/>
  <c r="AB72" i="1" s="1"/>
  <c r="S70" i="1" a="1"/>
  <c r="S70" i="1" s="1"/>
  <c r="T71" i="1" s="1" a="1"/>
  <c r="T71" i="1" s="1"/>
  <c r="Y70" i="1" a="1"/>
  <c r="Y70" i="1" s="1"/>
  <c r="Z71" i="1" s="1" a="1"/>
  <c r="Z71" i="1" s="1"/>
  <c r="V44" i="1" l="1" a="1"/>
  <c r="V44" i="1" s="1"/>
  <c r="G44" i="1" s="1"/>
  <c r="H43" i="1"/>
  <c r="I43" i="1"/>
  <c r="W72" i="1" a="1"/>
  <c r="W72" i="1" s="1"/>
  <c r="X73" i="1" s="1" a="1"/>
  <c r="X73" i="1" s="1"/>
  <c r="Y71" i="1" a="1"/>
  <c r="Y71" i="1" s="1"/>
  <c r="Z72" i="1" s="1" a="1"/>
  <c r="Z72" i="1" s="1"/>
  <c r="AA72" i="1" a="1"/>
  <c r="AA72" i="1" s="1"/>
  <c r="AB73" i="1" s="1" a="1"/>
  <c r="AB73" i="1" s="1"/>
  <c r="S71" i="1" a="1"/>
  <c r="S71" i="1" s="1"/>
  <c r="T72" i="1" s="1" a="1"/>
  <c r="T72" i="1" s="1"/>
  <c r="U44" i="1" l="1" a="1"/>
  <c r="U44" i="1" s="1"/>
  <c r="F44" i="1" s="1"/>
  <c r="J44" i="1" s="1"/>
  <c r="W73" i="1" a="1"/>
  <c r="W73" i="1" s="1"/>
  <c r="X74" i="1" s="1" a="1"/>
  <c r="X74" i="1" s="1"/>
  <c r="AA73" i="1" a="1"/>
  <c r="AA73" i="1" s="1"/>
  <c r="AB74" i="1" s="1" a="1"/>
  <c r="AB74" i="1" s="1"/>
  <c r="Y72" i="1" a="1"/>
  <c r="Y72" i="1" s="1"/>
  <c r="Z73" i="1" s="1" a="1"/>
  <c r="Z73" i="1" s="1"/>
  <c r="S72" i="1" a="1"/>
  <c r="S72" i="1" s="1"/>
  <c r="T73" i="1" s="1" a="1"/>
  <c r="T73" i="1" s="1"/>
  <c r="V45" i="1" l="1" a="1"/>
  <c r="V45" i="1" s="1"/>
  <c r="G45" i="1" s="1"/>
  <c r="H44" i="1"/>
  <c r="I44" i="1"/>
  <c r="S73" i="1" a="1"/>
  <c r="S73" i="1" s="1"/>
  <c r="T74" i="1" s="1" a="1"/>
  <c r="T74" i="1" s="1"/>
  <c r="Y73" i="1" a="1"/>
  <c r="Y73" i="1" s="1"/>
  <c r="Z74" i="1" s="1" a="1"/>
  <c r="Z74" i="1" s="1"/>
  <c r="AA74" i="1" a="1"/>
  <c r="AA74" i="1" s="1"/>
  <c r="AB75" i="1" s="1" a="1"/>
  <c r="AB75" i="1" s="1"/>
  <c r="W74" i="1" a="1"/>
  <c r="W74" i="1" s="1"/>
  <c r="X75" i="1" s="1" a="1"/>
  <c r="X75" i="1" s="1"/>
  <c r="U45" i="1" l="1" a="1"/>
  <c r="U45" i="1" s="1"/>
  <c r="F45" i="1" s="1"/>
  <c r="J45" i="1" s="1"/>
  <c r="S74" i="1" a="1"/>
  <c r="S74" i="1" s="1"/>
  <c r="T75" i="1" s="1" a="1"/>
  <c r="T75" i="1" s="1"/>
  <c r="AA75" i="1" a="1"/>
  <c r="AA75" i="1" s="1"/>
  <c r="AB76" i="1" s="1" a="1"/>
  <c r="AB76" i="1" s="1"/>
  <c r="W75" i="1" a="1"/>
  <c r="W75" i="1" s="1"/>
  <c r="X76" i="1" s="1" a="1"/>
  <c r="X76" i="1" s="1"/>
  <c r="Y74" i="1" a="1"/>
  <c r="Y74" i="1" s="1"/>
  <c r="Z75" i="1" s="1" a="1"/>
  <c r="Z75" i="1" s="1"/>
  <c r="I45" i="1" l="1"/>
  <c r="H45" i="1"/>
  <c r="V46" i="1" a="1"/>
  <c r="V46" i="1" s="1"/>
  <c r="G46" i="1" s="1"/>
  <c r="W76" i="1" a="1"/>
  <c r="W76" i="1" s="1"/>
  <c r="X77" i="1" s="1" a="1"/>
  <c r="X77" i="1" s="1"/>
  <c r="S75" i="1" a="1"/>
  <c r="S75" i="1" s="1"/>
  <c r="T76" i="1" s="1" a="1"/>
  <c r="T76" i="1" s="1"/>
  <c r="Y75" i="1" a="1"/>
  <c r="Y75" i="1" s="1"/>
  <c r="Z76" i="1" s="1" a="1"/>
  <c r="Z76" i="1" s="1"/>
  <c r="AA76" i="1" a="1"/>
  <c r="AA76" i="1" s="1"/>
  <c r="AB77" i="1" s="1" a="1"/>
  <c r="AB77" i="1" s="1"/>
  <c r="U46" i="1" l="1" a="1"/>
  <c r="U46" i="1" s="1"/>
  <c r="F46" i="1" s="1"/>
  <c r="J46" i="1" s="1"/>
  <c r="Y76" i="1" a="1"/>
  <c r="Y76" i="1" s="1"/>
  <c r="Z77" i="1" s="1" a="1"/>
  <c r="Z77" i="1" s="1"/>
  <c r="AA77" i="1" a="1"/>
  <c r="AA77" i="1" s="1"/>
  <c r="AB78" i="1" s="1" a="1"/>
  <c r="AB78" i="1" s="1"/>
  <c r="S76" i="1" a="1"/>
  <c r="S76" i="1" s="1"/>
  <c r="T77" i="1" s="1" a="1"/>
  <c r="T77" i="1" s="1"/>
  <c r="W77" i="1" a="1"/>
  <c r="W77" i="1" s="1"/>
  <c r="X78" i="1" s="1" a="1"/>
  <c r="X78" i="1" s="1"/>
  <c r="V47" i="1" l="1" a="1"/>
  <c r="V47" i="1" s="1"/>
  <c r="G47" i="1" s="1"/>
  <c r="H46" i="1"/>
  <c r="I46" i="1"/>
  <c r="AA78" i="1" a="1"/>
  <c r="AA78" i="1" s="1"/>
  <c r="AB79" i="1" s="1" a="1"/>
  <c r="AB79" i="1" s="1"/>
  <c r="Y77" i="1" a="1"/>
  <c r="Y77" i="1" s="1"/>
  <c r="Z78" i="1" s="1" a="1"/>
  <c r="Z78" i="1" s="1"/>
  <c r="W78" i="1" a="1"/>
  <c r="W78" i="1" s="1"/>
  <c r="X79" i="1" s="1" a="1"/>
  <c r="X79" i="1" s="1"/>
  <c r="S77" i="1" a="1"/>
  <c r="S77" i="1" s="1"/>
  <c r="T78" i="1" s="1" a="1"/>
  <c r="T78" i="1" s="1"/>
  <c r="U47" i="1" l="1" a="1"/>
  <c r="U47" i="1" s="1"/>
  <c r="F47" i="1" s="1"/>
  <c r="J47" i="1" s="1"/>
  <c r="W79" i="1" a="1"/>
  <c r="W79" i="1" s="1"/>
  <c r="X80" i="1" s="1" a="1"/>
  <c r="X80" i="1" s="1"/>
  <c r="AA79" i="1" a="1"/>
  <c r="AA79" i="1" s="1"/>
  <c r="AB80" i="1" s="1" a="1"/>
  <c r="AB80" i="1" s="1"/>
  <c r="S78" i="1" a="1"/>
  <c r="S78" i="1" s="1"/>
  <c r="T79" i="1" s="1" a="1"/>
  <c r="T79" i="1" s="1"/>
  <c r="Y78" i="1" a="1"/>
  <c r="Y78" i="1" s="1"/>
  <c r="Z79" i="1" s="1" a="1"/>
  <c r="Z79" i="1" s="1"/>
  <c r="H47" i="1" l="1"/>
  <c r="V48" i="1" a="1"/>
  <c r="V48" i="1" s="1"/>
  <c r="G48" i="1" s="1"/>
  <c r="I47" i="1"/>
  <c r="Y79" i="1" a="1"/>
  <c r="Y79" i="1" s="1"/>
  <c r="Z80" i="1" s="1" a="1"/>
  <c r="Z80" i="1" s="1"/>
  <c r="AA80" i="1" a="1"/>
  <c r="AA80" i="1" s="1"/>
  <c r="AB81" i="1" s="1" a="1"/>
  <c r="AB81" i="1" s="1"/>
  <c r="W80" i="1" a="1"/>
  <c r="W80" i="1" s="1"/>
  <c r="X81" i="1" s="1" a="1"/>
  <c r="X81" i="1" s="1"/>
  <c r="S79" i="1" a="1"/>
  <c r="S79" i="1" s="1"/>
  <c r="T80" i="1" s="1" a="1"/>
  <c r="T80" i="1" s="1"/>
  <c r="U48" i="1" l="1" a="1"/>
  <c r="U48" i="1" s="1"/>
  <c r="F48" i="1" s="1"/>
  <c r="J48" i="1" s="1"/>
  <c r="AA81" i="1" a="1"/>
  <c r="AA81" i="1" s="1"/>
  <c r="AB82" i="1" s="1" a="1"/>
  <c r="AB82" i="1" s="1"/>
  <c r="Y80" i="1" a="1"/>
  <c r="Y80" i="1" s="1"/>
  <c r="Z81" i="1" s="1" a="1"/>
  <c r="Z81" i="1" s="1"/>
  <c r="S80" i="1" a="1"/>
  <c r="S80" i="1" s="1"/>
  <c r="T81" i="1" s="1" a="1"/>
  <c r="T81" i="1" s="1"/>
  <c r="W81" i="1" a="1"/>
  <c r="W81" i="1" s="1"/>
  <c r="X82" i="1" s="1" a="1"/>
  <c r="X82" i="1" s="1"/>
  <c r="V49" i="1" l="1" a="1"/>
  <c r="V49" i="1" s="1"/>
  <c r="G49" i="1" s="1"/>
  <c r="I48" i="1"/>
  <c r="H48" i="1"/>
  <c r="Y81" i="1" a="1"/>
  <c r="Y81" i="1" s="1"/>
  <c r="Z82" i="1" s="1" a="1"/>
  <c r="Z82" i="1" s="1"/>
  <c r="W82" i="1" a="1"/>
  <c r="W82" i="1" s="1"/>
  <c r="X83" i="1" s="1" a="1"/>
  <c r="X83" i="1" s="1"/>
  <c r="S81" i="1" a="1"/>
  <c r="S81" i="1" s="1"/>
  <c r="T82" i="1" s="1" a="1"/>
  <c r="T82" i="1" s="1"/>
  <c r="AA82" i="1" a="1"/>
  <c r="AA82" i="1" s="1"/>
  <c r="AB83" i="1" s="1" a="1"/>
  <c r="AB83" i="1" s="1"/>
  <c r="U49" i="1" l="1" a="1"/>
  <c r="U49" i="1" s="1"/>
  <c r="F49" i="1" s="1"/>
  <c r="J49" i="1" s="1"/>
  <c r="S82" i="1" a="1"/>
  <c r="S82" i="1" s="1"/>
  <c r="T83" i="1" s="1" a="1"/>
  <c r="T83" i="1" s="1"/>
  <c r="Y82" i="1" a="1"/>
  <c r="Y82" i="1" s="1"/>
  <c r="Z83" i="1" s="1" a="1"/>
  <c r="Z83" i="1" s="1"/>
  <c r="AA83" i="1" a="1"/>
  <c r="AA83" i="1" s="1"/>
  <c r="AB84" i="1" s="1" a="1"/>
  <c r="AB84" i="1" s="1"/>
  <c r="W83" i="1" a="1"/>
  <c r="W83" i="1" s="1"/>
  <c r="X84" i="1" s="1" a="1"/>
  <c r="X84" i="1" s="1"/>
  <c r="I49" i="1" l="1"/>
  <c r="H49" i="1"/>
  <c r="V50" i="1" a="1"/>
  <c r="V50" i="1" s="1"/>
  <c r="G50" i="1" s="1"/>
  <c r="Y83" i="1" a="1"/>
  <c r="Y83" i="1" s="1"/>
  <c r="Z84" i="1" s="1" a="1"/>
  <c r="Z84" i="1" s="1"/>
  <c r="W84" i="1" a="1"/>
  <c r="W84" i="1" s="1"/>
  <c r="X85" i="1" s="1" a="1"/>
  <c r="X85" i="1" s="1"/>
  <c r="AA84" i="1" a="1"/>
  <c r="AA84" i="1" s="1"/>
  <c r="AB85" i="1" s="1" a="1"/>
  <c r="AB85" i="1" s="1"/>
  <c r="S83" i="1" a="1"/>
  <c r="S83" i="1" s="1"/>
  <c r="T84" i="1" s="1" a="1"/>
  <c r="T84" i="1" s="1"/>
  <c r="U50" i="1" l="1" a="1"/>
  <c r="U50" i="1" s="1"/>
  <c r="F50" i="1" s="1"/>
  <c r="J50" i="1" s="1"/>
  <c r="W85" i="1" a="1"/>
  <c r="W85" i="1" s="1"/>
  <c r="X86" i="1" s="1" a="1"/>
  <c r="X86" i="1" s="1"/>
  <c r="Y84" i="1" a="1"/>
  <c r="Y84" i="1" s="1"/>
  <c r="Z85" i="1" s="1" a="1"/>
  <c r="Z85" i="1" s="1"/>
  <c r="AA85" i="1" a="1"/>
  <c r="AA85" i="1" s="1"/>
  <c r="AB86" i="1" s="1" a="1"/>
  <c r="AB86" i="1" s="1"/>
  <c r="S84" i="1" a="1"/>
  <c r="S84" i="1" s="1"/>
  <c r="T85" i="1" s="1" a="1"/>
  <c r="T85" i="1" s="1"/>
  <c r="V51" i="1" l="1" a="1"/>
  <c r="V51" i="1" s="1"/>
  <c r="G51" i="1" s="1"/>
  <c r="I50" i="1"/>
  <c r="H50" i="1"/>
  <c r="Y85" i="1" a="1"/>
  <c r="Y85" i="1" s="1"/>
  <c r="Z86" i="1" s="1" a="1"/>
  <c r="Z86" i="1" s="1"/>
  <c r="AA86" i="1" a="1"/>
  <c r="AA86" i="1" s="1"/>
  <c r="AB87" i="1" s="1" a="1"/>
  <c r="AB87" i="1" s="1"/>
  <c r="S85" i="1" a="1"/>
  <c r="S85" i="1" s="1"/>
  <c r="T86" i="1" s="1" a="1"/>
  <c r="T86" i="1" s="1"/>
  <c r="W86" i="1" a="1"/>
  <c r="W86" i="1" s="1"/>
  <c r="X87" i="1" s="1" a="1"/>
  <c r="X87" i="1" s="1"/>
  <c r="U51" i="1" l="1" a="1"/>
  <c r="U51" i="1" s="1"/>
  <c r="F51" i="1" s="1"/>
  <c r="J51" i="1" s="1"/>
  <c r="S86" i="1" a="1"/>
  <c r="S86" i="1" s="1"/>
  <c r="T87" i="1" s="1" a="1"/>
  <c r="T87" i="1" s="1"/>
  <c r="W87" i="1" a="1"/>
  <c r="W87" i="1" s="1"/>
  <c r="X88" i="1" s="1" a="1"/>
  <c r="X88" i="1" s="1"/>
  <c r="AA87" i="1" a="1"/>
  <c r="AA87" i="1" s="1"/>
  <c r="AB88" i="1" s="1" a="1"/>
  <c r="AB88" i="1" s="1"/>
  <c r="Y86" i="1" a="1"/>
  <c r="Y86" i="1" s="1"/>
  <c r="Z87" i="1" s="1" a="1"/>
  <c r="Z87" i="1" s="1"/>
  <c r="V52" i="1" l="1" a="1"/>
  <c r="V52" i="1" s="1"/>
  <c r="G52" i="1" s="1"/>
  <c r="I51" i="1"/>
  <c r="H51" i="1"/>
  <c r="Y87" i="1" a="1"/>
  <c r="Y87" i="1" s="1"/>
  <c r="Z88" i="1" s="1" a="1"/>
  <c r="Z88" i="1" s="1"/>
  <c r="W88" i="1" a="1"/>
  <c r="W88" i="1" s="1"/>
  <c r="X89" i="1" s="1" a="1"/>
  <c r="X89" i="1" s="1"/>
  <c r="AA88" i="1" a="1"/>
  <c r="AA88" i="1" s="1"/>
  <c r="AB89" i="1" s="1" a="1"/>
  <c r="AB89" i="1" s="1"/>
  <c r="S87" i="1" a="1"/>
  <c r="S87" i="1" s="1"/>
  <c r="T88" i="1" s="1" a="1"/>
  <c r="T88" i="1" s="1"/>
  <c r="U52" i="1" l="1" a="1"/>
  <c r="U52" i="1" s="1"/>
  <c r="F52" i="1" s="1"/>
  <c r="J52" i="1" s="1"/>
  <c r="W89" i="1" a="1"/>
  <c r="W89" i="1" s="1"/>
  <c r="X90" i="1" s="1" a="1"/>
  <c r="X90" i="1" s="1"/>
  <c r="S88" i="1" a="1"/>
  <c r="S88" i="1" s="1"/>
  <c r="T89" i="1" s="1" a="1"/>
  <c r="T89" i="1" s="1"/>
  <c r="AA89" i="1" a="1"/>
  <c r="AA89" i="1" s="1"/>
  <c r="AB90" i="1" s="1" a="1"/>
  <c r="AB90" i="1" s="1"/>
  <c r="Y88" i="1" a="1"/>
  <c r="Y88" i="1" s="1"/>
  <c r="Z89" i="1" s="1" a="1"/>
  <c r="Z89" i="1" s="1"/>
  <c r="V53" i="1" l="1" a="1"/>
  <c r="V53" i="1" s="1"/>
  <c r="G53" i="1" s="1"/>
  <c r="H52" i="1"/>
  <c r="I52" i="1"/>
  <c r="AA90" i="1" a="1"/>
  <c r="AA90" i="1" s="1"/>
  <c r="AB91" i="1" s="1" a="1"/>
  <c r="AB91" i="1" s="1"/>
  <c r="W90" i="1" a="1"/>
  <c r="W90" i="1" s="1"/>
  <c r="X91" i="1" s="1" a="1"/>
  <c r="X91" i="1" s="1"/>
  <c r="Y89" i="1" a="1"/>
  <c r="Y89" i="1" s="1"/>
  <c r="Z90" i="1" s="1" a="1"/>
  <c r="Z90" i="1" s="1"/>
  <c r="S89" i="1" a="1"/>
  <c r="S89" i="1" s="1"/>
  <c r="T90" i="1" s="1" a="1"/>
  <c r="T90" i="1" s="1"/>
  <c r="U53" i="1" l="1" a="1"/>
  <c r="U53" i="1" s="1"/>
  <c r="F53" i="1" s="1"/>
  <c r="J53" i="1" s="1"/>
  <c r="W91" i="1" a="1"/>
  <c r="W91" i="1" s="1"/>
  <c r="X92" i="1" s="1" a="1"/>
  <c r="X92" i="1" s="1"/>
  <c r="S90" i="1" a="1"/>
  <c r="S90" i="1" s="1"/>
  <c r="T91" i="1" s="1" a="1"/>
  <c r="T91" i="1" s="1"/>
  <c r="Y90" i="1" a="1"/>
  <c r="Y90" i="1" s="1"/>
  <c r="Z91" i="1" s="1" a="1"/>
  <c r="Z91" i="1" s="1"/>
  <c r="AA91" i="1" a="1"/>
  <c r="AA91" i="1" s="1"/>
  <c r="AB92" i="1" s="1" a="1"/>
  <c r="AB92" i="1" s="1"/>
  <c r="I53" i="1" l="1"/>
  <c r="H53" i="1"/>
  <c r="V54" i="1" a="1"/>
  <c r="V54" i="1" s="1"/>
  <c r="G54" i="1" s="1"/>
  <c r="AA92" i="1" a="1"/>
  <c r="AA92" i="1" s="1"/>
  <c r="AB93" i="1" s="1" a="1"/>
  <c r="AB93" i="1" s="1"/>
  <c r="S91" i="1" a="1"/>
  <c r="S91" i="1" s="1"/>
  <c r="T92" i="1" s="1" a="1"/>
  <c r="T92" i="1" s="1"/>
  <c r="W92" i="1" a="1"/>
  <c r="W92" i="1" s="1"/>
  <c r="X93" i="1" s="1" a="1"/>
  <c r="X93" i="1" s="1"/>
  <c r="Y91" i="1" a="1"/>
  <c r="Y91" i="1" s="1"/>
  <c r="Z92" i="1" s="1" a="1"/>
  <c r="Z92" i="1" s="1"/>
  <c r="U54" i="1" l="1" a="1"/>
  <c r="U54" i="1" s="1"/>
  <c r="F54" i="1" s="1"/>
  <c r="J54" i="1" s="1"/>
  <c r="AA93" i="1" a="1"/>
  <c r="AA93" i="1" s="1"/>
  <c r="AB94" i="1" s="1" a="1"/>
  <c r="AB94" i="1" s="1"/>
  <c r="Y92" i="1" a="1"/>
  <c r="Y92" i="1" s="1"/>
  <c r="Z93" i="1" s="1" a="1"/>
  <c r="Z93" i="1" s="1"/>
  <c r="S92" i="1" a="1"/>
  <c r="S92" i="1" s="1"/>
  <c r="T93" i="1" s="1" a="1"/>
  <c r="T93" i="1" s="1"/>
  <c r="W93" i="1" a="1"/>
  <c r="W93" i="1" s="1"/>
  <c r="X94" i="1" s="1" a="1"/>
  <c r="X94" i="1" s="1"/>
  <c r="H54" i="1" l="1"/>
  <c r="I54" i="1"/>
  <c r="V55" i="1" a="1"/>
  <c r="V55" i="1" s="1"/>
  <c r="G55" i="1" s="1"/>
  <c r="AA94" i="1" a="1"/>
  <c r="AA94" i="1" s="1"/>
  <c r="AB95" i="1" s="1" a="1"/>
  <c r="AB95" i="1" s="1"/>
  <c r="W94" i="1" a="1"/>
  <c r="W94" i="1" s="1"/>
  <c r="X95" i="1" s="1" a="1"/>
  <c r="X95" i="1" s="1"/>
  <c r="Y93" i="1" a="1"/>
  <c r="Y93" i="1" s="1"/>
  <c r="Z94" i="1" s="1" a="1"/>
  <c r="Z94" i="1" s="1"/>
  <c r="S93" i="1" a="1"/>
  <c r="S93" i="1" s="1"/>
  <c r="T94" i="1" s="1" a="1"/>
  <c r="T94" i="1" s="1"/>
  <c r="U55" i="1" l="1" a="1"/>
  <c r="U55" i="1" s="1"/>
  <c r="F55" i="1" s="1"/>
  <c r="J55" i="1" s="1"/>
  <c r="W95" i="1" a="1"/>
  <c r="W95" i="1" s="1"/>
  <c r="X96" i="1" s="1" a="1"/>
  <c r="X96" i="1" s="1"/>
  <c r="AA95" i="1" a="1"/>
  <c r="AA95" i="1" s="1"/>
  <c r="AB96" i="1" s="1" a="1"/>
  <c r="AB96" i="1" s="1"/>
  <c r="Y94" i="1" a="1"/>
  <c r="Y94" i="1" s="1"/>
  <c r="Z95" i="1" s="1" a="1"/>
  <c r="Z95" i="1" s="1"/>
  <c r="S94" i="1" a="1"/>
  <c r="S94" i="1" s="1"/>
  <c r="T95" i="1" s="1" a="1"/>
  <c r="T95" i="1" s="1"/>
  <c r="H55" i="1" l="1"/>
  <c r="I55" i="1"/>
  <c r="V56" i="1" a="1"/>
  <c r="V56" i="1" s="1"/>
  <c r="G56" i="1" s="1"/>
  <c r="S95" i="1" a="1"/>
  <c r="S95" i="1" s="1"/>
  <c r="T96" i="1" s="1" a="1"/>
  <c r="T96" i="1" s="1"/>
  <c r="AA96" i="1" a="1"/>
  <c r="AA96" i="1" s="1"/>
  <c r="AB97" i="1" s="1" a="1"/>
  <c r="AB97" i="1" s="1"/>
  <c r="W96" i="1" a="1"/>
  <c r="W96" i="1" s="1"/>
  <c r="X97" i="1" s="1" a="1"/>
  <c r="X97" i="1" s="1"/>
  <c r="Y95" i="1" a="1"/>
  <c r="Y95" i="1" s="1"/>
  <c r="Z96" i="1" s="1" a="1"/>
  <c r="Z96" i="1" s="1"/>
  <c r="U56" i="1" l="1" a="1"/>
  <c r="U56" i="1" s="1"/>
  <c r="F56" i="1" s="1"/>
  <c r="J56" i="1" s="1"/>
  <c r="W97" i="1" a="1"/>
  <c r="W97" i="1" s="1"/>
  <c r="X98" i="1" s="1" a="1"/>
  <c r="X98" i="1" s="1"/>
  <c r="S96" i="1" a="1"/>
  <c r="S96" i="1" s="1"/>
  <c r="T97" i="1" s="1" a="1"/>
  <c r="T97" i="1" s="1"/>
  <c r="Y96" i="1" a="1"/>
  <c r="Y96" i="1" s="1"/>
  <c r="Z97" i="1" s="1" a="1"/>
  <c r="Z97" i="1" s="1"/>
  <c r="AA97" i="1" a="1"/>
  <c r="AA97" i="1" s="1"/>
  <c r="AB98" i="1" s="1" a="1"/>
  <c r="AB98" i="1" s="1"/>
  <c r="V57" i="1" l="1" a="1"/>
  <c r="V57" i="1" s="1"/>
  <c r="G57" i="1" s="1"/>
  <c r="H56" i="1"/>
  <c r="I56" i="1"/>
  <c r="AA98" i="1" a="1"/>
  <c r="AA98" i="1" s="1"/>
  <c r="AB99" i="1" s="1" a="1"/>
  <c r="AB99" i="1" s="1"/>
  <c r="S97" i="1" a="1"/>
  <c r="S97" i="1" s="1"/>
  <c r="T98" i="1" s="1" a="1"/>
  <c r="T98" i="1" s="1"/>
  <c r="Y97" i="1" a="1"/>
  <c r="Y97" i="1" s="1"/>
  <c r="Z98" i="1" s="1" a="1"/>
  <c r="Z98" i="1" s="1"/>
  <c r="W98" i="1" a="1"/>
  <c r="W98" i="1" s="1"/>
  <c r="X99" i="1" s="1" a="1"/>
  <c r="X99" i="1" s="1"/>
  <c r="U57" i="1" l="1" a="1"/>
  <c r="U57" i="1" s="1"/>
  <c r="F57" i="1" s="1"/>
  <c r="I57" i="1" s="1"/>
  <c r="J57" i="1"/>
  <c r="W99" i="1" a="1"/>
  <c r="W99" i="1" s="1"/>
  <c r="X100" i="1" s="1" a="1"/>
  <c r="X100" i="1" s="1"/>
  <c r="AA99" i="1" a="1"/>
  <c r="AA99" i="1" s="1"/>
  <c r="AB100" i="1" s="1" a="1"/>
  <c r="AB100" i="1" s="1"/>
  <c r="S98" i="1" a="1"/>
  <c r="S98" i="1" s="1"/>
  <c r="T99" i="1" s="1" a="1"/>
  <c r="T99" i="1" s="1"/>
  <c r="Y98" i="1" a="1"/>
  <c r="Y98" i="1" s="1"/>
  <c r="Z99" i="1" s="1" a="1"/>
  <c r="Z99" i="1" s="1"/>
  <c r="H57" i="1" l="1"/>
  <c r="V58" i="1" a="1"/>
  <c r="V58" i="1" s="1"/>
  <c r="G58" i="1" s="1"/>
  <c r="S99" i="1" a="1"/>
  <c r="S99" i="1" s="1"/>
  <c r="T100" i="1" s="1" a="1"/>
  <c r="T100" i="1" s="1"/>
  <c r="W100" i="1" a="1"/>
  <c r="W100" i="1" s="1"/>
  <c r="X101" i="1" s="1" a="1"/>
  <c r="X101" i="1" s="1"/>
  <c r="AA100" i="1" a="1"/>
  <c r="AA100" i="1" s="1"/>
  <c r="AB101" i="1" s="1" a="1"/>
  <c r="AB101" i="1" s="1"/>
  <c r="Y99" i="1" a="1"/>
  <c r="Y99" i="1" s="1"/>
  <c r="Z100" i="1" s="1" a="1"/>
  <c r="Z100" i="1" s="1"/>
  <c r="U58" i="1" l="1" a="1"/>
  <c r="U58" i="1" s="1"/>
  <c r="F58" i="1" s="1"/>
  <c r="J58" i="1" s="1"/>
  <c r="S100" i="1" a="1"/>
  <c r="S100" i="1" s="1"/>
  <c r="T101" i="1" s="1" a="1"/>
  <c r="T101" i="1" s="1"/>
  <c r="Y100" i="1" a="1"/>
  <c r="Y100" i="1" s="1"/>
  <c r="Z101" i="1" s="1" a="1"/>
  <c r="Z101" i="1" s="1"/>
  <c r="AA101" i="1" a="1"/>
  <c r="AA101" i="1" s="1"/>
  <c r="AB102" i="1" s="1" a="1"/>
  <c r="AB102" i="1" s="1"/>
  <c r="W101" i="1" a="1"/>
  <c r="W101" i="1" s="1"/>
  <c r="X102" i="1" s="1" a="1"/>
  <c r="X102" i="1" s="1"/>
  <c r="H58" i="1" l="1"/>
  <c r="I58" i="1"/>
  <c r="V59" i="1" a="1"/>
  <c r="V59" i="1" s="1"/>
  <c r="G59" i="1" s="1"/>
  <c r="AA102" i="1" a="1"/>
  <c r="AA102" i="1" s="1"/>
  <c r="AB103" i="1" s="1" a="1"/>
  <c r="AB103" i="1" s="1"/>
  <c r="W102" i="1" a="1"/>
  <c r="W102" i="1" s="1"/>
  <c r="X103" i="1" s="1" a="1"/>
  <c r="X103" i="1" s="1"/>
  <c r="Y101" i="1" a="1"/>
  <c r="Y101" i="1" s="1"/>
  <c r="Z102" i="1" s="1" a="1"/>
  <c r="Z102" i="1" s="1"/>
  <c r="S101" i="1" a="1"/>
  <c r="S101" i="1" s="1"/>
  <c r="T102" i="1" s="1" a="1"/>
  <c r="T102" i="1" s="1"/>
  <c r="U59" i="1" l="1" a="1"/>
  <c r="U59" i="1" s="1"/>
  <c r="F59" i="1" s="1"/>
  <c r="J59" i="1" s="1"/>
  <c r="V60" i="1" a="1"/>
  <c r="V60" i="1" s="1"/>
  <c r="G60" i="1" s="1"/>
  <c r="Y102" i="1" a="1"/>
  <c r="Y102" i="1" s="1"/>
  <c r="Z103" i="1" s="1" a="1"/>
  <c r="Z103" i="1" s="1"/>
  <c r="AA103" i="1" a="1"/>
  <c r="AA103" i="1" s="1"/>
  <c r="AB104" i="1" s="1" a="1"/>
  <c r="AB104" i="1" s="1"/>
  <c r="S102" i="1" a="1"/>
  <c r="S102" i="1" s="1"/>
  <c r="T103" i="1" s="1" a="1"/>
  <c r="T103" i="1" s="1"/>
  <c r="W103" i="1" a="1"/>
  <c r="W103" i="1" s="1"/>
  <c r="X104" i="1" s="1" a="1"/>
  <c r="X104" i="1" s="1"/>
  <c r="H59" i="1" l="1"/>
  <c r="I59" i="1"/>
  <c r="U60" i="1" a="1"/>
  <c r="U60" i="1" s="1"/>
  <c r="F60" i="1" s="1"/>
  <c r="J60" i="1" s="1"/>
  <c r="S103" i="1" a="1"/>
  <c r="S103" i="1" s="1"/>
  <c r="T104" i="1" s="1" a="1"/>
  <c r="T104" i="1" s="1"/>
  <c r="AA104" i="1" a="1"/>
  <c r="AA104" i="1" s="1"/>
  <c r="AB105" i="1" s="1" a="1"/>
  <c r="AB105" i="1" s="1"/>
  <c r="Y103" i="1" a="1"/>
  <c r="Y103" i="1" s="1"/>
  <c r="Z104" i="1" s="1" a="1"/>
  <c r="Z104" i="1" s="1"/>
  <c r="W104" i="1" a="1"/>
  <c r="W104" i="1" s="1"/>
  <c r="X105" i="1" s="1" a="1"/>
  <c r="X105" i="1" s="1"/>
  <c r="V61" i="1" l="1" a="1"/>
  <c r="V61" i="1" s="1"/>
  <c r="G61" i="1" s="1"/>
  <c r="I60" i="1"/>
  <c r="H60" i="1"/>
  <c r="AA105" i="1" a="1"/>
  <c r="AA105" i="1" s="1"/>
  <c r="AB106" i="1" s="1" a="1"/>
  <c r="AB106" i="1" s="1"/>
  <c r="Y104" i="1" a="1"/>
  <c r="Y104" i="1" s="1"/>
  <c r="Z105" i="1" s="1" a="1"/>
  <c r="Z105" i="1" s="1"/>
  <c r="S104" i="1" a="1"/>
  <c r="S104" i="1" s="1"/>
  <c r="T105" i="1" s="1" a="1"/>
  <c r="T105" i="1" s="1"/>
  <c r="W105" i="1" a="1"/>
  <c r="W105" i="1" s="1"/>
  <c r="X106" i="1" s="1" a="1"/>
  <c r="X106" i="1" s="1"/>
  <c r="U61" i="1" l="1" a="1"/>
  <c r="U61" i="1" s="1"/>
  <c r="F61" i="1" s="1"/>
  <c r="J61" i="1" s="1"/>
  <c r="W106" i="1" a="1"/>
  <c r="W106" i="1" s="1"/>
  <c r="X107" i="1" s="1" a="1"/>
  <c r="X107" i="1" s="1"/>
  <c r="Y105" i="1" a="1"/>
  <c r="Y105" i="1" s="1"/>
  <c r="Z106" i="1" s="1" a="1"/>
  <c r="Z106" i="1" s="1"/>
  <c r="S105" i="1" a="1"/>
  <c r="S105" i="1" s="1"/>
  <c r="T106" i="1" s="1" a="1"/>
  <c r="T106" i="1" s="1"/>
  <c r="AA106" i="1" a="1"/>
  <c r="AA106" i="1" s="1"/>
  <c r="AB107" i="1" s="1" a="1"/>
  <c r="AB107" i="1" s="1"/>
  <c r="I61" i="1" l="1"/>
  <c r="H61" i="1"/>
  <c r="V62" i="1" a="1"/>
  <c r="V62" i="1" s="1"/>
  <c r="G62" i="1" s="1"/>
  <c r="W107" i="1" a="1"/>
  <c r="W107" i="1" s="1"/>
  <c r="X108" i="1" s="1" a="1"/>
  <c r="X108" i="1" s="1"/>
  <c r="S106" i="1" a="1"/>
  <c r="S106" i="1" s="1"/>
  <c r="T107" i="1" s="1" a="1"/>
  <c r="T107" i="1" s="1"/>
  <c r="Y106" i="1" a="1"/>
  <c r="Y106" i="1" s="1"/>
  <c r="Z107" i="1" s="1" a="1"/>
  <c r="Z107" i="1" s="1"/>
  <c r="AA107" i="1" a="1"/>
  <c r="AA107" i="1" s="1"/>
  <c r="AB108" i="1" s="1" a="1"/>
  <c r="AB108" i="1" s="1"/>
  <c r="U62" i="1" l="1" a="1"/>
  <c r="U62" i="1" s="1"/>
  <c r="F62" i="1" s="1"/>
  <c r="J62" i="1" s="1"/>
  <c r="Y107" i="1" a="1"/>
  <c r="Y107" i="1" s="1"/>
  <c r="Z108" i="1" s="1" a="1"/>
  <c r="Z108" i="1" s="1"/>
  <c r="AA108" i="1" a="1"/>
  <c r="AA108" i="1" s="1"/>
  <c r="AB109" i="1" s="1" a="1"/>
  <c r="AB109" i="1" s="1"/>
  <c r="S107" i="1" a="1"/>
  <c r="S107" i="1" s="1"/>
  <c r="T108" i="1" s="1" a="1"/>
  <c r="T108" i="1" s="1"/>
  <c r="W108" i="1" a="1"/>
  <c r="W108" i="1" s="1"/>
  <c r="X109" i="1" s="1" a="1"/>
  <c r="X109" i="1" s="1"/>
  <c r="V63" i="1" l="1" a="1"/>
  <c r="V63" i="1" s="1"/>
  <c r="G63" i="1" s="1"/>
  <c r="H62" i="1"/>
  <c r="I62" i="1"/>
  <c r="S108" i="1" a="1"/>
  <c r="S108" i="1" s="1"/>
  <c r="T109" i="1" s="1" a="1"/>
  <c r="T109" i="1" s="1"/>
  <c r="W109" i="1" a="1"/>
  <c r="W109" i="1" s="1"/>
  <c r="X110" i="1" s="1" a="1"/>
  <c r="X110" i="1" s="1"/>
  <c r="Y108" i="1" a="1"/>
  <c r="Y108" i="1" s="1"/>
  <c r="Z109" i="1" s="1" a="1"/>
  <c r="Z109" i="1" s="1"/>
  <c r="AA109" i="1" a="1"/>
  <c r="AA109" i="1" s="1"/>
  <c r="AB110" i="1" s="1" a="1"/>
  <c r="AB110" i="1" s="1"/>
  <c r="U63" i="1" l="1" a="1"/>
  <c r="U63" i="1" s="1"/>
  <c r="F63" i="1" s="1"/>
  <c r="J63" i="1" s="1"/>
  <c r="AA110" i="1" a="1"/>
  <c r="AA110" i="1" s="1"/>
  <c r="AB111" i="1" s="1" a="1"/>
  <c r="AB111" i="1" s="1"/>
  <c r="S109" i="1" a="1"/>
  <c r="S109" i="1" s="1"/>
  <c r="T110" i="1" s="1" a="1"/>
  <c r="T110" i="1" s="1"/>
  <c r="Y109" i="1" a="1"/>
  <c r="Y109" i="1" s="1"/>
  <c r="Z110" i="1" s="1" a="1"/>
  <c r="Z110" i="1" s="1"/>
  <c r="W110" i="1" a="1"/>
  <c r="W110" i="1" s="1"/>
  <c r="X111" i="1" s="1" a="1"/>
  <c r="X111" i="1" s="1"/>
  <c r="I63" i="1" l="1"/>
  <c r="H63" i="1"/>
  <c r="V64" i="1" a="1"/>
  <c r="V64" i="1" s="1"/>
  <c r="G64" i="1" s="1"/>
  <c r="W111" i="1" a="1"/>
  <c r="W111" i="1" s="1"/>
  <c r="X112" i="1" s="1" a="1"/>
  <c r="X112" i="1" s="1"/>
  <c r="AA111" i="1" a="1"/>
  <c r="AA111" i="1" s="1"/>
  <c r="AB112" i="1" s="1" a="1"/>
  <c r="AB112" i="1" s="1"/>
  <c r="S110" i="1" a="1"/>
  <c r="S110" i="1" s="1"/>
  <c r="T111" i="1" s="1" a="1"/>
  <c r="T111" i="1" s="1"/>
  <c r="Y110" i="1" a="1"/>
  <c r="Y110" i="1" s="1"/>
  <c r="Z111" i="1" s="1" a="1"/>
  <c r="Z111" i="1" s="1"/>
  <c r="U64" i="1" l="1" a="1"/>
  <c r="U64" i="1" s="1"/>
  <c r="F64" i="1" s="1"/>
  <c r="J64" i="1" s="1"/>
  <c r="S111" i="1" a="1"/>
  <c r="S111" i="1" s="1"/>
  <c r="T112" i="1" s="1" a="1"/>
  <c r="T112" i="1" s="1"/>
  <c r="W112" i="1" a="1"/>
  <c r="W112" i="1" s="1"/>
  <c r="X113" i="1" s="1" a="1"/>
  <c r="X113" i="1" s="1"/>
  <c r="AA112" i="1" a="1"/>
  <c r="AA112" i="1" s="1"/>
  <c r="AB113" i="1" s="1" a="1"/>
  <c r="AB113" i="1" s="1"/>
  <c r="Y111" i="1" a="1"/>
  <c r="Y111" i="1" s="1"/>
  <c r="Z112" i="1" s="1" a="1"/>
  <c r="Z112" i="1" s="1"/>
  <c r="H64" i="1" l="1"/>
  <c r="I64" i="1"/>
  <c r="V65" i="1" a="1"/>
  <c r="V65" i="1" s="1"/>
  <c r="G65" i="1" s="1"/>
  <c r="AA113" i="1" a="1"/>
  <c r="AA113" i="1" s="1"/>
  <c r="AB114" i="1" s="1" a="1"/>
  <c r="AB114" i="1" s="1"/>
  <c r="W113" i="1" a="1"/>
  <c r="W113" i="1" s="1"/>
  <c r="X114" i="1" s="1" a="1"/>
  <c r="X114" i="1" s="1"/>
  <c r="Y112" i="1" a="1"/>
  <c r="Y112" i="1" s="1"/>
  <c r="Z113" i="1" s="1" a="1"/>
  <c r="Z113" i="1" s="1"/>
  <c r="S112" i="1" a="1"/>
  <c r="S112" i="1" s="1"/>
  <c r="T113" i="1" s="1" a="1"/>
  <c r="T113" i="1" s="1"/>
  <c r="U65" i="1" l="1" a="1"/>
  <c r="U65" i="1" s="1"/>
  <c r="F65" i="1" s="1"/>
  <c r="J65" i="1" s="1"/>
  <c r="AA114" i="1" a="1"/>
  <c r="AA114" i="1" s="1"/>
  <c r="AB115" i="1" s="1" a="1"/>
  <c r="AB115" i="1" s="1"/>
  <c r="W114" i="1" a="1"/>
  <c r="W114" i="1" s="1"/>
  <c r="X115" i="1" s="1" a="1"/>
  <c r="X115" i="1" s="1"/>
  <c r="Y113" i="1" a="1"/>
  <c r="Y113" i="1" s="1"/>
  <c r="Z114" i="1" s="1" a="1"/>
  <c r="Z114" i="1" s="1"/>
  <c r="S113" i="1" a="1"/>
  <c r="S113" i="1" s="1"/>
  <c r="T114" i="1" s="1" a="1"/>
  <c r="T114" i="1" s="1"/>
  <c r="H65" i="1" l="1"/>
  <c r="I65" i="1"/>
  <c r="V66" i="1" a="1"/>
  <c r="V66" i="1" s="1"/>
  <c r="G66" i="1" s="1"/>
  <c r="W115" i="1" a="1"/>
  <c r="W115" i="1" s="1"/>
  <c r="X116" i="1" s="1" a="1"/>
  <c r="X116" i="1" s="1"/>
  <c r="Y114" i="1" a="1"/>
  <c r="Y114" i="1" s="1"/>
  <c r="Z115" i="1" s="1" a="1"/>
  <c r="Z115" i="1" s="1"/>
  <c r="S114" i="1" a="1"/>
  <c r="S114" i="1" s="1"/>
  <c r="T115" i="1" s="1" a="1"/>
  <c r="T115" i="1" s="1"/>
  <c r="AA115" i="1" a="1"/>
  <c r="AA115" i="1" s="1"/>
  <c r="AB116" i="1" s="1" a="1"/>
  <c r="AB116" i="1" s="1"/>
  <c r="U66" i="1" l="1" a="1"/>
  <c r="U66" i="1" s="1"/>
  <c r="F66" i="1" s="1"/>
  <c r="J66" i="1" s="1"/>
  <c r="W116" i="1" a="1"/>
  <c r="W116" i="1" s="1"/>
  <c r="X117" i="1" s="1" a="1"/>
  <c r="X117" i="1" s="1"/>
  <c r="S115" i="1" a="1"/>
  <c r="S115" i="1" s="1"/>
  <c r="T116" i="1" s="1" a="1"/>
  <c r="T116" i="1" s="1"/>
  <c r="Y115" i="1" a="1"/>
  <c r="Y115" i="1" s="1"/>
  <c r="Z116" i="1" s="1" a="1"/>
  <c r="Z116" i="1" s="1"/>
  <c r="AA116" i="1" a="1"/>
  <c r="AA116" i="1" s="1"/>
  <c r="AB117" i="1" s="1" a="1"/>
  <c r="AB117" i="1" s="1"/>
  <c r="V67" i="1" l="1" a="1"/>
  <c r="V67" i="1" s="1"/>
  <c r="G67" i="1" s="1"/>
  <c r="I66" i="1"/>
  <c r="H66" i="1"/>
  <c r="Y116" i="1" a="1"/>
  <c r="Y116" i="1" s="1"/>
  <c r="Z117" i="1" s="1" a="1"/>
  <c r="Z117" i="1" s="1"/>
  <c r="W117" i="1" a="1"/>
  <c r="W117" i="1" s="1"/>
  <c r="X118" i="1" s="1" a="1"/>
  <c r="X118" i="1" s="1"/>
  <c r="S116" i="1" a="1"/>
  <c r="S116" i="1" s="1"/>
  <c r="T117" i="1" s="1" a="1"/>
  <c r="T117" i="1" s="1"/>
  <c r="AA117" i="1" a="1"/>
  <c r="AA117" i="1" s="1"/>
  <c r="AB118" i="1" s="1" a="1"/>
  <c r="AB118" i="1" s="1"/>
  <c r="U67" i="1" l="1" a="1"/>
  <c r="U67" i="1" s="1"/>
  <c r="F67" i="1" s="1"/>
  <c r="J67" i="1" s="1"/>
  <c r="Y117" i="1" a="1"/>
  <c r="Y117" i="1" s="1"/>
  <c r="Z118" i="1" s="1" a="1"/>
  <c r="Z118" i="1" s="1"/>
  <c r="S117" i="1" a="1"/>
  <c r="S117" i="1" s="1"/>
  <c r="T118" i="1" s="1" a="1"/>
  <c r="T118" i="1" s="1"/>
  <c r="W118" i="1" a="1"/>
  <c r="W118" i="1" s="1"/>
  <c r="X119" i="1" s="1" a="1"/>
  <c r="X119" i="1" s="1"/>
  <c r="AA118" i="1" a="1"/>
  <c r="AA118" i="1" s="1"/>
  <c r="AB119" i="1" s="1" a="1"/>
  <c r="AB119" i="1" s="1"/>
  <c r="I67" i="1" l="1"/>
  <c r="H67" i="1"/>
  <c r="V68" i="1" a="1"/>
  <c r="V68" i="1" s="1"/>
  <c r="G68" i="1" s="1"/>
  <c r="W119" i="1" a="1"/>
  <c r="W119" i="1" s="1"/>
  <c r="X120" i="1" s="1" a="1"/>
  <c r="X120" i="1" s="1"/>
  <c r="Y118" i="1" a="1"/>
  <c r="Y118" i="1" s="1"/>
  <c r="Z119" i="1" s="1" a="1"/>
  <c r="Z119" i="1" s="1"/>
  <c r="AA119" i="1" a="1"/>
  <c r="AA119" i="1" s="1"/>
  <c r="AB120" i="1" s="1" a="1"/>
  <c r="AB120" i="1" s="1"/>
  <c r="S118" i="1" a="1"/>
  <c r="S118" i="1" s="1"/>
  <c r="T119" i="1" s="1" a="1"/>
  <c r="T119" i="1" s="1"/>
  <c r="U68" i="1" l="1" a="1"/>
  <c r="U68" i="1" s="1"/>
  <c r="F68" i="1" s="1"/>
  <c r="J68" i="1" s="1"/>
  <c r="S119" i="1" a="1"/>
  <c r="S119" i="1" s="1"/>
  <c r="T120" i="1" s="1" a="1"/>
  <c r="T120" i="1" s="1"/>
  <c r="AA120" i="1" a="1"/>
  <c r="AA120" i="1" s="1"/>
  <c r="AB121" i="1" s="1" a="1"/>
  <c r="AB121" i="1" s="1"/>
  <c r="Y119" i="1" a="1"/>
  <c r="Y119" i="1" s="1"/>
  <c r="Z120" i="1" s="1" a="1"/>
  <c r="Z120" i="1" s="1"/>
  <c r="W120" i="1" a="1"/>
  <c r="W120" i="1" s="1"/>
  <c r="X121" i="1" s="1" a="1"/>
  <c r="X121" i="1" s="1"/>
  <c r="H68" i="1" l="1"/>
  <c r="I68" i="1"/>
  <c r="V69" i="1" a="1"/>
  <c r="V69" i="1" s="1"/>
  <c r="G69" i="1" s="1"/>
  <c r="S120" i="1" a="1"/>
  <c r="S120" i="1" s="1"/>
  <c r="T121" i="1" s="1" a="1"/>
  <c r="T121" i="1" s="1"/>
  <c r="AA121" i="1" a="1"/>
  <c r="AA121" i="1" s="1"/>
  <c r="AB122" i="1" s="1" a="1"/>
  <c r="AB122" i="1" s="1"/>
  <c r="Y120" i="1" a="1"/>
  <c r="Y120" i="1" s="1"/>
  <c r="Z121" i="1" s="1" a="1"/>
  <c r="Z121" i="1" s="1"/>
  <c r="W121" i="1" a="1"/>
  <c r="W121" i="1" s="1"/>
  <c r="X122" i="1" s="1" a="1"/>
  <c r="X122" i="1" s="1"/>
  <c r="U69" i="1" l="1" a="1"/>
  <c r="U69" i="1" s="1"/>
  <c r="F69" i="1" s="1"/>
  <c r="J69" i="1" s="1"/>
  <c r="W122" i="1" a="1"/>
  <c r="W122" i="1" s="1"/>
  <c r="X123" i="1" s="1" a="1"/>
  <c r="X123" i="1" s="1"/>
  <c r="Y121" i="1" a="1"/>
  <c r="Y121" i="1" s="1"/>
  <c r="Z122" i="1" s="1" a="1"/>
  <c r="Z122" i="1" s="1"/>
  <c r="S121" i="1" a="1"/>
  <c r="S121" i="1" s="1"/>
  <c r="T122" i="1" s="1" a="1"/>
  <c r="T122" i="1" s="1"/>
  <c r="AA122" i="1" a="1"/>
  <c r="AA122" i="1" s="1"/>
  <c r="AB123" i="1" s="1" a="1"/>
  <c r="AB123" i="1" s="1"/>
  <c r="I69" i="1" l="1"/>
  <c r="H69" i="1"/>
  <c r="V70" i="1" a="1"/>
  <c r="V70" i="1" s="1"/>
  <c r="G70" i="1" s="1"/>
  <c r="S122" i="1" a="1"/>
  <c r="S122" i="1" s="1"/>
  <c r="T123" i="1" s="1" a="1"/>
  <c r="T123" i="1" s="1"/>
  <c r="Y122" i="1" a="1"/>
  <c r="Y122" i="1" s="1"/>
  <c r="Z123" i="1" s="1" a="1"/>
  <c r="Z123" i="1" s="1"/>
  <c r="AA123" i="1" a="1"/>
  <c r="AA123" i="1" s="1"/>
  <c r="AB124" i="1" s="1" a="1"/>
  <c r="AB124" i="1" s="1"/>
  <c r="W123" i="1" a="1"/>
  <c r="W123" i="1" s="1"/>
  <c r="X124" i="1" s="1" a="1"/>
  <c r="X124" i="1" s="1"/>
  <c r="U70" i="1" l="1" a="1"/>
  <c r="U70" i="1" s="1"/>
  <c r="F70" i="1" s="1"/>
  <c r="J70" i="1" s="1"/>
  <c r="S123" i="1" a="1"/>
  <c r="S123" i="1" s="1"/>
  <c r="T124" i="1" s="1" a="1"/>
  <c r="T124" i="1" s="1"/>
  <c r="Y123" i="1" a="1"/>
  <c r="Y123" i="1" s="1"/>
  <c r="Z124" i="1" s="1" a="1"/>
  <c r="Z124" i="1" s="1"/>
  <c r="W124" i="1" a="1"/>
  <c r="W124" i="1" s="1"/>
  <c r="X125" i="1" s="1" a="1"/>
  <c r="X125" i="1" s="1"/>
  <c r="AA124" i="1" a="1"/>
  <c r="AA124" i="1" s="1"/>
  <c r="AB125" i="1" s="1" a="1"/>
  <c r="AB125" i="1" s="1"/>
  <c r="I70" i="1" l="1"/>
  <c r="H70" i="1"/>
  <c r="V71" i="1" a="1"/>
  <c r="V71" i="1" s="1"/>
  <c r="G71" i="1" s="1"/>
  <c r="Y124" i="1" a="1"/>
  <c r="Y124" i="1" s="1"/>
  <c r="Z125" i="1" s="1" a="1"/>
  <c r="Z125" i="1" s="1"/>
  <c r="S124" i="1" a="1"/>
  <c r="S124" i="1" s="1"/>
  <c r="T125" i="1" s="1" a="1"/>
  <c r="T125" i="1" s="1"/>
  <c r="W125" i="1" a="1"/>
  <c r="W125" i="1" s="1"/>
  <c r="X126" i="1" s="1" a="1"/>
  <c r="X126" i="1" s="1"/>
  <c r="AA125" i="1" a="1"/>
  <c r="AA125" i="1" s="1"/>
  <c r="AB126" i="1" s="1" a="1"/>
  <c r="AB126" i="1" s="1"/>
  <c r="U71" i="1" l="1" a="1"/>
  <c r="U71" i="1" s="1"/>
  <c r="F71" i="1" s="1"/>
  <c r="J71" i="1" s="1"/>
  <c r="W126" i="1" a="1"/>
  <c r="W126" i="1" s="1"/>
  <c r="X127" i="1" s="1" a="1"/>
  <c r="X127" i="1" s="1"/>
  <c r="Y125" i="1" a="1"/>
  <c r="Y125" i="1" s="1"/>
  <c r="Z126" i="1" s="1" a="1"/>
  <c r="Z126" i="1" s="1"/>
  <c r="S125" i="1" a="1"/>
  <c r="S125" i="1" s="1"/>
  <c r="T126" i="1" s="1" a="1"/>
  <c r="T126" i="1" s="1"/>
  <c r="AA126" i="1" a="1"/>
  <c r="AA126" i="1" s="1"/>
  <c r="AB127" i="1" s="1" a="1"/>
  <c r="AB127" i="1" s="1"/>
  <c r="V72" i="1" l="1" a="1"/>
  <c r="V72" i="1" s="1"/>
  <c r="G72" i="1" s="1"/>
  <c r="I71" i="1"/>
  <c r="H71" i="1"/>
  <c r="Y126" i="1" a="1"/>
  <c r="Y126" i="1" s="1"/>
  <c r="Z127" i="1" s="1" a="1"/>
  <c r="Z127" i="1" s="1"/>
  <c r="S126" i="1" a="1"/>
  <c r="S126" i="1" s="1"/>
  <c r="T127" i="1" s="1" a="1"/>
  <c r="T127" i="1" s="1"/>
  <c r="AA127" i="1" a="1"/>
  <c r="AA127" i="1" s="1"/>
  <c r="AB128" i="1" s="1" a="1"/>
  <c r="AB128" i="1" s="1"/>
  <c r="W127" i="1" a="1"/>
  <c r="W127" i="1" s="1"/>
  <c r="X128" i="1" s="1" a="1"/>
  <c r="X128" i="1" s="1"/>
  <c r="U72" i="1" l="1" a="1"/>
  <c r="U72" i="1" s="1"/>
  <c r="F72" i="1" s="1"/>
  <c r="J72" i="1" s="1"/>
  <c r="Y127" i="1" a="1"/>
  <c r="Y127" i="1" s="1"/>
  <c r="Z128" i="1" s="1" a="1"/>
  <c r="Z128" i="1" s="1"/>
  <c r="S127" i="1" a="1"/>
  <c r="S127" i="1" s="1"/>
  <c r="T128" i="1" s="1" a="1"/>
  <c r="T128" i="1" s="1"/>
  <c r="W128" i="1" a="1"/>
  <c r="W128" i="1" s="1"/>
  <c r="X129" i="1" s="1" a="1"/>
  <c r="X129" i="1" s="1"/>
  <c r="AA128" i="1" a="1"/>
  <c r="AA128" i="1" s="1"/>
  <c r="AB129" i="1" s="1" a="1"/>
  <c r="AB129" i="1" s="1"/>
  <c r="H72" i="1" l="1"/>
  <c r="I72" i="1"/>
  <c r="V73" i="1" a="1"/>
  <c r="V73" i="1" s="1"/>
  <c r="G73" i="1" s="1"/>
  <c r="S128" i="1" a="1"/>
  <c r="S128" i="1" s="1"/>
  <c r="T129" i="1" s="1" a="1"/>
  <c r="T129" i="1" s="1"/>
  <c r="AA129" i="1" a="1"/>
  <c r="AA129" i="1" s="1"/>
  <c r="AB130" i="1" s="1" a="1"/>
  <c r="AB130" i="1" s="1"/>
  <c r="W129" i="1" a="1"/>
  <c r="W129" i="1" s="1"/>
  <c r="X130" i="1" s="1" a="1"/>
  <c r="X130" i="1" s="1"/>
  <c r="Y128" i="1" a="1"/>
  <c r="Y128" i="1" s="1"/>
  <c r="Z129" i="1" s="1" a="1"/>
  <c r="Z129" i="1" s="1"/>
  <c r="U73" i="1" l="1" a="1"/>
  <c r="U73" i="1" s="1"/>
  <c r="F73" i="1" s="1"/>
  <c r="J73" i="1" s="1"/>
  <c r="AA130" i="1" a="1"/>
  <c r="AA130" i="1" s="1"/>
  <c r="AB131" i="1" s="1" a="1"/>
  <c r="AB131" i="1" s="1"/>
  <c r="W130" i="1" a="1"/>
  <c r="W130" i="1" s="1"/>
  <c r="X131" i="1" s="1" a="1"/>
  <c r="X131" i="1" s="1"/>
  <c r="S129" i="1" a="1"/>
  <c r="S129" i="1" s="1"/>
  <c r="T130" i="1" s="1" a="1"/>
  <c r="T130" i="1" s="1"/>
  <c r="Y129" i="1" a="1"/>
  <c r="Y129" i="1" s="1"/>
  <c r="Z130" i="1" s="1" a="1"/>
  <c r="Z130" i="1" s="1"/>
  <c r="I73" i="1" l="1"/>
  <c r="H73" i="1"/>
  <c r="V74" i="1" a="1"/>
  <c r="V74" i="1" s="1"/>
  <c r="G74" i="1" s="1"/>
  <c r="Y130" i="1" a="1"/>
  <c r="Y130" i="1" s="1"/>
  <c r="Z131" i="1" s="1" a="1"/>
  <c r="Z131" i="1" s="1"/>
  <c r="W131" i="1" a="1"/>
  <c r="W131" i="1" s="1"/>
  <c r="X132" i="1" s="1" a="1"/>
  <c r="X132" i="1" s="1"/>
  <c r="S130" i="1" a="1"/>
  <c r="S130" i="1" s="1"/>
  <c r="T131" i="1" s="1" a="1"/>
  <c r="T131" i="1" s="1"/>
  <c r="AA131" i="1" a="1"/>
  <c r="AA131" i="1" s="1"/>
  <c r="AB132" i="1" s="1" a="1"/>
  <c r="AB132" i="1" s="1"/>
  <c r="U74" i="1" l="1" a="1"/>
  <c r="U74" i="1" s="1"/>
  <c r="F74" i="1" s="1"/>
  <c r="J74" i="1" s="1"/>
  <c r="W132" i="1" a="1"/>
  <c r="W132" i="1" s="1"/>
  <c r="X133" i="1" s="1" a="1"/>
  <c r="X133" i="1" s="1"/>
  <c r="S131" i="1" a="1"/>
  <c r="S131" i="1" s="1"/>
  <c r="T132" i="1" s="1" a="1"/>
  <c r="T132" i="1" s="1"/>
  <c r="Y131" i="1" a="1"/>
  <c r="Y131" i="1" s="1"/>
  <c r="Z132" i="1" s="1" a="1"/>
  <c r="Z132" i="1" s="1"/>
  <c r="AA132" i="1" a="1"/>
  <c r="AA132" i="1" s="1"/>
  <c r="AB133" i="1" s="1" a="1"/>
  <c r="AB133" i="1" s="1"/>
  <c r="V75" i="1" l="1" a="1"/>
  <c r="V75" i="1" s="1"/>
  <c r="G75" i="1" s="1"/>
  <c r="I74" i="1"/>
  <c r="H74" i="1"/>
  <c r="W133" i="1" a="1"/>
  <c r="W133" i="1" s="1"/>
  <c r="X134" i="1" s="1" a="1"/>
  <c r="X134" i="1" s="1"/>
  <c r="S132" i="1" a="1"/>
  <c r="S132" i="1" s="1"/>
  <c r="T133" i="1" s="1" a="1"/>
  <c r="T133" i="1" s="1"/>
  <c r="Y132" i="1" a="1"/>
  <c r="Y132" i="1" s="1"/>
  <c r="Z133" i="1" s="1" a="1"/>
  <c r="Z133" i="1" s="1"/>
  <c r="AA133" i="1" a="1"/>
  <c r="AA133" i="1" s="1"/>
  <c r="AB134" i="1" s="1" a="1"/>
  <c r="AB134" i="1" s="1"/>
  <c r="U75" i="1" l="1" a="1"/>
  <c r="U75" i="1" s="1"/>
  <c r="F75" i="1" s="1"/>
  <c r="J75" i="1" s="1"/>
  <c r="S133" i="1" a="1"/>
  <c r="S133" i="1" s="1"/>
  <c r="T134" i="1" s="1" a="1"/>
  <c r="T134" i="1" s="1"/>
  <c r="AA134" i="1" a="1"/>
  <c r="AA134" i="1" s="1"/>
  <c r="AB135" i="1" s="1" a="1"/>
  <c r="AB135" i="1" s="1"/>
  <c r="Y133" i="1" a="1"/>
  <c r="Y133" i="1" s="1"/>
  <c r="Z134" i="1" s="1" a="1"/>
  <c r="Z134" i="1" s="1"/>
  <c r="W134" i="1" a="1"/>
  <c r="W134" i="1" s="1"/>
  <c r="X135" i="1" s="1" a="1"/>
  <c r="X135" i="1" s="1"/>
  <c r="V76" i="1" l="1" a="1"/>
  <c r="V76" i="1" s="1"/>
  <c r="G76" i="1" s="1"/>
  <c r="I75" i="1"/>
  <c r="H75" i="1"/>
  <c r="W135" i="1" a="1"/>
  <c r="W135" i="1" s="1"/>
  <c r="X136" i="1" s="1" a="1"/>
  <c r="X136" i="1" s="1"/>
  <c r="Y134" i="1" a="1"/>
  <c r="Y134" i="1" s="1"/>
  <c r="Z135" i="1" s="1" a="1"/>
  <c r="Z135" i="1" s="1"/>
  <c r="S134" i="1" a="1"/>
  <c r="S134" i="1" s="1"/>
  <c r="T135" i="1" s="1" a="1"/>
  <c r="T135" i="1" s="1"/>
  <c r="AA135" i="1" a="1"/>
  <c r="AA135" i="1" s="1"/>
  <c r="AB136" i="1" s="1" a="1"/>
  <c r="AB136" i="1" s="1"/>
  <c r="U76" i="1" l="1" a="1"/>
  <c r="U76" i="1" s="1"/>
  <c r="F76" i="1" s="1"/>
  <c r="J76" i="1" s="1"/>
  <c r="S135" i="1" a="1"/>
  <c r="S135" i="1" s="1"/>
  <c r="T136" i="1" s="1" a="1"/>
  <c r="T136" i="1" s="1"/>
  <c r="W136" i="1" a="1"/>
  <c r="W136" i="1" s="1"/>
  <c r="X137" i="1" s="1" a="1"/>
  <c r="X137" i="1" s="1"/>
  <c r="Y135" i="1" a="1"/>
  <c r="Y135" i="1" s="1"/>
  <c r="Z136" i="1" s="1" a="1"/>
  <c r="Z136" i="1" s="1"/>
  <c r="AA136" i="1" a="1"/>
  <c r="AA136" i="1" s="1"/>
  <c r="AB137" i="1" s="1" a="1"/>
  <c r="AB137" i="1" s="1"/>
  <c r="V77" i="1" l="1" a="1"/>
  <c r="V77" i="1" s="1"/>
  <c r="G77" i="1" s="1"/>
  <c r="H76" i="1"/>
  <c r="I76" i="1"/>
  <c r="Y136" i="1" a="1"/>
  <c r="Y136" i="1" s="1"/>
  <c r="Z137" i="1" s="1" a="1"/>
  <c r="Z137" i="1" s="1"/>
  <c r="AA137" i="1" a="1"/>
  <c r="AA137" i="1" s="1"/>
  <c r="AB138" i="1" s="1" a="1"/>
  <c r="AB138" i="1" s="1"/>
  <c r="W137" i="1" a="1"/>
  <c r="W137" i="1" s="1"/>
  <c r="X138" i="1" s="1" a="1"/>
  <c r="X138" i="1" s="1"/>
  <c r="S136" i="1" a="1"/>
  <c r="S136" i="1" s="1"/>
  <c r="T137" i="1" s="1" a="1"/>
  <c r="T137" i="1" s="1"/>
  <c r="U77" i="1" l="1" a="1"/>
  <c r="U77" i="1" s="1"/>
  <c r="F77" i="1" s="1"/>
  <c r="J77" i="1" s="1"/>
  <c r="AA138" i="1" a="1"/>
  <c r="AA138" i="1" s="1"/>
  <c r="AB139" i="1" s="1" a="1"/>
  <c r="AB139" i="1" s="1"/>
  <c r="Y137" i="1" a="1"/>
  <c r="Y137" i="1" s="1"/>
  <c r="Z138" i="1" s="1" a="1"/>
  <c r="Z138" i="1" s="1"/>
  <c r="W138" i="1" a="1"/>
  <c r="W138" i="1" s="1"/>
  <c r="X139" i="1" s="1" a="1"/>
  <c r="X139" i="1" s="1"/>
  <c r="S137" i="1" a="1"/>
  <c r="S137" i="1" s="1"/>
  <c r="T138" i="1" s="1" a="1"/>
  <c r="T138" i="1" s="1"/>
  <c r="H77" i="1" l="1"/>
  <c r="I77" i="1"/>
  <c r="V78" i="1" a="1"/>
  <c r="V78" i="1" s="1"/>
  <c r="G78" i="1" s="1"/>
  <c r="W139" i="1" a="1"/>
  <c r="W139" i="1" s="1"/>
  <c r="X140" i="1" s="1" a="1"/>
  <c r="X140" i="1" s="1"/>
  <c r="AA139" i="1" a="1"/>
  <c r="AA139" i="1" s="1"/>
  <c r="AB140" i="1" s="1" a="1"/>
  <c r="AB140" i="1" s="1"/>
  <c r="S138" i="1" a="1"/>
  <c r="S138" i="1" s="1"/>
  <c r="T139" i="1" s="1" a="1"/>
  <c r="T139" i="1" s="1"/>
  <c r="Y138" i="1" a="1"/>
  <c r="Y138" i="1" s="1"/>
  <c r="Z139" i="1" s="1" a="1"/>
  <c r="Z139" i="1" s="1"/>
  <c r="U78" i="1" l="1" a="1"/>
  <c r="U78" i="1" s="1"/>
  <c r="F78" i="1" s="1"/>
  <c r="J78" i="1" s="1"/>
  <c r="S139" i="1" a="1"/>
  <c r="S139" i="1" s="1"/>
  <c r="T140" i="1" s="1" a="1"/>
  <c r="T140" i="1" s="1"/>
  <c r="Y139" i="1" a="1"/>
  <c r="Y139" i="1" s="1"/>
  <c r="Z140" i="1" s="1" a="1"/>
  <c r="Z140" i="1" s="1"/>
  <c r="W140" i="1" a="1"/>
  <c r="W140" i="1" s="1"/>
  <c r="X141" i="1" s="1" a="1"/>
  <c r="X141" i="1" s="1"/>
  <c r="AA140" i="1" a="1"/>
  <c r="AA140" i="1" s="1"/>
  <c r="AB141" i="1" s="1" a="1"/>
  <c r="AB141" i="1" s="1"/>
  <c r="I78" i="1" l="1"/>
  <c r="H78" i="1"/>
  <c r="V79" i="1" a="1"/>
  <c r="V79" i="1" s="1"/>
  <c r="G79" i="1" s="1"/>
  <c r="AA141" i="1" a="1"/>
  <c r="AA141" i="1" s="1"/>
  <c r="AB142" i="1" s="1" a="1"/>
  <c r="AB142" i="1" s="1"/>
  <c r="S140" i="1" a="1"/>
  <c r="S140" i="1" s="1"/>
  <c r="T141" i="1" s="1" a="1"/>
  <c r="T141" i="1" s="1"/>
  <c r="W141" i="1" a="1"/>
  <c r="W141" i="1" s="1"/>
  <c r="X142" i="1" s="1" a="1"/>
  <c r="X142" i="1" s="1"/>
  <c r="Y140" i="1" a="1"/>
  <c r="Y140" i="1" s="1"/>
  <c r="Z141" i="1" s="1" a="1"/>
  <c r="Z141" i="1" s="1"/>
  <c r="U79" i="1" l="1" a="1"/>
  <c r="U79" i="1" s="1"/>
  <c r="F79" i="1" s="1"/>
  <c r="J79" i="1" s="1"/>
  <c r="AA142" i="1" a="1"/>
  <c r="AA142" i="1" s="1"/>
  <c r="AB143" i="1" s="1" a="1"/>
  <c r="AB143" i="1" s="1"/>
  <c r="Y141" i="1" a="1"/>
  <c r="Y141" i="1" s="1"/>
  <c r="Z142" i="1" s="1" a="1"/>
  <c r="Z142" i="1" s="1"/>
  <c r="W142" i="1" a="1"/>
  <c r="W142" i="1" s="1"/>
  <c r="X143" i="1" s="1" a="1"/>
  <c r="X143" i="1" s="1"/>
  <c r="S141" i="1" a="1"/>
  <c r="S141" i="1" s="1"/>
  <c r="T142" i="1" s="1" a="1"/>
  <c r="T142" i="1" s="1"/>
  <c r="V80" i="1" l="1" a="1"/>
  <c r="V80" i="1" s="1"/>
  <c r="G80" i="1" s="1"/>
  <c r="I79" i="1"/>
  <c r="H79" i="1"/>
  <c r="W143" i="1" a="1"/>
  <c r="W143" i="1" s="1"/>
  <c r="X144" i="1" s="1" a="1"/>
  <c r="X144" i="1" s="1"/>
  <c r="AA143" i="1" a="1"/>
  <c r="AA143" i="1" s="1"/>
  <c r="AB144" i="1" s="1" a="1"/>
  <c r="AB144" i="1" s="1"/>
  <c r="S142" i="1" a="1"/>
  <c r="S142" i="1" s="1"/>
  <c r="T143" i="1" s="1" a="1"/>
  <c r="T143" i="1" s="1"/>
  <c r="Y142" i="1" a="1"/>
  <c r="Y142" i="1" s="1"/>
  <c r="Z143" i="1" s="1" a="1"/>
  <c r="Z143" i="1" s="1"/>
  <c r="U80" i="1" l="1" a="1"/>
  <c r="U80" i="1" s="1"/>
  <c r="F80" i="1" s="1"/>
  <c r="J80" i="1" s="1"/>
  <c r="AA144" i="1" a="1"/>
  <c r="AA144" i="1" s="1"/>
  <c r="AB145" i="1" s="1" a="1"/>
  <c r="AB145" i="1" s="1"/>
  <c r="Y143" i="1" a="1"/>
  <c r="Y143" i="1" s="1"/>
  <c r="Z144" i="1" s="1" a="1"/>
  <c r="Z144" i="1" s="1"/>
  <c r="S143" i="1" a="1"/>
  <c r="S143" i="1" s="1"/>
  <c r="T144" i="1" s="1" a="1"/>
  <c r="T144" i="1" s="1"/>
  <c r="W144" i="1" a="1"/>
  <c r="W144" i="1" s="1"/>
  <c r="X145" i="1" s="1" a="1"/>
  <c r="X145" i="1" s="1"/>
  <c r="H80" i="1" l="1"/>
  <c r="I80" i="1"/>
  <c r="V81" i="1" a="1"/>
  <c r="V81" i="1" s="1"/>
  <c r="G81" i="1" s="1"/>
  <c r="AA145" i="1" a="1"/>
  <c r="AA145" i="1" s="1"/>
  <c r="AB146" i="1" s="1" a="1"/>
  <c r="AB146" i="1" s="1"/>
  <c r="S144" i="1" a="1"/>
  <c r="S144" i="1" s="1"/>
  <c r="T145" i="1" s="1" a="1"/>
  <c r="T145" i="1" s="1"/>
  <c r="W145" i="1" a="1"/>
  <c r="W145" i="1" s="1"/>
  <c r="X146" i="1" s="1" a="1"/>
  <c r="X146" i="1" s="1"/>
  <c r="Y144" i="1" a="1"/>
  <c r="Y144" i="1" s="1"/>
  <c r="Z145" i="1" s="1" a="1"/>
  <c r="Z145" i="1" s="1"/>
  <c r="U81" i="1" l="1" a="1"/>
  <c r="U81" i="1" s="1"/>
  <c r="F81" i="1" s="1"/>
  <c r="J81" i="1" s="1"/>
  <c r="AA146" i="1" a="1"/>
  <c r="AA146" i="1" s="1"/>
  <c r="AB147" i="1" s="1" a="1"/>
  <c r="AB147" i="1" s="1"/>
  <c r="W146" i="1" a="1"/>
  <c r="W146" i="1" s="1"/>
  <c r="X147" i="1" s="1" a="1"/>
  <c r="X147" i="1" s="1"/>
  <c r="S145" i="1" a="1"/>
  <c r="S145" i="1" s="1"/>
  <c r="T146" i="1" s="1" a="1"/>
  <c r="T146" i="1" s="1"/>
  <c r="Y145" i="1" a="1"/>
  <c r="Y145" i="1" s="1"/>
  <c r="Z146" i="1" s="1" a="1"/>
  <c r="Z146" i="1" s="1"/>
  <c r="I81" i="1" l="1"/>
  <c r="H81" i="1"/>
  <c r="V82" i="1" a="1"/>
  <c r="V82" i="1" s="1"/>
  <c r="G82" i="1" s="1"/>
  <c r="S146" i="1" a="1"/>
  <c r="S146" i="1" s="1"/>
  <c r="T147" i="1" s="1" a="1"/>
  <c r="T147" i="1" s="1"/>
  <c r="W147" i="1" a="1"/>
  <c r="W147" i="1" s="1"/>
  <c r="X148" i="1" s="1" a="1"/>
  <c r="X148" i="1" s="1"/>
  <c r="Y146" i="1" a="1"/>
  <c r="Y146" i="1" s="1"/>
  <c r="Z147" i="1" s="1" a="1"/>
  <c r="Z147" i="1" s="1"/>
  <c r="AA147" i="1" a="1"/>
  <c r="AA147" i="1" s="1"/>
  <c r="AB148" i="1" s="1" a="1"/>
  <c r="AB148" i="1" s="1"/>
  <c r="U82" i="1" l="1" a="1"/>
  <c r="U82" i="1" s="1"/>
  <c r="F82" i="1" s="1"/>
  <c r="J82" i="1" s="1"/>
  <c r="W148" i="1" a="1"/>
  <c r="W148" i="1" s="1"/>
  <c r="X149" i="1" s="1" a="1"/>
  <c r="X149" i="1" s="1"/>
  <c r="Y147" i="1" a="1"/>
  <c r="Y147" i="1" s="1"/>
  <c r="Z148" i="1" s="1" a="1"/>
  <c r="Z148" i="1" s="1"/>
  <c r="S147" i="1" a="1"/>
  <c r="S147" i="1" s="1"/>
  <c r="T148" i="1" s="1" a="1"/>
  <c r="T148" i="1" s="1"/>
  <c r="AA148" i="1" a="1"/>
  <c r="AA148" i="1" s="1"/>
  <c r="AB149" i="1" s="1" a="1"/>
  <c r="AB149" i="1" s="1"/>
  <c r="H82" i="1" l="1"/>
  <c r="I82" i="1"/>
  <c r="V83" i="1" a="1"/>
  <c r="V83" i="1" s="1"/>
  <c r="G83" i="1" s="1"/>
  <c r="S148" i="1" a="1"/>
  <c r="S148" i="1" s="1"/>
  <c r="T149" i="1" s="1" a="1"/>
  <c r="T149" i="1" s="1"/>
  <c r="AA149" i="1" a="1"/>
  <c r="AA149" i="1" s="1"/>
  <c r="AB150" i="1" s="1" a="1"/>
  <c r="AB150" i="1" s="1"/>
  <c r="W149" i="1" a="1"/>
  <c r="W149" i="1" s="1"/>
  <c r="X150" i="1" s="1" a="1"/>
  <c r="X150" i="1" s="1"/>
  <c r="Y148" i="1" a="1"/>
  <c r="Y148" i="1" s="1"/>
  <c r="Z149" i="1" s="1" a="1"/>
  <c r="Z149" i="1" s="1"/>
  <c r="U83" i="1" l="1" a="1"/>
  <c r="U83" i="1" s="1"/>
  <c r="F83" i="1" s="1"/>
  <c r="J83" i="1" s="1"/>
  <c r="Y149" i="1" a="1"/>
  <c r="Y149" i="1" s="1"/>
  <c r="Z150" i="1" s="1" a="1"/>
  <c r="Z150" i="1" s="1"/>
  <c r="AA150" i="1" a="1"/>
  <c r="AA150" i="1" s="1"/>
  <c r="AB151" i="1" s="1" a="1"/>
  <c r="AB151" i="1" s="1"/>
  <c r="W150" i="1" a="1"/>
  <c r="W150" i="1" s="1"/>
  <c r="X151" i="1" s="1" a="1"/>
  <c r="X151" i="1" s="1"/>
  <c r="S149" i="1" a="1"/>
  <c r="S149" i="1" s="1"/>
  <c r="T150" i="1" s="1" a="1"/>
  <c r="T150" i="1" s="1"/>
  <c r="V84" i="1" l="1" a="1"/>
  <c r="V84" i="1" s="1"/>
  <c r="G84" i="1" s="1"/>
  <c r="H83" i="1"/>
  <c r="I83" i="1"/>
  <c r="S150" i="1" a="1"/>
  <c r="S150" i="1" s="1"/>
  <c r="T151" i="1" s="1" a="1"/>
  <c r="T151" i="1" s="1"/>
  <c r="Y150" i="1" a="1"/>
  <c r="Y150" i="1" s="1"/>
  <c r="Z151" i="1" s="1" a="1"/>
  <c r="Z151" i="1" s="1"/>
  <c r="AA151" i="1" a="1"/>
  <c r="AA151" i="1" s="1"/>
  <c r="AB152" i="1" s="1" a="1"/>
  <c r="AB152" i="1" s="1"/>
  <c r="W151" i="1" a="1"/>
  <c r="W151" i="1" s="1"/>
  <c r="X152" i="1" s="1" a="1"/>
  <c r="X152" i="1" s="1"/>
  <c r="U84" i="1" l="1" a="1"/>
  <c r="U84" i="1" s="1"/>
  <c r="F84" i="1" s="1"/>
  <c r="J84" i="1" s="1"/>
  <c r="Y151" i="1" a="1"/>
  <c r="Y151" i="1" s="1"/>
  <c r="Z152" i="1" s="1" a="1"/>
  <c r="Z152" i="1" s="1"/>
  <c r="AA152" i="1" a="1"/>
  <c r="AA152" i="1" s="1"/>
  <c r="AB153" i="1" s="1" a="1"/>
  <c r="AB153" i="1" s="1"/>
  <c r="S151" i="1" a="1"/>
  <c r="S151" i="1" s="1"/>
  <c r="T152" i="1" s="1" a="1"/>
  <c r="T152" i="1" s="1"/>
  <c r="W152" i="1" a="1"/>
  <c r="W152" i="1" s="1"/>
  <c r="X153" i="1" s="1" a="1"/>
  <c r="X153" i="1" s="1"/>
  <c r="V85" i="1" l="1" a="1"/>
  <c r="V85" i="1" s="1"/>
  <c r="G85" i="1" s="1"/>
  <c r="H84" i="1"/>
  <c r="I84" i="1"/>
  <c r="W153" i="1" a="1"/>
  <c r="W153" i="1" s="1"/>
  <c r="X154" i="1" s="1" a="1"/>
  <c r="X154" i="1" s="1"/>
  <c r="AA153" i="1" a="1"/>
  <c r="AA153" i="1" s="1"/>
  <c r="AB154" i="1" s="1" a="1"/>
  <c r="AB154" i="1" s="1"/>
  <c r="S152" i="1" a="1"/>
  <c r="S152" i="1" s="1"/>
  <c r="T153" i="1" s="1" a="1"/>
  <c r="T153" i="1" s="1"/>
  <c r="Y152" i="1" a="1"/>
  <c r="Y152" i="1" s="1"/>
  <c r="Z153" i="1" s="1" a="1"/>
  <c r="Z153" i="1" s="1"/>
  <c r="U85" i="1" l="1" a="1"/>
  <c r="U85" i="1" s="1"/>
  <c r="F85" i="1" s="1"/>
  <c r="J85" i="1" s="1"/>
  <c r="AA154" i="1" a="1"/>
  <c r="AA154" i="1" s="1"/>
  <c r="AB155" i="1" s="1" a="1"/>
  <c r="AB155" i="1" s="1"/>
  <c r="Y153" i="1" a="1"/>
  <c r="Y153" i="1" s="1"/>
  <c r="Z154" i="1" s="1" a="1"/>
  <c r="Z154" i="1" s="1"/>
  <c r="S153" i="1" a="1"/>
  <c r="S153" i="1" s="1"/>
  <c r="T154" i="1" s="1" a="1"/>
  <c r="T154" i="1" s="1"/>
  <c r="W154" i="1" a="1"/>
  <c r="W154" i="1" s="1"/>
  <c r="X155" i="1" s="1" a="1"/>
  <c r="X155" i="1" s="1"/>
  <c r="I85" i="1" l="1"/>
  <c r="H85" i="1"/>
  <c r="V86" i="1" a="1"/>
  <c r="V86" i="1" s="1"/>
  <c r="G86" i="1" s="1"/>
  <c r="AA155" i="1" a="1"/>
  <c r="AA155" i="1" s="1"/>
  <c r="AB156" i="1" s="1" a="1"/>
  <c r="AB156" i="1" s="1"/>
  <c r="W155" i="1" a="1"/>
  <c r="W155" i="1" s="1"/>
  <c r="X156" i="1" s="1" a="1"/>
  <c r="X156" i="1" s="1"/>
  <c r="S154" i="1" a="1"/>
  <c r="S154" i="1" s="1"/>
  <c r="T155" i="1" s="1" a="1"/>
  <c r="T155" i="1" s="1"/>
  <c r="Y154" i="1" a="1"/>
  <c r="Y154" i="1" s="1"/>
  <c r="Z155" i="1" s="1" a="1"/>
  <c r="Z155" i="1" s="1"/>
  <c r="U86" i="1" l="1" a="1"/>
  <c r="U86" i="1" s="1"/>
  <c r="F86" i="1" s="1"/>
  <c r="J86" i="1" s="1"/>
  <c r="W156" i="1" a="1"/>
  <c r="W156" i="1" s="1"/>
  <c r="X157" i="1" s="1" a="1"/>
  <c r="X157" i="1" s="1"/>
  <c r="AA156" i="1" a="1"/>
  <c r="AA156" i="1" s="1"/>
  <c r="AB157" i="1" s="1" a="1"/>
  <c r="AB157" i="1" s="1"/>
  <c r="Y155" i="1" a="1"/>
  <c r="Y155" i="1" s="1"/>
  <c r="Z156" i="1" s="1" a="1"/>
  <c r="Z156" i="1" s="1"/>
  <c r="S155" i="1" a="1"/>
  <c r="S155" i="1" s="1"/>
  <c r="T156" i="1" s="1" a="1"/>
  <c r="T156" i="1" s="1"/>
  <c r="V87" i="1" l="1" a="1"/>
  <c r="V87" i="1" s="1"/>
  <c r="G87" i="1" s="1"/>
  <c r="I86" i="1"/>
  <c r="H86" i="1"/>
  <c r="S156" i="1" a="1"/>
  <c r="S156" i="1" s="1"/>
  <c r="T157" i="1" s="1" a="1"/>
  <c r="T157" i="1" s="1"/>
  <c r="W157" i="1" a="1"/>
  <c r="W157" i="1" s="1"/>
  <c r="X158" i="1" s="1" a="1"/>
  <c r="X158" i="1" s="1"/>
  <c r="Y156" i="1" a="1"/>
  <c r="Y156" i="1" s="1"/>
  <c r="Z157" i="1" s="1" a="1"/>
  <c r="Z157" i="1" s="1"/>
  <c r="AA157" i="1" a="1"/>
  <c r="AA157" i="1" s="1"/>
  <c r="AB158" i="1" s="1" a="1"/>
  <c r="AB158" i="1" s="1"/>
  <c r="U87" i="1" l="1" a="1"/>
  <c r="U87" i="1" s="1"/>
  <c r="F87" i="1" s="1"/>
  <c r="J87" i="1" s="1"/>
  <c r="Y157" i="1" a="1"/>
  <c r="Y157" i="1" s="1"/>
  <c r="Z158" i="1" s="1" a="1"/>
  <c r="Z158" i="1" s="1"/>
  <c r="S157" i="1" a="1"/>
  <c r="S157" i="1" s="1"/>
  <c r="T158" i="1" s="1" a="1"/>
  <c r="T158" i="1" s="1"/>
  <c r="AA158" i="1" a="1"/>
  <c r="AA158" i="1" s="1"/>
  <c r="AB159" i="1" s="1" a="1"/>
  <c r="AB159" i="1" s="1"/>
  <c r="W158" i="1" a="1"/>
  <c r="W158" i="1" s="1"/>
  <c r="X159" i="1" s="1" a="1"/>
  <c r="X159" i="1" s="1"/>
  <c r="I87" i="1" l="1"/>
  <c r="H87" i="1"/>
  <c r="V88" i="1" a="1"/>
  <c r="V88" i="1" s="1"/>
  <c r="G88" i="1" s="1"/>
  <c r="S158" i="1" a="1"/>
  <c r="S158" i="1" s="1"/>
  <c r="T159" i="1" s="1" a="1"/>
  <c r="T159" i="1" s="1"/>
  <c r="AA159" i="1" a="1"/>
  <c r="AA159" i="1" s="1"/>
  <c r="AB160" i="1" s="1" a="1"/>
  <c r="AB160" i="1" s="1"/>
  <c r="W159" i="1" a="1"/>
  <c r="W159" i="1" s="1"/>
  <c r="X160" i="1" s="1" a="1"/>
  <c r="X160" i="1" s="1"/>
  <c r="Y158" i="1" a="1"/>
  <c r="Y158" i="1" s="1"/>
  <c r="Z159" i="1" s="1" a="1"/>
  <c r="Z159" i="1" s="1"/>
  <c r="U88" i="1" l="1" a="1"/>
  <c r="U88" i="1" s="1"/>
  <c r="F88" i="1" s="1"/>
  <c r="J88" i="1" s="1"/>
  <c r="AA160" i="1" a="1"/>
  <c r="AA160" i="1" s="1"/>
  <c r="AB161" i="1" s="1" a="1"/>
  <c r="AB161" i="1" s="1"/>
  <c r="W160" i="1" a="1"/>
  <c r="W160" i="1" s="1"/>
  <c r="X161" i="1" s="1" a="1"/>
  <c r="X161" i="1" s="1"/>
  <c r="Y159" i="1" a="1"/>
  <c r="Y159" i="1" s="1"/>
  <c r="Z160" i="1" s="1" a="1"/>
  <c r="Z160" i="1" s="1"/>
  <c r="S159" i="1" a="1"/>
  <c r="S159" i="1" s="1"/>
  <c r="T160" i="1" s="1" a="1"/>
  <c r="T160" i="1" s="1"/>
  <c r="I88" i="1" l="1"/>
  <c r="H88" i="1"/>
  <c r="V89" i="1" a="1"/>
  <c r="V89" i="1" s="1"/>
  <c r="G89" i="1" s="1"/>
  <c r="W161" i="1" a="1"/>
  <c r="W161" i="1" s="1"/>
  <c r="X162" i="1" s="1" a="1"/>
  <c r="X162" i="1" s="1"/>
  <c r="S160" i="1" a="1"/>
  <c r="S160" i="1" s="1"/>
  <c r="T161" i="1" s="1" a="1"/>
  <c r="T161" i="1" s="1"/>
  <c r="Y160" i="1" a="1"/>
  <c r="Y160" i="1" s="1"/>
  <c r="Z161" i="1" s="1" a="1"/>
  <c r="Z161" i="1" s="1"/>
  <c r="AA161" i="1" a="1"/>
  <c r="AA161" i="1" s="1"/>
  <c r="AB162" i="1" s="1" a="1"/>
  <c r="AB162" i="1" s="1"/>
  <c r="U89" i="1" l="1" a="1"/>
  <c r="U89" i="1" s="1"/>
  <c r="F89" i="1" s="1"/>
  <c r="J89" i="1" s="1"/>
  <c r="W162" i="1" a="1"/>
  <c r="W162" i="1" s="1"/>
  <c r="X163" i="1" s="1" a="1"/>
  <c r="X163" i="1" s="1"/>
  <c r="Y161" i="1" a="1"/>
  <c r="Y161" i="1" s="1"/>
  <c r="Z162" i="1" s="1" a="1"/>
  <c r="Z162" i="1" s="1"/>
  <c r="AA162" i="1" a="1"/>
  <c r="AA162" i="1" s="1"/>
  <c r="AB163" i="1" s="1" a="1"/>
  <c r="AB163" i="1" s="1"/>
  <c r="S161" i="1" a="1"/>
  <c r="S161" i="1" s="1"/>
  <c r="T162" i="1" s="1" a="1"/>
  <c r="T162" i="1" s="1"/>
  <c r="V90" i="1" l="1" a="1"/>
  <c r="V90" i="1" s="1"/>
  <c r="G90" i="1" s="1"/>
  <c r="I89" i="1"/>
  <c r="H89" i="1"/>
  <c r="AA163" i="1" a="1"/>
  <c r="AA163" i="1" s="1"/>
  <c r="AB164" i="1" s="1" a="1"/>
  <c r="AB164" i="1" s="1"/>
  <c r="S162" i="1" a="1"/>
  <c r="S162" i="1" s="1"/>
  <c r="T163" i="1" s="1" a="1"/>
  <c r="T163" i="1" s="1"/>
  <c r="W163" i="1" a="1"/>
  <c r="W163" i="1" s="1"/>
  <c r="X164" i="1" s="1" a="1"/>
  <c r="X164" i="1" s="1"/>
  <c r="Y162" i="1" a="1"/>
  <c r="Y162" i="1" s="1"/>
  <c r="Z163" i="1" s="1" a="1"/>
  <c r="Z163" i="1" s="1"/>
  <c r="U90" i="1" l="1" a="1"/>
  <c r="U90" i="1" s="1"/>
  <c r="F90" i="1" s="1"/>
  <c r="J90" i="1" s="1"/>
  <c r="S163" i="1" a="1"/>
  <c r="S163" i="1" s="1"/>
  <c r="T164" i="1" s="1" a="1"/>
  <c r="T164" i="1" s="1"/>
  <c r="W164" i="1" a="1"/>
  <c r="W164" i="1" s="1"/>
  <c r="X165" i="1" s="1" a="1"/>
  <c r="X165" i="1" s="1"/>
  <c r="AA164" i="1" a="1"/>
  <c r="AA164" i="1" s="1"/>
  <c r="AB165" i="1" s="1" a="1"/>
  <c r="AB165" i="1" s="1"/>
  <c r="Y163" i="1" a="1"/>
  <c r="Y163" i="1" s="1"/>
  <c r="Z164" i="1" s="1" a="1"/>
  <c r="Z164" i="1" s="1"/>
  <c r="H90" i="1" l="1"/>
  <c r="I90" i="1"/>
  <c r="V91" i="1" a="1"/>
  <c r="V91" i="1" s="1"/>
  <c r="G91" i="1" s="1"/>
  <c r="W165" i="1" a="1"/>
  <c r="W165" i="1" s="1"/>
  <c r="X166" i="1" s="1" a="1"/>
  <c r="X166" i="1" s="1"/>
  <c r="Y164" i="1" a="1"/>
  <c r="Y164" i="1" s="1"/>
  <c r="Z165" i="1" s="1" a="1"/>
  <c r="Z165" i="1" s="1"/>
  <c r="S164" i="1" a="1"/>
  <c r="S164" i="1" s="1"/>
  <c r="T165" i="1" s="1" a="1"/>
  <c r="T165" i="1" s="1"/>
  <c r="AA165" i="1" a="1"/>
  <c r="AA165" i="1" s="1"/>
  <c r="AB166" i="1" s="1" a="1"/>
  <c r="AB166" i="1" s="1"/>
  <c r="U91" i="1" l="1" a="1"/>
  <c r="U91" i="1" s="1"/>
  <c r="F91" i="1" s="1"/>
  <c r="J91" i="1" s="1"/>
  <c r="AA166" i="1" a="1"/>
  <c r="AA166" i="1" s="1"/>
  <c r="AB167" i="1" s="1" a="1"/>
  <c r="AB167" i="1" s="1"/>
  <c r="Y165" i="1" a="1"/>
  <c r="Y165" i="1" s="1"/>
  <c r="Z166" i="1" s="1" a="1"/>
  <c r="Z166" i="1" s="1"/>
  <c r="S165" i="1" a="1"/>
  <c r="S165" i="1" s="1"/>
  <c r="T166" i="1" s="1" a="1"/>
  <c r="T166" i="1" s="1"/>
  <c r="W166" i="1" a="1"/>
  <c r="W166" i="1" s="1"/>
  <c r="X167" i="1" s="1" a="1"/>
  <c r="X167" i="1" s="1"/>
  <c r="I91" i="1" l="1"/>
  <c r="H91" i="1"/>
  <c r="V92" i="1" a="1"/>
  <c r="V92" i="1" s="1"/>
  <c r="G92" i="1" s="1"/>
  <c r="Y166" i="1" a="1"/>
  <c r="Y166" i="1" s="1"/>
  <c r="Z167" i="1" s="1" a="1"/>
  <c r="Z167" i="1" s="1"/>
  <c r="S166" i="1" a="1"/>
  <c r="S166" i="1" s="1"/>
  <c r="T167" i="1" s="1" a="1"/>
  <c r="T167" i="1" s="1"/>
  <c r="AA167" i="1" a="1"/>
  <c r="AA167" i="1" s="1"/>
  <c r="AB168" i="1" s="1" a="1"/>
  <c r="AB168" i="1" s="1"/>
  <c r="W167" i="1" a="1"/>
  <c r="W167" i="1" s="1"/>
  <c r="X168" i="1" s="1" a="1"/>
  <c r="X168" i="1" s="1"/>
  <c r="U92" i="1" l="1" a="1"/>
  <c r="U92" i="1" s="1"/>
  <c r="F92" i="1" s="1"/>
  <c r="J92" i="1" s="1"/>
  <c r="AA168" i="1" a="1"/>
  <c r="AA168" i="1" s="1"/>
  <c r="AB169" i="1" s="1" a="1"/>
  <c r="AB169" i="1" s="1"/>
  <c r="W168" i="1" a="1"/>
  <c r="W168" i="1" s="1"/>
  <c r="X169" i="1" s="1" a="1"/>
  <c r="X169" i="1" s="1"/>
  <c r="Y167" i="1" a="1"/>
  <c r="Y167" i="1" s="1"/>
  <c r="Z168" i="1" s="1" a="1"/>
  <c r="Z168" i="1" s="1"/>
  <c r="S167" i="1" a="1"/>
  <c r="S167" i="1" s="1"/>
  <c r="T168" i="1" s="1" a="1"/>
  <c r="T168" i="1" s="1"/>
  <c r="V93" i="1" l="1" a="1"/>
  <c r="V93" i="1" s="1"/>
  <c r="I92" i="1"/>
  <c r="H92" i="1"/>
  <c r="AA169" i="1" a="1"/>
  <c r="AA169" i="1" s="1"/>
  <c r="AB170" i="1" s="1" a="1"/>
  <c r="AB170" i="1" s="1"/>
  <c r="S168" i="1" a="1"/>
  <c r="S168" i="1" s="1"/>
  <c r="T169" i="1" s="1" a="1"/>
  <c r="T169" i="1" s="1"/>
  <c r="W169" i="1" a="1"/>
  <c r="W169" i="1" s="1"/>
  <c r="X170" i="1" s="1" a="1"/>
  <c r="X170" i="1" s="1"/>
  <c r="Y168" i="1" a="1"/>
  <c r="Y168" i="1" s="1"/>
  <c r="Z169" i="1" s="1" a="1"/>
  <c r="Z169" i="1" s="1"/>
  <c r="U93" i="1" l="1" a="1"/>
  <c r="U93" i="1" s="1"/>
  <c r="F93" i="1" s="1"/>
  <c r="G93" i="1"/>
  <c r="V94" i="1" a="1"/>
  <c r="V94" i="1" s="1"/>
  <c r="W170" i="1" a="1"/>
  <c r="W170" i="1" s="1"/>
  <c r="X171" i="1" s="1" a="1"/>
  <c r="X171" i="1" s="1"/>
  <c r="AA170" i="1" a="1"/>
  <c r="AA170" i="1" s="1"/>
  <c r="AB171" i="1" s="1" a="1"/>
  <c r="AB171" i="1" s="1"/>
  <c r="S169" i="1" a="1"/>
  <c r="S169" i="1" s="1"/>
  <c r="T170" i="1" s="1" a="1"/>
  <c r="T170" i="1" s="1"/>
  <c r="Y169" i="1" a="1"/>
  <c r="Y169" i="1" s="1"/>
  <c r="Z170" i="1" s="1" a="1"/>
  <c r="Z170" i="1" s="1"/>
  <c r="J93" i="1" l="1"/>
  <c r="U94" i="1" a="1"/>
  <c r="U94" i="1" s="1"/>
  <c r="F94" i="1" s="1"/>
  <c r="G94" i="1"/>
  <c r="I93" i="1"/>
  <c r="H93" i="1"/>
  <c r="V95" i="1" a="1"/>
  <c r="V95" i="1" s="1"/>
  <c r="G95" i="1" s="1"/>
  <c r="Y170" i="1" a="1"/>
  <c r="Y170" i="1" s="1"/>
  <c r="Z171" i="1" s="1" a="1"/>
  <c r="Z171" i="1" s="1"/>
  <c r="W171" i="1" a="1"/>
  <c r="W171" i="1" s="1"/>
  <c r="X172" i="1" s="1" a="1"/>
  <c r="X172" i="1" s="1"/>
  <c r="S170" i="1" a="1"/>
  <c r="S170" i="1" s="1"/>
  <c r="T171" i="1" s="1" a="1"/>
  <c r="T171" i="1" s="1"/>
  <c r="AA171" i="1" a="1"/>
  <c r="AA171" i="1" s="1"/>
  <c r="AB172" i="1" s="1" a="1"/>
  <c r="AB172" i="1" s="1"/>
  <c r="J94" i="1" l="1"/>
  <c r="I94" i="1"/>
  <c r="H94" i="1"/>
  <c r="U95" i="1" a="1"/>
  <c r="U95" i="1" s="1"/>
  <c r="F95" i="1" s="1"/>
  <c r="S171" i="1" a="1"/>
  <c r="S171" i="1" s="1"/>
  <c r="T172" i="1" s="1" a="1"/>
  <c r="T172" i="1" s="1"/>
  <c r="W172" i="1" a="1"/>
  <c r="W172" i="1" s="1"/>
  <c r="X173" i="1" s="1" a="1"/>
  <c r="X173" i="1" s="1"/>
  <c r="Y171" i="1" a="1"/>
  <c r="Y171" i="1" s="1"/>
  <c r="Z172" i="1" s="1" a="1"/>
  <c r="Z172" i="1" s="1"/>
  <c r="AA172" i="1" a="1"/>
  <c r="AA172" i="1" s="1"/>
  <c r="AB173" i="1" s="1" a="1"/>
  <c r="AB173" i="1" s="1"/>
  <c r="I95" i="1" l="1"/>
  <c r="J95" i="1"/>
  <c r="V96" i="1" a="1"/>
  <c r="V96" i="1" s="1"/>
  <c r="G96" i="1" s="1"/>
  <c r="H95" i="1"/>
  <c r="AA173" i="1" a="1"/>
  <c r="AA173" i="1" s="1"/>
  <c r="AB174" i="1" s="1" a="1"/>
  <c r="AB174" i="1" s="1"/>
  <c r="S172" i="1" a="1"/>
  <c r="S172" i="1" s="1"/>
  <c r="T173" i="1" s="1" a="1"/>
  <c r="T173" i="1" s="1"/>
  <c r="Y172" i="1" a="1"/>
  <c r="Y172" i="1" s="1"/>
  <c r="Z173" i="1" s="1" a="1"/>
  <c r="Z173" i="1" s="1"/>
  <c r="W173" i="1" a="1"/>
  <c r="W173" i="1" s="1"/>
  <c r="X174" i="1" s="1" a="1"/>
  <c r="X174" i="1" s="1"/>
  <c r="U96" i="1" l="1" a="1"/>
  <c r="U96" i="1" s="1"/>
  <c r="F96" i="1" s="1"/>
  <c r="J96" i="1" s="1"/>
  <c r="S173" i="1" a="1"/>
  <c r="S173" i="1" s="1"/>
  <c r="T174" i="1" s="1" a="1"/>
  <c r="T174" i="1" s="1"/>
  <c r="AA174" i="1" a="1"/>
  <c r="AA174" i="1" s="1"/>
  <c r="AB175" i="1" s="1" a="1"/>
  <c r="AB175" i="1" s="1"/>
  <c r="W174" i="1" a="1"/>
  <c r="W174" i="1" s="1"/>
  <c r="X175" i="1" s="1" a="1"/>
  <c r="X175" i="1" s="1"/>
  <c r="Y173" i="1" a="1"/>
  <c r="Y173" i="1" s="1"/>
  <c r="Z174" i="1" s="1" a="1"/>
  <c r="Z174" i="1" s="1"/>
  <c r="H96" i="1" l="1"/>
  <c r="I96" i="1"/>
  <c r="V97" i="1" a="1"/>
  <c r="V97" i="1" s="1"/>
  <c r="G97" i="1" s="1"/>
  <c r="AA175" i="1" a="1"/>
  <c r="AA175" i="1" s="1"/>
  <c r="AB176" i="1" s="1" a="1"/>
  <c r="AB176" i="1" s="1"/>
  <c r="S174" i="1" a="1"/>
  <c r="S174" i="1" s="1"/>
  <c r="T175" i="1" s="1" a="1"/>
  <c r="T175" i="1" s="1"/>
  <c r="W175" i="1" a="1"/>
  <c r="W175" i="1" s="1"/>
  <c r="X176" i="1" s="1" a="1"/>
  <c r="X176" i="1" s="1"/>
  <c r="Y174" i="1" a="1"/>
  <c r="Y174" i="1" s="1"/>
  <c r="Z175" i="1" s="1" a="1"/>
  <c r="Z175" i="1" s="1"/>
  <c r="U97" i="1" l="1" a="1"/>
  <c r="U97" i="1" s="1"/>
  <c r="F97" i="1" s="1"/>
  <c r="J97" i="1" s="1"/>
  <c r="W176" i="1" a="1"/>
  <c r="W176" i="1" s="1"/>
  <c r="X177" i="1" s="1" a="1"/>
  <c r="X177" i="1" s="1"/>
  <c r="AA176" i="1" a="1"/>
  <c r="AA176" i="1" s="1"/>
  <c r="AB177" i="1" s="1" a="1"/>
  <c r="AB177" i="1" s="1"/>
  <c r="Y175" i="1" a="1"/>
  <c r="Y175" i="1" s="1"/>
  <c r="Z176" i="1" s="1" a="1"/>
  <c r="Z176" i="1" s="1"/>
  <c r="S175" i="1" a="1"/>
  <c r="S175" i="1" s="1"/>
  <c r="T176" i="1" s="1" a="1"/>
  <c r="T176" i="1" s="1"/>
  <c r="V98" i="1" l="1" a="1"/>
  <c r="V98" i="1" s="1"/>
  <c r="G98" i="1" s="1"/>
  <c r="H97" i="1"/>
  <c r="I97" i="1"/>
  <c r="S176" i="1" a="1"/>
  <c r="S176" i="1" s="1"/>
  <c r="T177" i="1" s="1" a="1"/>
  <c r="T177" i="1" s="1"/>
  <c r="AA177" i="1" a="1"/>
  <c r="AA177" i="1" s="1"/>
  <c r="AB178" i="1" s="1" a="1"/>
  <c r="AB178" i="1" s="1"/>
  <c r="Y176" i="1" a="1"/>
  <c r="Y176" i="1" s="1"/>
  <c r="Z177" i="1" s="1" a="1"/>
  <c r="Z177" i="1" s="1"/>
  <c r="W177" i="1" a="1"/>
  <c r="W177" i="1" s="1"/>
  <c r="X178" i="1" s="1" a="1"/>
  <c r="X178" i="1" s="1"/>
  <c r="U98" i="1" l="1" a="1"/>
  <c r="U98" i="1" s="1"/>
  <c r="F98" i="1" s="1"/>
  <c r="J98" i="1" s="1"/>
  <c r="AA178" i="1" a="1"/>
  <c r="AA178" i="1" s="1"/>
  <c r="AB179" i="1" s="1" a="1"/>
  <c r="AB179" i="1" s="1"/>
  <c r="S177" i="1" a="1"/>
  <c r="S177" i="1" s="1"/>
  <c r="T178" i="1" s="1" a="1"/>
  <c r="T178" i="1" s="1"/>
  <c r="Y177" i="1" a="1"/>
  <c r="Y177" i="1" s="1"/>
  <c r="Z178" i="1" s="1" a="1"/>
  <c r="Z178" i="1" s="1"/>
  <c r="W178" i="1" a="1"/>
  <c r="W178" i="1" s="1"/>
  <c r="X179" i="1" s="1" a="1"/>
  <c r="X179" i="1" s="1"/>
  <c r="I98" i="1" l="1"/>
  <c r="H98" i="1"/>
  <c r="V99" i="1" a="1"/>
  <c r="V99" i="1" s="1"/>
  <c r="G99" i="1" s="1"/>
  <c r="S178" i="1" a="1"/>
  <c r="S178" i="1" s="1"/>
  <c r="T179" i="1" s="1" a="1"/>
  <c r="T179" i="1" s="1"/>
  <c r="Y178" i="1" a="1"/>
  <c r="Y178" i="1" s="1"/>
  <c r="Z179" i="1" s="1" a="1"/>
  <c r="Z179" i="1" s="1"/>
  <c r="W179" i="1" a="1"/>
  <c r="W179" i="1" s="1"/>
  <c r="X180" i="1" s="1" a="1"/>
  <c r="X180" i="1" s="1"/>
  <c r="AA179" i="1" a="1"/>
  <c r="AA179" i="1" s="1"/>
  <c r="AB180" i="1" s="1" a="1"/>
  <c r="AB180" i="1" s="1"/>
  <c r="U99" i="1" l="1" a="1"/>
  <c r="U99" i="1" s="1"/>
  <c r="F99" i="1" s="1"/>
  <c r="J99" i="1" s="1"/>
  <c r="AA180" i="1" a="1"/>
  <c r="AA180" i="1" s="1"/>
  <c r="AB181" i="1" s="1" a="1"/>
  <c r="AB181" i="1" s="1"/>
  <c r="W180" i="1" a="1"/>
  <c r="W180" i="1" s="1"/>
  <c r="X181" i="1" s="1" a="1"/>
  <c r="X181" i="1" s="1"/>
  <c r="Y179" i="1" a="1"/>
  <c r="Y179" i="1" s="1"/>
  <c r="Z180" i="1" s="1" a="1"/>
  <c r="Z180" i="1" s="1"/>
  <c r="S179" i="1" a="1"/>
  <c r="S179" i="1" s="1"/>
  <c r="T180" i="1" s="1" a="1"/>
  <c r="T180" i="1" s="1"/>
  <c r="I99" i="1" l="1"/>
  <c r="H99" i="1"/>
  <c r="V100" i="1" a="1"/>
  <c r="V100" i="1" s="1"/>
  <c r="G100" i="1" s="1"/>
  <c r="S180" i="1" a="1"/>
  <c r="S180" i="1" s="1"/>
  <c r="T181" i="1" s="1" a="1"/>
  <c r="T181" i="1" s="1"/>
  <c r="Y180" i="1" a="1"/>
  <c r="Y180" i="1" s="1"/>
  <c r="Z181" i="1" s="1" a="1"/>
  <c r="Z181" i="1" s="1"/>
  <c r="W181" i="1" a="1"/>
  <c r="W181" i="1" s="1"/>
  <c r="X182" i="1" s="1" a="1"/>
  <c r="X182" i="1" s="1"/>
  <c r="AA181" i="1" a="1"/>
  <c r="AA181" i="1" s="1"/>
  <c r="AB182" i="1" s="1" a="1"/>
  <c r="AB182" i="1" s="1"/>
  <c r="U100" i="1" l="1" a="1"/>
  <c r="U100" i="1" s="1"/>
  <c r="F100" i="1" s="1"/>
  <c r="J100" i="1" s="1"/>
  <c r="W182" i="1" a="1"/>
  <c r="W182" i="1" s="1"/>
  <c r="X183" i="1" s="1" a="1"/>
  <c r="X183" i="1" s="1"/>
  <c r="S181" i="1" a="1"/>
  <c r="S181" i="1" s="1"/>
  <c r="T182" i="1" s="1" a="1"/>
  <c r="T182" i="1" s="1"/>
  <c r="AA182" i="1" a="1"/>
  <c r="AA182" i="1" s="1"/>
  <c r="AB183" i="1" s="1" a="1"/>
  <c r="AB183" i="1" s="1"/>
  <c r="Y181" i="1" a="1"/>
  <c r="Y181" i="1" s="1"/>
  <c r="Z182" i="1" s="1" a="1"/>
  <c r="Z182" i="1" s="1"/>
  <c r="V101" i="1" l="1" a="1"/>
  <c r="V101" i="1" s="1"/>
  <c r="G101" i="1" s="1"/>
  <c r="I100" i="1"/>
  <c r="H100" i="1"/>
  <c r="S182" i="1" a="1"/>
  <c r="S182" i="1" s="1"/>
  <c r="T183" i="1" s="1" a="1"/>
  <c r="T183" i="1" s="1"/>
  <c r="W183" i="1" a="1"/>
  <c r="W183" i="1" s="1"/>
  <c r="X184" i="1" s="1" a="1"/>
  <c r="X184" i="1" s="1"/>
  <c r="AA183" i="1" a="1"/>
  <c r="AA183" i="1" s="1"/>
  <c r="AB184" i="1" s="1" a="1"/>
  <c r="AB184" i="1" s="1"/>
  <c r="Y182" i="1" a="1"/>
  <c r="Y182" i="1" s="1"/>
  <c r="Z183" i="1" s="1" a="1"/>
  <c r="Z183" i="1" s="1"/>
  <c r="U101" i="1" l="1" a="1"/>
  <c r="U101" i="1" s="1"/>
  <c r="F101" i="1" s="1"/>
  <c r="J101" i="1" s="1"/>
  <c r="Y183" i="1" a="1"/>
  <c r="Y183" i="1" s="1"/>
  <c r="Z184" i="1" s="1" a="1"/>
  <c r="Z184" i="1" s="1"/>
  <c r="W184" i="1" a="1"/>
  <c r="W184" i="1" s="1"/>
  <c r="X185" i="1" s="1" a="1"/>
  <c r="X185" i="1" s="1"/>
  <c r="S183" i="1" a="1"/>
  <c r="S183" i="1" s="1"/>
  <c r="T184" i="1" s="1" a="1"/>
  <c r="T184" i="1" s="1"/>
  <c r="AA184" i="1" a="1"/>
  <c r="AA184" i="1" s="1"/>
  <c r="AB185" i="1" s="1" a="1"/>
  <c r="AB185" i="1" s="1"/>
  <c r="H101" i="1" l="1"/>
  <c r="I101" i="1"/>
  <c r="V102" i="1" a="1"/>
  <c r="V102" i="1" s="1"/>
  <c r="G102" i="1" s="1"/>
  <c r="Y184" i="1" a="1"/>
  <c r="Y184" i="1" s="1"/>
  <c r="Z185" i="1" s="1" a="1"/>
  <c r="Z185" i="1" s="1"/>
  <c r="S184" i="1" a="1"/>
  <c r="S184" i="1" s="1"/>
  <c r="T185" i="1" s="1" a="1"/>
  <c r="T185" i="1" s="1"/>
  <c r="W185" i="1" a="1"/>
  <c r="W185" i="1" s="1"/>
  <c r="X186" i="1" s="1" a="1"/>
  <c r="X186" i="1" s="1"/>
  <c r="AA185" i="1" a="1"/>
  <c r="AA185" i="1" s="1"/>
  <c r="AB186" i="1" s="1" a="1"/>
  <c r="AB186" i="1" s="1"/>
  <c r="U102" i="1" l="1" a="1"/>
  <c r="U102" i="1" s="1"/>
  <c r="F102" i="1" s="1"/>
  <c r="J102" i="1" s="1"/>
  <c r="AA186" i="1" a="1"/>
  <c r="AA186" i="1" s="1"/>
  <c r="AB187" i="1" s="1" a="1"/>
  <c r="AB187" i="1" s="1"/>
  <c r="Y185" i="1" a="1"/>
  <c r="Y185" i="1" s="1"/>
  <c r="Z186" i="1" s="1" a="1"/>
  <c r="Z186" i="1" s="1"/>
  <c r="W186" i="1" a="1"/>
  <c r="W186" i="1" s="1"/>
  <c r="X187" i="1" s="1" a="1"/>
  <c r="X187" i="1" s="1"/>
  <c r="S185" i="1" a="1"/>
  <c r="S185" i="1" s="1"/>
  <c r="T186" i="1" s="1" a="1"/>
  <c r="T186" i="1" s="1"/>
  <c r="H102" i="1" l="1"/>
  <c r="I102" i="1"/>
  <c r="V103" i="1" a="1"/>
  <c r="V103" i="1" s="1"/>
  <c r="G103" i="1" s="1"/>
  <c r="W187" i="1" a="1"/>
  <c r="W187" i="1" s="1"/>
  <c r="X188" i="1" s="1" a="1"/>
  <c r="X188" i="1" s="1"/>
  <c r="AA187" i="1" a="1"/>
  <c r="AA187" i="1" s="1"/>
  <c r="AB188" i="1" s="1" a="1"/>
  <c r="AB188" i="1" s="1"/>
  <c r="Y186" i="1" a="1"/>
  <c r="Y186" i="1" s="1"/>
  <c r="Z187" i="1" s="1" a="1"/>
  <c r="Z187" i="1" s="1"/>
  <c r="S186" i="1" a="1"/>
  <c r="S186" i="1" s="1"/>
  <c r="T187" i="1" s="1" a="1"/>
  <c r="T187" i="1" s="1"/>
  <c r="U103" i="1" l="1" a="1"/>
  <c r="U103" i="1" s="1"/>
  <c r="F103" i="1" s="1"/>
  <c r="J103" i="1" s="1"/>
  <c r="W188" i="1" a="1"/>
  <c r="W188" i="1" s="1"/>
  <c r="X189" i="1" s="1" a="1"/>
  <c r="X189" i="1" s="1"/>
  <c r="Y187" i="1" a="1"/>
  <c r="Y187" i="1" s="1"/>
  <c r="Z188" i="1" s="1" a="1"/>
  <c r="Z188" i="1" s="1"/>
  <c r="S187" i="1" a="1"/>
  <c r="S187" i="1" s="1"/>
  <c r="T188" i="1" s="1" a="1"/>
  <c r="T188" i="1" s="1"/>
  <c r="AA188" i="1" a="1"/>
  <c r="AA188" i="1" s="1"/>
  <c r="AB189" i="1" s="1" a="1"/>
  <c r="AB189" i="1" s="1"/>
  <c r="V104" i="1" l="1" a="1"/>
  <c r="V104" i="1" s="1"/>
  <c r="G104" i="1" s="1"/>
  <c r="I103" i="1"/>
  <c r="H103" i="1"/>
  <c r="Y188" i="1" a="1"/>
  <c r="Y188" i="1" s="1"/>
  <c r="Z189" i="1" s="1" a="1"/>
  <c r="Z189" i="1" s="1"/>
  <c r="AA189" i="1" a="1"/>
  <c r="AA189" i="1" s="1"/>
  <c r="AB190" i="1" s="1" a="1"/>
  <c r="AB190" i="1" s="1"/>
  <c r="S188" i="1" a="1"/>
  <c r="S188" i="1" s="1"/>
  <c r="T189" i="1" s="1" a="1"/>
  <c r="T189" i="1" s="1"/>
  <c r="W189" i="1" a="1"/>
  <c r="W189" i="1" s="1"/>
  <c r="X190" i="1" s="1" a="1"/>
  <c r="X190" i="1" s="1"/>
  <c r="U104" i="1" l="1" a="1"/>
  <c r="U104" i="1" s="1"/>
  <c r="F104" i="1" s="1"/>
  <c r="J104" i="1" s="1"/>
  <c r="S189" i="1" a="1"/>
  <c r="S189" i="1" s="1"/>
  <c r="T190" i="1" s="1" a="1"/>
  <c r="T190" i="1" s="1"/>
  <c r="Y189" i="1" a="1"/>
  <c r="Y189" i="1" s="1"/>
  <c r="Z190" i="1" s="1" a="1"/>
  <c r="Z190" i="1" s="1"/>
  <c r="W190" i="1" a="1"/>
  <c r="W190" i="1" s="1"/>
  <c r="X191" i="1" s="1" a="1"/>
  <c r="X191" i="1" s="1"/>
  <c r="AA190" i="1" a="1"/>
  <c r="AA190" i="1" s="1"/>
  <c r="AB191" i="1" s="1" a="1"/>
  <c r="AB191" i="1" s="1"/>
  <c r="H104" i="1" l="1"/>
  <c r="I104" i="1"/>
  <c r="V105" i="1" a="1"/>
  <c r="V105" i="1" s="1"/>
  <c r="G105" i="1" s="1"/>
  <c r="AA191" i="1" a="1"/>
  <c r="AA191" i="1" s="1"/>
  <c r="AB192" i="1" s="1" a="1"/>
  <c r="AB192" i="1" s="1"/>
  <c r="W191" i="1" a="1"/>
  <c r="W191" i="1" s="1"/>
  <c r="X192" i="1" s="1" a="1"/>
  <c r="X192" i="1" s="1"/>
  <c r="S190" i="1" a="1"/>
  <c r="S190" i="1" s="1"/>
  <c r="T191" i="1" s="1" a="1"/>
  <c r="T191" i="1" s="1"/>
  <c r="Y190" i="1" a="1"/>
  <c r="Y190" i="1" s="1"/>
  <c r="Z191" i="1" s="1" a="1"/>
  <c r="Z191" i="1" s="1"/>
  <c r="U105" i="1" l="1" a="1"/>
  <c r="U105" i="1" s="1"/>
  <c r="F105" i="1" s="1"/>
  <c r="J105" i="1" s="1"/>
  <c r="W192" i="1" a="1"/>
  <c r="W192" i="1" s="1"/>
  <c r="X193" i="1" s="1" a="1"/>
  <c r="X193" i="1" s="1"/>
  <c r="Y191" i="1" a="1"/>
  <c r="Y191" i="1" s="1"/>
  <c r="Z192" i="1" s="1" a="1"/>
  <c r="Z192" i="1" s="1"/>
  <c r="S191" i="1" a="1"/>
  <c r="S191" i="1" s="1"/>
  <c r="T192" i="1" s="1" a="1"/>
  <c r="T192" i="1" s="1"/>
  <c r="AA192" i="1" a="1"/>
  <c r="AA192" i="1" s="1"/>
  <c r="AB193" i="1" s="1" a="1"/>
  <c r="AB193" i="1" s="1"/>
  <c r="V106" i="1" l="1" a="1"/>
  <c r="V106" i="1" s="1"/>
  <c r="G106" i="1" s="1"/>
  <c r="H105" i="1"/>
  <c r="I105" i="1"/>
  <c r="AA193" i="1" a="1"/>
  <c r="AA193" i="1" s="1"/>
  <c r="AB194" i="1" s="1" a="1"/>
  <c r="AB194" i="1" s="1"/>
  <c r="Y192" i="1" a="1"/>
  <c r="Y192" i="1" s="1"/>
  <c r="Z193" i="1" s="1" a="1"/>
  <c r="Z193" i="1" s="1"/>
  <c r="S192" i="1" a="1"/>
  <c r="S192" i="1" s="1"/>
  <c r="T193" i="1" s="1" a="1"/>
  <c r="T193" i="1" s="1"/>
  <c r="W193" i="1" a="1"/>
  <c r="W193" i="1" s="1"/>
  <c r="X194" i="1" s="1" a="1"/>
  <c r="X194" i="1" s="1"/>
  <c r="U106" i="1" l="1" a="1"/>
  <c r="U106" i="1" s="1"/>
  <c r="F106" i="1" s="1"/>
  <c r="J106" i="1" s="1"/>
  <c r="S193" i="1" a="1"/>
  <c r="S193" i="1" s="1"/>
  <c r="T194" i="1" s="1" a="1"/>
  <c r="T194" i="1" s="1"/>
  <c r="AA194" i="1" a="1"/>
  <c r="AA194" i="1" s="1"/>
  <c r="AB195" i="1" s="1" a="1"/>
  <c r="AB195" i="1" s="1"/>
  <c r="W194" i="1" a="1"/>
  <c r="W194" i="1" s="1"/>
  <c r="X195" i="1" s="1" a="1"/>
  <c r="X195" i="1" s="1"/>
  <c r="Y193" i="1" a="1"/>
  <c r="Y193" i="1" s="1"/>
  <c r="Z194" i="1" s="1" a="1"/>
  <c r="Z194" i="1" s="1"/>
  <c r="V107" i="1" l="1" a="1"/>
  <c r="V107" i="1" s="1"/>
  <c r="G107" i="1" s="1"/>
  <c r="H106" i="1"/>
  <c r="I106" i="1"/>
  <c r="S194" i="1" a="1"/>
  <c r="S194" i="1" s="1"/>
  <c r="T195" i="1" s="1" a="1"/>
  <c r="T195" i="1" s="1"/>
  <c r="W195" i="1" a="1"/>
  <c r="W195" i="1" s="1"/>
  <c r="X196" i="1" s="1" a="1"/>
  <c r="X196" i="1" s="1"/>
  <c r="Y194" i="1" a="1"/>
  <c r="Y194" i="1" s="1"/>
  <c r="Z195" i="1" s="1" a="1"/>
  <c r="Z195" i="1" s="1"/>
  <c r="AA195" i="1" a="1"/>
  <c r="AA195" i="1" s="1"/>
  <c r="AB196" i="1" s="1" a="1"/>
  <c r="AB196" i="1" s="1"/>
  <c r="U107" i="1" l="1" a="1"/>
  <c r="U107" i="1" s="1"/>
  <c r="F107" i="1" s="1"/>
  <c r="J107" i="1" s="1"/>
  <c r="Y195" i="1" a="1"/>
  <c r="Y195" i="1" s="1"/>
  <c r="Z196" i="1" s="1" a="1"/>
  <c r="Z196" i="1" s="1"/>
  <c r="W196" i="1" a="1"/>
  <c r="W196" i="1" s="1"/>
  <c r="X197" i="1" s="1" a="1"/>
  <c r="X197" i="1" s="1"/>
  <c r="AA196" i="1" a="1"/>
  <c r="AA196" i="1" s="1"/>
  <c r="AB197" i="1" s="1" a="1"/>
  <c r="AB197" i="1" s="1"/>
  <c r="S195" i="1" a="1"/>
  <c r="S195" i="1" s="1"/>
  <c r="T196" i="1" s="1" a="1"/>
  <c r="T196" i="1" s="1"/>
  <c r="H107" i="1" l="1"/>
  <c r="I107" i="1"/>
  <c r="V108" i="1" a="1"/>
  <c r="V108" i="1" s="1"/>
  <c r="G108" i="1" s="1"/>
  <c r="Y196" i="1" a="1"/>
  <c r="Y196" i="1" s="1"/>
  <c r="Z197" i="1" s="1" a="1"/>
  <c r="Z197" i="1" s="1"/>
  <c r="W197" i="1" a="1"/>
  <c r="W197" i="1" s="1"/>
  <c r="X198" i="1" s="1" a="1"/>
  <c r="X198" i="1" s="1"/>
  <c r="S196" i="1" a="1"/>
  <c r="S196" i="1" s="1"/>
  <c r="T197" i="1" s="1" a="1"/>
  <c r="T197" i="1" s="1"/>
  <c r="AA197" i="1" a="1"/>
  <c r="AA197" i="1" s="1"/>
  <c r="AB198" i="1" s="1" a="1"/>
  <c r="AB198" i="1" s="1"/>
  <c r="U108" i="1" l="1" a="1"/>
  <c r="U108" i="1" s="1"/>
  <c r="F108" i="1" s="1"/>
  <c r="J108" i="1" s="1"/>
  <c r="W198" i="1" a="1"/>
  <c r="W198" i="1" s="1"/>
  <c r="X199" i="1" s="1" a="1"/>
  <c r="X199" i="1" s="1"/>
  <c r="Y197" i="1" a="1"/>
  <c r="Y197" i="1" s="1"/>
  <c r="Z198" i="1" s="1" a="1"/>
  <c r="Z198" i="1" s="1"/>
  <c r="AA198" i="1" a="1"/>
  <c r="AA198" i="1" s="1"/>
  <c r="AB199" i="1" s="1" a="1"/>
  <c r="AB199" i="1" s="1"/>
  <c r="S197" i="1" a="1"/>
  <c r="S197" i="1" s="1"/>
  <c r="T198" i="1" s="1" a="1"/>
  <c r="T198" i="1" s="1"/>
  <c r="V109" i="1" l="1" a="1"/>
  <c r="V109" i="1" s="1"/>
  <c r="G109" i="1" s="1"/>
  <c r="I108" i="1"/>
  <c r="H108" i="1"/>
  <c r="W199" i="1" a="1"/>
  <c r="W199" i="1" s="1"/>
  <c r="X200" i="1" s="1" a="1"/>
  <c r="X200" i="1" s="1"/>
  <c r="S198" i="1" a="1"/>
  <c r="S198" i="1" s="1"/>
  <c r="T199" i="1" s="1" a="1"/>
  <c r="T199" i="1" s="1"/>
  <c r="AA199" i="1" a="1"/>
  <c r="AA199" i="1" s="1"/>
  <c r="AB200" i="1" s="1" a="1"/>
  <c r="AB200" i="1" s="1"/>
  <c r="Y198" i="1" a="1"/>
  <c r="Y198" i="1" s="1"/>
  <c r="Z199" i="1" s="1" a="1"/>
  <c r="Z199" i="1" s="1"/>
  <c r="U109" i="1" l="1" a="1"/>
  <c r="U109" i="1" s="1"/>
  <c r="F109" i="1" s="1"/>
  <c r="J109" i="1" s="1"/>
  <c r="Y199" i="1" a="1"/>
  <c r="Y199" i="1" s="1"/>
  <c r="Z200" i="1" s="1" a="1"/>
  <c r="Z200" i="1" s="1"/>
  <c r="S199" i="1" a="1"/>
  <c r="S199" i="1" s="1"/>
  <c r="T200" i="1" s="1" a="1"/>
  <c r="T200" i="1" s="1"/>
  <c r="AA200" i="1" a="1"/>
  <c r="AA200" i="1" s="1"/>
  <c r="AB201" i="1" s="1" a="1"/>
  <c r="AB201" i="1" s="1"/>
  <c r="W200" i="1" a="1"/>
  <c r="W200" i="1" s="1"/>
  <c r="X201" i="1" s="1" a="1"/>
  <c r="X201" i="1" s="1"/>
  <c r="I109" i="1" l="1"/>
  <c r="H109" i="1"/>
  <c r="V110" i="1" a="1"/>
  <c r="V110" i="1" s="1"/>
  <c r="G110" i="1" s="1"/>
  <c r="W201" i="1" a="1"/>
  <c r="W201" i="1" s="1"/>
  <c r="X202" i="1" s="1" a="1"/>
  <c r="X202" i="1" s="1"/>
  <c r="Y200" i="1" a="1"/>
  <c r="Y200" i="1" s="1"/>
  <c r="Z201" i="1" s="1" a="1"/>
  <c r="Z201" i="1" s="1"/>
  <c r="AA201" i="1" a="1"/>
  <c r="AA201" i="1" s="1"/>
  <c r="AB202" i="1" s="1" a="1"/>
  <c r="AB202" i="1" s="1"/>
  <c r="S200" i="1" a="1"/>
  <c r="S200" i="1" s="1"/>
  <c r="T201" i="1" s="1" a="1"/>
  <c r="T201" i="1" s="1"/>
  <c r="U110" i="1" l="1" a="1"/>
  <c r="U110" i="1" s="1"/>
  <c r="F110" i="1" s="1"/>
  <c r="J110" i="1" s="1"/>
  <c r="W202" i="1" a="1"/>
  <c r="W202" i="1" s="1"/>
  <c r="X203" i="1" s="1" a="1"/>
  <c r="X203" i="1" s="1"/>
  <c r="Y201" i="1" a="1"/>
  <c r="Y201" i="1" s="1"/>
  <c r="Z202" i="1" s="1" a="1"/>
  <c r="Z202" i="1" s="1"/>
  <c r="S201" i="1" a="1"/>
  <c r="S201" i="1" s="1"/>
  <c r="T202" i="1" s="1" a="1"/>
  <c r="T202" i="1" s="1"/>
  <c r="AA202" i="1" a="1"/>
  <c r="AA202" i="1" s="1"/>
  <c r="AB203" i="1" s="1" a="1"/>
  <c r="AB203" i="1" s="1"/>
  <c r="H110" i="1" l="1"/>
  <c r="I110" i="1"/>
  <c r="V111" i="1" a="1"/>
  <c r="V111" i="1" s="1"/>
  <c r="G111" i="1" s="1"/>
  <c r="S202" i="1" a="1"/>
  <c r="S202" i="1" s="1"/>
  <c r="T203" i="1" s="1" a="1"/>
  <c r="T203" i="1" s="1"/>
  <c r="AA203" i="1" a="1"/>
  <c r="AA203" i="1" s="1"/>
  <c r="AB204" i="1" s="1" a="1"/>
  <c r="AB204" i="1" s="1"/>
  <c r="W203" i="1" a="1"/>
  <c r="W203" i="1" s="1"/>
  <c r="X204" i="1" s="1" a="1"/>
  <c r="X204" i="1" s="1"/>
  <c r="Y202" i="1" a="1"/>
  <c r="Y202" i="1" s="1"/>
  <c r="Z203" i="1" s="1" a="1"/>
  <c r="Z203" i="1" s="1"/>
  <c r="U111" i="1" l="1" a="1"/>
  <c r="U111" i="1" s="1"/>
  <c r="F111" i="1" s="1"/>
  <c r="J111" i="1" s="1"/>
  <c r="W204" i="1" a="1"/>
  <c r="W204" i="1" s="1"/>
  <c r="X205" i="1" s="1" a="1"/>
  <c r="X205" i="1" s="1"/>
  <c r="S203" i="1" a="1"/>
  <c r="S203" i="1" s="1"/>
  <c r="T204" i="1" s="1" a="1"/>
  <c r="T204" i="1" s="1"/>
  <c r="Y203" i="1" a="1"/>
  <c r="Y203" i="1" s="1"/>
  <c r="Z204" i="1" s="1" a="1"/>
  <c r="Z204" i="1" s="1"/>
  <c r="AA204" i="1" a="1"/>
  <c r="AA204" i="1" s="1"/>
  <c r="AB205" i="1" s="1" a="1"/>
  <c r="AB205" i="1" s="1"/>
  <c r="V112" i="1" l="1" a="1"/>
  <c r="V112" i="1" s="1"/>
  <c r="G112" i="1" s="1"/>
  <c r="I111" i="1"/>
  <c r="H111" i="1"/>
  <c r="AA205" i="1" a="1"/>
  <c r="AA205" i="1" s="1"/>
  <c r="AB206" i="1" s="1" a="1"/>
  <c r="AB206" i="1" s="1"/>
  <c r="Y204" i="1" a="1"/>
  <c r="Y204" i="1" s="1"/>
  <c r="Z205" i="1" s="1" a="1"/>
  <c r="Z205" i="1" s="1"/>
  <c r="S204" i="1" a="1"/>
  <c r="S204" i="1" s="1"/>
  <c r="T205" i="1" s="1" a="1"/>
  <c r="T205" i="1" s="1"/>
  <c r="W205" i="1" a="1"/>
  <c r="W205" i="1" s="1"/>
  <c r="X206" i="1" s="1" a="1"/>
  <c r="X206" i="1" s="1"/>
  <c r="U112" i="1" l="1" a="1"/>
  <c r="U112" i="1" s="1"/>
  <c r="F112" i="1" s="1"/>
  <c r="J112" i="1" s="1"/>
  <c r="W206" i="1" a="1"/>
  <c r="W206" i="1" s="1"/>
  <c r="X207" i="1" s="1" a="1"/>
  <c r="X207" i="1" s="1"/>
  <c r="AA206" i="1" a="1"/>
  <c r="AA206" i="1" s="1"/>
  <c r="AB207" i="1" s="1" a="1"/>
  <c r="AB207" i="1" s="1"/>
  <c r="S205" i="1" a="1"/>
  <c r="S205" i="1" s="1"/>
  <c r="T206" i="1" s="1" a="1"/>
  <c r="T206" i="1" s="1"/>
  <c r="Y205" i="1" a="1"/>
  <c r="Y205" i="1" s="1"/>
  <c r="Z206" i="1" s="1" a="1"/>
  <c r="Z206" i="1" s="1"/>
  <c r="H112" i="1" l="1"/>
  <c r="I112" i="1"/>
  <c r="V113" i="1" a="1"/>
  <c r="V113" i="1" s="1"/>
  <c r="G113" i="1" s="1"/>
  <c r="W207" i="1" a="1"/>
  <c r="W207" i="1" s="1"/>
  <c r="X208" i="1" s="1" a="1"/>
  <c r="X208" i="1" s="1"/>
  <c r="S206" i="1" a="1"/>
  <c r="S206" i="1" s="1"/>
  <c r="T207" i="1" s="1" a="1"/>
  <c r="T207" i="1" s="1"/>
  <c r="Y206" i="1" a="1"/>
  <c r="Y206" i="1" s="1"/>
  <c r="Z207" i="1" s="1" a="1"/>
  <c r="Z207" i="1" s="1"/>
  <c r="AA207" i="1" a="1"/>
  <c r="AA207" i="1" s="1"/>
  <c r="AB208" i="1" s="1" a="1"/>
  <c r="AB208" i="1" s="1"/>
  <c r="U113" i="1" l="1" a="1"/>
  <c r="U113" i="1" s="1"/>
  <c r="F113" i="1" s="1"/>
  <c r="J113" i="1" s="1"/>
  <c r="AA208" i="1" a="1"/>
  <c r="AA208" i="1" s="1"/>
  <c r="AB209" i="1" s="1" a="1"/>
  <c r="AB209" i="1" s="1"/>
  <c r="S207" i="1" a="1"/>
  <c r="S207" i="1" s="1"/>
  <c r="T208" i="1" s="1" a="1"/>
  <c r="T208" i="1" s="1"/>
  <c r="Y207" i="1" a="1"/>
  <c r="Y207" i="1" s="1"/>
  <c r="Z208" i="1" s="1" a="1"/>
  <c r="Z208" i="1" s="1"/>
  <c r="W208" i="1" a="1"/>
  <c r="W208" i="1" s="1"/>
  <c r="X209" i="1" s="1" a="1"/>
  <c r="X209" i="1" s="1"/>
  <c r="V114" i="1" l="1" a="1"/>
  <c r="V114" i="1" s="1"/>
  <c r="G114" i="1" s="1"/>
  <c r="H113" i="1"/>
  <c r="I113" i="1"/>
  <c r="W209" i="1" a="1"/>
  <c r="W209" i="1" s="1"/>
  <c r="X210" i="1" s="1" a="1"/>
  <c r="X210" i="1" s="1"/>
  <c r="AA209" i="1" a="1"/>
  <c r="AA209" i="1" s="1"/>
  <c r="AB210" i="1" s="1" a="1"/>
  <c r="AB210" i="1" s="1"/>
  <c r="Y208" i="1" a="1"/>
  <c r="Y208" i="1" s="1"/>
  <c r="Z209" i="1" s="1" a="1"/>
  <c r="Z209" i="1" s="1"/>
  <c r="S208" i="1" a="1"/>
  <c r="S208" i="1" s="1"/>
  <c r="T209" i="1" s="1" a="1"/>
  <c r="T209" i="1" s="1"/>
  <c r="U114" i="1" l="1" a="1"/>
  <c r="U114" i="1" s="1"/>
  <c r="F114" i="1" s="1"/>
  <c r="J114" i="1" s="1"/>
  <c r="Y209" i="1" a="1"/>
  <c r="Y209" i="1" s="1"/>
  <c r="Z210" i="1" s="1" a="1"/>
  <c r="Z210" i="1" s="1"/>
  <c r="AA210" i="1" a="1"/>
  <c r="AA210" i="1" s="1"/>
  <c r="AB211" i="1" s="1" a="1"/>
  <c r="AB211" i="1" s="1"/>
  <c r="W210" i="1" a="1"/>
  <c r="W210" i="1" s="1"/>
  <c r="X211" i="1" s="1" a="1"/>
  <c r="X211" i="1" s="1"/>
  <c r="S209" i="1" a="1"/>
  <c r="S209" i="1" s="1"/>
  <c r="T210" i="1" s="1" a="1"/>
  <c r="T210" i="1" s="1"/>
  <c r="H114" i="1" l="1"/>
  <c r="I114" i="1"/>
  <c r="V115" i="1" a="1"/>
  <c r="V115" i="1" s="1"/>
  <c r="G115" i="1" s="1"/>
  <c r="W211" i="1" a="1"/>
  <c r="W211" i="1" s="1"/>
  <c r="X212" i="1" s="1" a="1"/>
  <c r="X212" i="1" s="1"/>
  <c r="S210" i="1" a="1"/>
  <c r="S210" i="1" s="1"/>
  <c r="T211" i="1" s="1" a="1"/>
  <c r="T211" i="1" s="1"/>
  <c r="Y210" i="1" a="1"/>
  <c r="Y210" i="1" s="1"/>
  <c r="Z211" i="1" s="1" a="1"/>
  <c r="Z211" i="1" s="1"/>
  <c r="AA211" i="1" a="1"/>
  <c r="AA211" i="1" s="1"/>
  <c r="AB212" i="1" s="1" a="1"/>
  <c r="AB212" i="1" s="1"/>
  <c r="U115" i="1" l="1" a="1"/>
  <c r="U115" i="1" s="1"/>
  <c r="F115" i="1" s="1"/>
  <c r="J115" i="1" s="1"/>
  <c r="AA212" i="1" a="1"/>
  <c r="AA212" i="1" s="1"/>
  <c r="AB213" i="1" s="1" a="1"/>
  <c r="AB213" i="1" s="1"/>
  <c r="S211" i="1" a="1"/>
  <c r="S211" i="1" s="1"/>
  <c r="T212" i="1" s="1" a="1"/>
  <c r="T212" i="1" s="1"/>
  <c r="W212" i="1" a="1"/>
  <c r="W212" i="1" s="1"/>
  <c r="X213" i="1" s="1" a="1"/>
  <c r="X213" i="1" s="1"/>
  <c r="Y211" i="1" a="1"/>
  <c r="Y211" i="1" s="1"/>
  <c r="Z212" i="1" s="1" a="1"/>
  <c r="Z212" i="1" s="1"/>
  <c r="H115" i="1" l="1"/>
  <c r="I115" i="1"/>
  <c r="V116" i="1" a="1"/>
  <c r="V116" i="1" s="1"/>
  <c r="G116" i="1" s="1"/>
  <c r="AA213" i="1" a="1"/>
  <c r="AA213" i="1" s="1"/>
  <c r="AB214" i="1" s="1" a="1"/>
  <c r="AB214" i="1" s="1"/>
  <c r="W213" i="1" a="1"/>
  <c r="W213" i="1" s="1"/>
  <c r="X214" i="1" s="1" a="1"/>
  <c r="X214" i="1" s="1"/>
  <c r="S212" i="1" a="1"/>
  <c r="S212" i="1" s="1"/>
  <c r="T213" i="1" s="1" a="1"/>
  <c r="T213" i="1" s="1"/>
  <c r="Y212" i="1" a="1"/>
  <c r="Y212" i="1" s="1"/>
  <c r="Z213" i="1" s="1" a="1"/>
  <c r="Z213" i="1" s="1"/>
  <c r="U116" i="1" l="1" a="1"/>
  <c r="U116" i="1" s="1"/>
  <c r="F116" i="1" s="1"/>
  <c r="J116" i="1" s="1"/>
  <c r="S213" i="1" a="1"/>
  <c r="S213" i="1" s="1"/>
  <c r="T214" i="1" s="1" a="1"/>
  <c r="T214" i="1" s="1"/>
  <c r="W214" i="1" a="1"/>
  <c r="W214" i="1" s="1"/>
  <c r="X215" i="1" s="1" a="1"/>
  <c r="X215" i="1" s="1"/>
  <c r="AA214" i="1" a="1"/>
  <c r="AA214" i="1" s="1"/>
  <c r="AB215" i="1" s="1" a="1"/>
  <c r="AB215" i="1" s="1"/>
  <c r="Y213" i="1" a="1"/>
  <c r="Y213" i="1" s="1"/>
  <c r="Z214" i="1" s="1" a="1"/>
  <c r="Z214" i="1" s="1"/>
  <c r="H116" i="1" l="1"/>
  <c r="I116" i="1"/>
  <c r="V117" i="1" a="1"/>
  <c r="V117" i="1" s="1"/>
  <c r="G117" i="1" s="1"/>
  <c r="Y214" i="1" a="1"/>
  <c r="Y214" i="1" s="1"/>
  <c r="Z215" i="1" s="1" a="1"/>
  <c r="Z215" i="1" s="1"/>
  <c r="S214" i="1" a="1"/>
  <c r="S214" i="1" s="1"/>
  <c r="T215" i="1" s="1" a="1"/>
  <c r="T215" i="1" s="1"/>
  <c r="AA215" i="1" a="1"/>
  <c r="AA215" i="1" s="1"/>
  <c r="AB216" i="1" s="1" a="1"/>
  <c r="AB216" i="1" s="1"/>
  <c r="W215" i="1" a="1"/>
  <c r="W215" i="1" s="1"/>
  <c r="X216" i="1" s="1" a="1"/>
  <c r="X216" i="1" s="1"/>
  <c r="U117" i="1" l="1" a="1"/>
  <c r="U117" i="1" s="1"/>
  <c r="F117" i="1" s="1"/>
  <c r="J117" i="1" s="1"/>
  <c r="AA216" i="1" a="1"/>
  <c r="AA216" i="1" s="1"/>
  <c r="AB217" i="1" s="1" a="1"/>
  <c r="AB217" i="1" s="1"/>
  <c r="W216" i="1" a="1"/>
  <c r="W216" i="1" s="1"/>
  <c r="X217" i="1" s="1" a="1"/>
  <c r="X217" i="1" s="1"/>
  <c r="Y215" i="1" a="1"/>
  <c r="Y215" i="1" s="1"/>
  <c r="Z216" i="1" s="1" a="1"/>
  <c r="Z216" i="1" s="1"/>
  <c r="S215" i="1" a="1"/>
  <c r="S215" i="1" s="1"/>
  <c r="T216" i="1" s="1" a="1"/>
  <c r="T216" i="1" s="1"/>
  <c r="H117" i="1" l="1"/>
  <c r="I117" i="1"/>
  <c r="V118" i="1" a="1"/>
  <c r="V118" i="1" s="1"/>
  <c r="G118" i="1" s="1"/>
  <c r="Y216" i="1" a="1"/>
  <c r="Y216" i="1" s="1"/>
  <c r="Z217" i="1" s="1" a="1"/>
  <c r="Z217" i="1" s="1"/>
  <c r="AA217" i="1" a="1"/>
  <c r="AA217" i="1" s="1"/>
  <c r="AB218" i="1" s="1" a="1"/>
  <c r="AB218" i="1" s="1"/>
  <c r="W217" i="1" a="1"/>
  <c r="W217" i="1" s="1"/>
  <c r="X218" i="1" s="1" a="1"/>
  <c r="X218" i="1" s="1"/>
  <c r="S216" i="1" a="1"/>
  <c r="S216" i="1" s="1"/>
  <c r="T217" i="1" s="1" a="1"/>
  <c r="T217" i="1" s="1"/>
  <c r="U118" i="1" l="1" a="1"/>
  <c r="U118" i="1" s="1"/>
  <c r="F118" i="1" s="1"/>
  <c r="J118" i="1" s="1"/>
  <c r="Y217" i="1" a="1"/>
  <c r="Y217" i="1" s="1"/>
  <c r="Z218" i="1" s="1" a="1"/>
  <c r="Z218" i="1" s="1"/>
  <c r="W218" i="1" a="1"/>
  <c r="W218" i="1" s="1"/>
  <c r="X219" i="1" s="1" a="1"/>
  <c r="X219" i="1" s="1"/>
  <c r="S217" i="1" a="1"/>
  <c r="S217" i="1" s="1"/>
  <c r="T218" i="1" s="1" a="1"/>
  <c r="T218" i="1" s="1"/>
  <c r="AA218" i="1" a="1"/>
  <c r="AA218" i="1" s="1"/>
  <c r="AB219" i="1" s="1" a="1"/>
  <c r="AB219" i="1" s="1"/>
  <c r="H118" i="1" l="1"/>
  <c r="I118" i="1"/>
  <c r="V119" i="1" a="1"/>
  <c r="V119" i="1" s="1"/>
  <c r="G119" i="1" s="1"/>
  <c r="AA219" i="1" a="1"/>
  <c r="AA219" i="1" s="1"/>
  <c r="AB220" i="1" s="1" a="1"/>
  <c r="AB220" i="1" s="1"/>
  <c r="Y218" i="1" a="1"/>
  <c r="Y218" i="1" s="1"/>
  <c r="Z219" i="1" s="1" a="1"/>
  <c r="Z219" i="1" s="1"/>
  <c r="W219" i="1" a="1"/>
  <c r="W219" i="1" s="1"/>
  <c r="X220" i="1" s="1" a="1"/>
  <c r="X220" i="1" s="1"/>
  <c r="S218" i="1" a="1"/>
  <c r="S218" i="1" s="1"/>
  <c r="T219" i="1" s="1" a="1"/>
  <c r="T219" i="1" s="1"/>
  <c r="U119" i="1" l="1" a="1"/>
  <c r="U119" i="1" s="1"/>
  <c r="F119" i="1" s="1"/>
  <c r="J119" i="1" s="1"/>
  <c r="AA220" i="1" a="1"/>
  <c r="AA220" i="1" s="1"/>
  <c r="AB221" i="1" s="1" a="1"/>
  <c r="AB221" i="1" s="1"/>
  <c r="S219" i="1" a="1"/>
  <c r="S219" i="1" s="1"/>
  <c r="T220" i="1" s="1" a="1"/>
  <c r="T220" i="1" s="1"/>
  <c r="W220" i="1" a="1"/>
  <c r="W220" i="1" s="1"/>
  <c r="X221" i="1" s="1" a="1"/>
  <c r="X221" i="1" s="1"/>
  <c r="Y219" i="1" a="1"/>
  <c r="Y219" i="1" s="1"/>
  <c r="Z220" i="1" s="1" a="1"/>
  <c r="Z220" i="1" s="1"/>
  <c r="I119" i="1" l="1"/>
  <c r="H119" i="1"/>
  <c r="V120" i="1" a="1"/>
  <c r="V120" i="1" s="1"/>
  <c r="G120" i="1" s="1"/>
  <c r="Y220" i="1" a="1"/>
  <c r="Y220" i="1" s="1"/>
  <c r="Z221" i="1" s="1" a="1"/>
  <c r="Z221" i="1" s="1"/>
  <c r="AA221" i="1" a="1"/>
  <c r="AA221" i="1" s="1"/>
  <c r="AB222" i="1" s="1" a="1"/>
  <c r="AB222" i="1" s="1"/>
  <c r="W221" i="1" a="1"/>
  <c r="W221" i="1" s="1"/>
  <c r="X222" i="1" s="1" a="1"/>
  <c r="X222" i="1" s="1"/>
  <c r="S220" i="1" a="1"/>
  <c r="S220" i="1" s="1"/>
  <c r="T221" i="1" s="1" a="1"/>
  <c r="T221" i="1" s="1"/>
  <c r="U120" i="1" l="1" a="1"/>
  <c r="U120" i="1" s="1"/>
  <c r="F120" i="1" s="1"/>
  <c r="J120" i="1" s="1"/>
  <c r="S221" i="1" a="1"/>
  <c r="S221" i="1" s="1"/>
  <c r="T222" i="1" s="1" a="1"/>
  <c r="T222" i="1" s="1"/>
  <c r="AA222" i="1" a="1"/>
  <c r="AA222" i="1" s="1"/>
  <c r="AB223" i="1" s="1" a="1"/>
  <c r="AB223" i="1" s="1"/>
  <c r="W222" i="1" a="1"/>
  <c r="W222" i="1" s="1"/>
  <c r="X223" i="1" s="1" a="1"/>
  <c r="X223" i="1" s="1"/>
  <c r="Y221" i="1" a="1"/>
  <c r="Y221" i="1" s="1"/>
  <c r="Z222" i="1" s="1" a="1"/>
  <c r="Z222" i="1" s="1"/>
  <c r="V121" i="1" l="1" a="1"/>
  <c r="V121" i="1" s="1"/>
  <c r="G121" i="1" s="1"/>
  <c r="I120" i="1"/>
  <c r="H120" i="1"/>
  <c r="S222" i="1" a="1"/>
  <c r="S222" i="1" s="1"/>
  <c r="T223" i="1" s="1" a="1"/>
  <c r="T223" i="1" s="1"/>
  <c r="AA223" i="1" a="1"/>
  <c r="AA223" i="1" s="1"/>
  <c r="AB224" i="1" s="1" a="1"/>
  <c r="AB224" i="1" s="1"/>
  <c r="Y222" i="1" a="1"/>
  <c r="Y222" i="1" s="1"/>
  <c r="Z223" i="1" s="1" a="1"/>
  <c r="Z223" i="1" s="1"/>
  <c r="W223" i="1" a="1"/>
  <c r="W223" i="1" s="1"/>
  <c r="X224" i="1" s="1" a="1"/>
  <c r="X224" i="1" s="1"/>
  <c r="U121" i="1" l="1" a="1"/>
  <c r="U121" i="1" s="1"/>
  <c r="F121" i="1" s="1"/>
  <c r="J121" i="1" s="1"/>
  <c r="S223" i="1" a="1"/>
  <c r="S223" i="1" s="1"/>
  <c r="T224" i="1" s="1" a="1"/>
  <c r="T224" i="1" s="1"/>
  <c r="AA224" i="1" a="1"/>
  <c r="AA224" i="1" s="1"/>
  <c r="AB225" i="1" s="1" a="1"/>
  <c r="AB225" i="1" s="1"/>
  <c r="Y223" i="1" a="1"/>
  <c r="Y223" i="1" s="1"/>
  <c r="Z224" i="1" s="1" a="1"/>
  <c r="Z224" i="1" s="1"/>
  <c r="W224" i="1" a="1"/>
  <c r="W224" i="1" s="1"/>
  <c r="X225" i="1" s="1" a="1"/>
  <c r="X225" i="1" s="1"/>
  <c r="I121" i="1" l="1"/>
  <c r="H121" i="1"/>
  <c r="V122" i="1" a="1"/>
  <c r="V122" i="1" s="1"/>
  <c r="G122" i="1" s="1"/>
  <c r="AA225" i="1" a="1"/>
  <c r="AA225" i="1" s="1"/>
  <c r="AB226" i="1" s="1" a="1"/>
  <c r="AB226" i="1" s="1"/>
  <c r="W225" i="1" a="1"/>
  <c r="W225" i="1" s="1"/>
  <c r="X226" i="1" s="1" a="1"/>
  <c r="X226" i="1" s="1"/>
  <c r="Y224" i="1" a="1"/>
  <c r="Y224" i="1" s="1"/>
  <c r="Z225" i="1" s="1" a="1"/>
  <c r="Z225" i="1" s="1"/>
  <c r="S224" i="1" a="1"/>
  <c r="S224" i="1" s="1"/>
  <c r="T225" i="1" s="1" a="1"/>
  <c r="T225" i="1" s="1"/>
  <c r="U122" i="1" l="1" a="1"/>
  <c r="U122" i="1" s="1"/>
  <c r="F122" i="1" s="1"/>
  <c r="J122" i="1" s="1"/>
  <c r="Y225" i="1" a="1"/>
  <c r="Y225" i="1" s="1"/>
  <c r="Z226" i="1" s="1" a="1"/>
  <c r="Z226" i="1" s="1"/>
  <c r="AA226" i="1" a="1"/>
  <c r="AA226" i="1" s="1"/>
  <c r="AB227" i="1" s="1" a="1"/>
  <c r="AB227" i="1" s="1"/>
  <c r="S225" i="1" a="1"/>
  <c r="S225" i="1" s="1"/>
  <c r="T226" i="1" s="1" a="1"/>
  <c r="T226" i="1" s="1"/>
  <c r="W226" i="1" a="1"/>
  <c r="W226" i="1" s="1"/>
  <c r="X227" i="1" s="1" a="1"/>
  <c r="X227" i="1" s="1"/>
  <c r="I122" i="1" l="1"/>
  <c r="H122" i="1"/>
  <c r="V123" i="1" a="1"/>
  <c r="V123" i="1" s="1"/>
  <c r="G123" i="1" s="1"/>
  <c r="AA227" i="1" a="1"/>
  <c r="AA227" i="1" s="1"/>
  <c r="AB228" i="1" s="1" a="1"/>
  <c r="AB228" i="1" s="1"/>
  <c r="S226" i="1" a="1"/>
  <c r="S226" i="1" s="1"/>
  <c r="T227" i="1" s="1" a="1"/>
  <c r="T227" i="1" s="1"/>
  <c r="Y226" i="1" a="1"/>
  <c r="Y226" i="1" s="1"/>
  <c r="Z227" i="1" s="1" a="1"/>
  <c r="Z227" i="1" s="1"/>
  <c r="W227" i="1" a="1"/>
  <c r="W227" i="1" s="1"/>
  <c r="X228" i="1" s="1" a="1"/>
  <c r="X228" i="1" s="1"/>
  <c r="U123" i="1" l="1" a="1"/>
  <c r="U123" i="1" s="1"/>
  <c r="F123" i="1" s="1"/>
  <c r="J123" i="1" s="1"/>
  <c r="W228" i="1" a="1"/>
  <c r="W228" i="1" s="1"/>
  <c r="X229" i="1" s="1" a="1"/>
  <c r="X229" i="1" s="1"/>
  <c r="Y227" i="1" a="1"/>
  <c r="Y227" i="1" s="1"/>
  <c r="Z228" i="1" s="1" a="1"/>
  <c r="Z228" i="1" s="1"/>
  <c r="AA228" i="1" a="1"/>
  <c r="AA228" i="1" s="1"/>
  <c r="AB229" i="1" s="1" a="1"/>
  <c r="AB229" i="1" s="1"/>
  <c r="S227" i="1" a="1"/>
  <c r="S227" i="1" s="1"/>
  <c r="T228" i="1" s="1" a="1"/>
  <c r="T228" i="1" s="1"/>
  <c r="I123" i="1" l="1"/>
  <c r="H123" i="1"/>
  <c r="V124" i="1" a="1"/>
  <c r="V124" i="1" s="1"/>
  <c r="G124" i="1" s="1"/>
  <c r="S228" i="1" a="1"/>
  <c r="S228" i="1" s="1"/>
  <c r="T229" i="1" s="1" a="1"/>
  <c r="T229" i="1" s="1"/>
  <c r="Y228" i="1" a="1"/>
  <c r="Y228" i="1" s="1"/>
  <c r="Z229" i="1" s="1" a="1"/>
  <c r="Z229" i="1" s="1"/>
  <c r="W229" i="1" a="1"/>
  <c r="W229" i="1" s="1"/>
  <c r="X230" i="1" s="1" a="1"/>
  <c r="X230" i="1" s="1"/>
  <c r="AA229" i="1" a="1"/>
  <c r="AA229" i="1" s="1"/>
  <c r="AB230" i="1" s="1" a="1"/>
  <c r="AB230" i="1" s="1"/>
  <c r="U124" i="1" l="1" a="1"/>
  <c r="U124" i="1" s="1"/>
  <c r="F124" i="1" s="1"/>
  <c r="J124" i="1" s="1"/>
  <c r="Y229" i="1" a="1"/>
  <c r="Y229" i="1" s="1"/>
  <c r="Z230" i="1" s="1" a="1"/>
  <c r="Z230" i="1" s="1"/>
  <c r="W230" i="1" a="1"/>
  <c r="W230" i="1" s="1"/>
  <c r="X231" i="1" s="1" a="1"/>
  <c r="X231" i="1" s="1"/>
  <c r="AA230" i="1" a="1"/>
  <c r="AA230" i="1" s="1"/>
  <c r="AB231" i="1" s="1" a="1"/>
  <c r="AB231" i="1" s="1"/>
  <c r="S229" i="1" a="1"/>
  <c r="S229" i="1" s="1"/>
  <c r="T230" i="1" s="1" a="1"/>
  <c r="T230" i="1" s="1"/>
  <c r="V125" i="1" l="1" a="1"/>
  <c r="V125" i="1" s="1"/>
  <c r="G125" i="1" s="1"/>
  <c r="H124" i="1"/>
  <c r="I124" i="1"/>
  <c r="S230" i="1" a="1"/>
  <c r="S230" i="1" s="1"/>
  <c r="T231" i="1" s="1" a="1"/>
  <c r="T231" i="1" s="1"/>
  <c r="Y230" i="1" a="1"/>
  <c r="Y230" i="1" s="1"/>
  <c r="Z231" i="1" s="1" a="1"/>
  <c r="Z231" i="1" s="1"/>
  <c r="AA231" i="1" a="1"/>
  <c r="AA231" i="1" s="1"/>
  <c r="AB232" i="1" s="1" a="1"/>
  <c r="AB232" i="1" s="1"/>
  <c r="W231" i="1" a="1"/>
  <c r="W231" i="1" s="1"/>
  <c r="X232" i="1" s="1" a="1"/>
  <c r="X232" i="1" s="1"/>
  <c r="U125" i="1" l="1" a="1"/>
  <c r="U125" i="1" s="1"/>
  <c r="F125" i="1" s="1"/>
  <c r="J125" i="1" s="1"/>
  <c r="S231" i="1" a="1"/>
  <c r="S231" i="1" s="1"/>
  <c r="T232" i="1" s="1" a="1"/>
  <c r="T232" i="1" s="1"/>
  <c r="AA232" i="1" a="1"/>
  <c r="AA232" i="1" s="1"/>
  <c r="AB233" i="1" s="1" a="1"/>
  <c r="AB233" i="1" s="1"/>
  <c r="Y231" i="1" a="1"/>
  <c r="Y231" i="1" s="1"/>
  <c r="Z232" i="1" s="1" a="1"/>
  <c r="Z232" i="1" s="1"/>
  <c r="W232" i="1" a="1"/>
  <c r="W232" i="1" s="1"/>
  <c r="X233" i="1" s="1" a="1"/>
  <c r="X233" i="1" s="1"/>
  <c r="H125" i="1" l="1"/>
  <c r="I125" i="1"/>
  <c r="V126" i="1" a="1"/>
  <c r="V126" i="1" s="1"/>
  <c r="G126" i="1" s="1"/>
  <c r="Y232" i="1" a="1"/>
  <c r="Y232" i="1" s="1"/>
  <c r="Z233" i="1" s="1" a="1"/>
  <c r="Z233" i="1" s="1"/>
  <c r="W233" i="1" a="1"/>
  <c r="W233" i="1" s="1"/>
  <c r="X234" i="1" s="1" a="1"/>
  <c r="X234" i="1" s="1"/>
  <c r="S232" i="1" a="1"/>
  <c r="S232" i="1" s="1"/>
  <c r="T233" i="1" s="1" a="1"/>
  <c r="T233" i="1" s="1"/>
  <c r="AA233" i="1" a="1"/>
  <c r="AA233" i="1" s="1"/>
  <c r="AB234" i="1" s="1" a="1"/>
  <c r="AB234" i="1" s="1"/>
  <c r="U126" i="1" l="1" a="1"/>
  <c r="U126" i="1" s="1"/>
  <c r="F126" i="1" s="1"/>
  <c r="J126" i="1" s="1"/>
  <c r="AA234" i="1" a="1"/>
  <c r="AA234" i="1" s="1"/>
  <c r="AB235" i="1" s="1" a="1"/>
  <c r="AB235" i="1" s="1"/>
  <c r="Y233" i="1" a="1"/>
  <c r="Y233" i="1" s="1"/>
  <c r="Z234" i="1" s="1" a="1"/>
  <c r="Z234" i="1" s="1"/>
  <c r="S233" i="1" a="1"/>
  <c r="S233" i="1" s="1"/>
  <c r="T234" i="1" s="1" a="1"/>
  <c r="T234" i="1" s="1"/>
  <c r="W234" i="1" a="1"/>
  <c r="W234" i="1" s="1"/>
  <c r="X235" i="1" s="1" a="1"/>
  <c r="X235" i="1" s="1"/>
  <c r="H126" i="1" l="1"/>
  <c r="I126" i="1"/>
  <c r="V127" i="1" a="1"/>
  <c r="V127" i="1" s="1"/>
  <c r="G127" i="1" s="1"/>
  <c r="AA235" i="1" a="1"/>
  <c r="AA235" i="1" s="1"/>
  <c r="AB236" i="1" s="1" a="1"/>
  <c r="AB236" i="1" s="1"/>
  <c r="S234" i="1" a="1"/>
  <c r="S234" i="1" s="1"/>
  <c r="T235" i="1" s="1" a="1"/>
  <c r="T235" i="1" s="1"/>
  <c r="Y234" i="1" a="1"/>
  <c r="Y234" i="1" s="1"/>
  <c r="Z235" i="1" s="1" a="1"/>
  <c r="Z235" i="1" s="1"/>
  <c r="W235" i="1" a="1"/>
  <c r="W235" i="1" s="1"/>
  <c r="X236" i="1" s="1" a="1"/>
  <c r="X236" i="1" s="1"/>
  <c r="U127" i="1" l="1" a="1"/>
  <c r="U127" i="1" s="1"/>
  <c r="F127" i="1" s="1"/>
  <c r="J127" i="1" s="1"/>
  <c r="W236" i="1" a="1"/>
  <c r="W236" i="1" s="1"/>
  <c r="X237" i="1" s="1" a="1"/>
  <c r="X237" i="1" s="1"/>
  <c r="AA236" i="1" a="1"/>
  <c r="AA236" i="1" s="1"/>
  <c r="AB237" i="1" s="1" a="1"/>
  <c r="AB237" i="1" s="1"/>
  <c r="S235" i="1" a="1"/>
  <c r="S235" i="1" s="1"/>
  <c r="T236" i="1" s="1" a="1"/>
  <c r="T236" i="1" s="1"/>
  <c r="Y235" i="1" a="1"/>
  <c r="Y235" i="1" s="1"/>
  <c r="Z236" i="1" s="1" a="1"/>
  <c r="Z236" i="1" s="1"/>
  <c r="V128" i="1" l="1" a="1"/>
  <c r="V128" i="1" s="1"/>
  <c r="G128" i="1" s="1"/>
  <c r="H127" i="1"/>
  <c r="I127" i="1"/>
  <c r="Y236" i="1" a="1"/>
  <c r="Y236" i="1" s="1"/>
  <c r="Z237" i="1" s="1" a="1"/>
  <c r="Z237" i="1" s="1"/>
  <c r="AA237" i="1" a="1"/>
  <c r="AA237" i="1" s="1"/>
  <c r="AB238" i="1" s="1" a="1"/>
  <c r="AB238" i="1" s="1"/>
  <c r="W237" i="1" a="1"/>
  <c r="W237" i="1" s="1"/>
  <c r="X238" i="1" s="1" a="1"/>
  <c r="X238" i="1" s="1"/>
  <c r="S236" i="1" a="1"/>
  <c r="S236" i="1" s="1"/>
  <c r="T237" i="1" s="1" a="1"/>
  <c r="T237" i="1" s="1"/>
  <c r="U128" i="1" l="1" a="1"/>
  <c r="U128" i="1" s="1"/>
  <c r="F128" i="1" s="1"/>
  <c r="J128" i="1" s="1"/>
  <c r="S237" i="1" a="1"/>
  <c r="S237" i="1" s="1"/>
  <c r="T238" i="1" s="1" a="1"/>
  <c r="T238" i="1" s="1"/>
  <c r="W238" i="1" a="1"/>
  <c r="W238" i="1" s="1"/>
  <c r="X239" i="1" s="1" a="1"/>
  <c r="X239" i="1" s="1"/>
  <c r="Y237" i="1" a="1"/>
  <c r="Y237" i="1" s="1"/>
  <c r="Z238" i="1" s="1" a="1"/>
  <c r="Z238" i="1" s="1"/>
  <c r="AA238" i="1" a="1"/>
  <c r="AA238" i="1" s="1"/>
  <c r="AB239" i="1" s="1" a="1"/>
  <c r="AB239" i="1" s="1"/>
  <c r="H128" i="1" l="1"/>
  <c r="I128" i="1"/>
  <c r="V129" i="1" a="1"/>
  <c r="V129" i="1" s="1"/>
  <c r="G129" i="1" s="1"/>
  <c r="S238" i="1" a="1"/>
  <c r="S238" i="1" s="1"/>
  <c r="T239" i="1" s="1" a="1"/>
  <c r="T239" i="1" s="1"/>
  <c r="AA239" i="1" a="1"/>
  <c r="AA239" i="1" s="1"/>
  <c r="AB240" i="1" s="1" a="1"/>
  <c r="AB240" i="1" s="1"/>
  <c r="W239" i="1" a="1"/>
  <c r="W239" i="1" s="1"/>
  <c r="X240" i="1" s="1" a="1"/>
  <c r="X240" i="1" s="1"/>
  <c r="Y238" i="1" a="1"/>
  <c r="Y238" i="1" s="1"/>
  <c r="Z239" i="1" s="1" a="1"/>
  <c r="Z239" i="1" s="1"/>
  <c r="U129" i="1" l="1" a="1"/>
  <c r="U129" i="1" s="1"/>
  <c r="F129" i="1" s="1"/>
  <c r="J129" i="1" s="1"/>
  <c r="Y239" i="1" a="1"/>
  <c r="Y239" i="1" s="1"/>
  <c r="Z240" i="1" s="1" a="1"/>
  <c r="Z240" i="1" s="1"/>
  <c r="AA240" i="1" a="1"/>
  <c r="AA240" i="1" s="1"/>
  <c r="AB241" i="1" s="1" a="1"/>
  <c r="AB241" i="1" s="1"/>
  <c r="W240" i="1" a="1"/>
  <c r="W240" i="1" s="1"/>
  <c r="X241" i="1" s="1" a="1"/>
  <c r="X241" i="1" s="1"/>
  <c r="S239" i="1" a="1"/>
  <c r="S239" i="1" s="1"/>
  <c r="T240" i="1" s="1" a="1"/>
  <c r="T240" i="1" s="1"/>
  <c r="H129" i="1" l="1"/>
  <c r="I129" i="1"/>
  <c r="V130" i="1" a="1"/>
  <c r="V130" i="1" s="1"/>
  <c r="G130" i="1" s="1"/>
  <c r="J130" i="1" s="1"/>
  <c r="S240" i="1" a="1"/>
  <c r="S240" i="1" s="1"/>
  <c r="T241" i="1" s="1" a="1"/>
  <c r="T241" i="1" s="1"/>
  <c r="Y240" i="1" a="1"/>
  <c r="Y240" i="1" s="1"/>
  <c r="Z241" i="1" s="1" a="1"/>
  <c r="Z241" i="1" s="1"/>
  <c r="AA241" i="1" a="1"/>
  <c r="AA241" i="1" s="1"/>
  <c r="AB242" i="1" s="1" a="1"/>
  <c r="AB242" i="1" s="1"/>
  <c r="W241" i="1" a="1"/>
  <c r="W241" i="1" s="1"/>
  <c r="X242" i="1" s="1" a="1"/>
  <c r="X242" i="1" s="1"/>
  <c r="U130" i="1" l="1" a="1"/>
  <c r="U130" i="1" s="1"/>
  <c r="F130" i="1" s="1"/>
  <c r="W242" i="1" a="1"/>
  <c r="W242" i="1" s="1"/>
  <c r="X243" i="1" s="1" a="1"/>
  <c r="X243" i="1" s="1"/>
  <c r="S241" i="1" a="1"/>
  <c r="S241" i="1" s="1"/>
  <c r="T242" i="1" s="1" a="1"/>
  <c r="T242" i="1" s="1"/>
  <c r="Y241" i="1" a="1"/>
  <c r="Y241" i="1" s="1"/>
  <c r="Z242" i="1" s="1" a="1"/>
  <c r="Z242" i="1" s="1"/>
  <c r="AA242" i="1" a="1"/>
  <c r="AA242" i="1" s="1"/>
  <c r="AB243" i="1" s="1" a="1"/>
  <c r="AB243" i="1" s="1"/>
  <c r="V131" i="1" l="1" a="1"/>
  <c r="V131" i="1" s="1"/>
  <c r="G131" i="1" s="1"/>
  <c r="J131" i="1" s="1"/>
  <c r="H130" i="1"/>
  <c r="I130" i="1"/>
  <c r="AA243" i="1" a="1"/>
  <c r="AA243" i="1" s="1"/>
  <c r="AB244" i="1" s="1" a="1"/>
  <c r="AB244" i="1" s="1"/>
  <c r="Y242" i="1" a="1"/>
  <c r="Y242" i="1" s="1"/>
  <c r="Z243" i="1" s="1" a="1"/>
  <c r="Z243" i="1" s="1"/>
  <c r="W243" i="1" a="1"/>
  <c r="W243" i="1" s="1"/>
  <c r="X244" i="1" s="1" a="1"/>
  <c r="X244" i="1" s="1"/>
  <c r="S242" i="1" a="1"/>
  <c r="S242" i="1" s="1"/>
  <c r="T243" i="1" s="1" a="1"/>
  <c r="T243" i="1" s="1"/>
  <c r="U131" i="1" l="1" a="1"/>
  <c r="U131" i="1" s="1"/>
  <c r="F131" i="1" s="1"/>
  <c r="W244" i="1" a="1"/>
  <c r="W244" i="1" s="1"/>
  <c r="X245" i="1" s="1" a="1"/>
  <c r="X245" i="1" s="1"/>
  <c r="AA244" i="1" a="1"/>
  <c r="AA244" i="1" s="1"/>
  <c r="AB245" i="1" s="1" a="1"/>
  <c r="AB245" i="1" s="1"/>
  <c r="Y243" i="1" a="1"/>
  <c r="Y243" i="1" s="1"/>
  <c r="Z244" i="1" s="1" a="1"/>
  <c r="Z244" i="1" s="1"/>
  <c r="S243" i="1" a="1"/>
  <c r="S243" i="1" s="1"/>
  <c r="T244" i="1" s="1" a="1"/>
  <c r="T244" i="1" s="1"/>
  <c r="H131" i="1" l="1"/>
  <c r="I131" i="1"/>
  <c r="V132" i="1" a="1"/>
  <c r="V132" i="1" s="1"/>
  <c r="G132" i="1" s="1"/>
  <c r="J132" i="1" s="1"/>
  <c r="Y244" i="1" a="1"/>
  <c r="Y244" i="1" s="1"/>
  <c r="Z245" i="1" s="1" a="1"/>
  <c r="Z245" i="1" s="1"/>
  <c r="W245" i="1" a="1"/>
  <c r="W245" i="1" s="1"/>
  <c r="X246" i="1" s="1" a="1"/>
  <c r="X246" i="1" s="1"/>
  <c r="S244" i="1" a="1"/>
  <c r="S244" i="1" s="1"/>
  <c r="T245" i="1" s="1" a="1"/>
  <c r="T245" i="1" s="1"/>
  <c r="AA245" i="1" a="1"/>
  <c r="AA245" i="1" s="1"/>
  <c r="AB246" i="1" s="1" a="1"/>
  <c r="AB246" i="1" s="1"/>
  <c r="U132" i="1" l="1" a="1"/>
  <c r="U132" i="1" s="1"/>
  <c r="F132" i="1" s="1"/>
  <c r="AA246" i="1" a="1"/>
  <c r="AA246" i="1" s="1"/>
  <c r="AB247" i="1" s="1" a="1"/>
  <c r="AB247" i="1" s="1"/>
  <c r="S245" i="1" a="1"/>
  <c r="S245" i="1" s="1"/>
  <c r="T246" i="1" s="1" a="1"/>
  <c r="T246" i="1" s="1"/>
  <c r="Y245" i="1" a="1"/>
  <c r="Y245" i="1" s="1"/>
  <c r="Z246" i="1" s="1" a="1"/>
  <c r="Z246" i="1" s="1"/>
  <c r="W246" i="1" a="1"/>
  <c r="W246" i="1" s="1"/>
  <c r="X247" i="1" s="1" a="1"/>
  <c r="X247" i="1" s="1"/>
  <c r="V133" i="1" l="1" a="1"/>
  <c r="V133" i="1" s="1"/>
  <c r="G133" i="1" s="1"/>
  <c r="J133" i="1" s="1"/>
  <c r="I132" i="1"/>
  <c r="H132" i="1"/>
  <c r="S246" i="1" a="1"/>
  <c r="S246" i="1" s="1"/>
  <c r="T247" i="1" s="1" a="1"/>
  <c r="T247" i="1" s="1"/>
  <c r="Y246" i="1" a="1"/>
  <c r="Y246" i="1" s="1"/>
  <c r="Z247" i="1" s="1" a="1"/>
  <c r="Z247" i="1" s="1"/>
  <c r="W247" i="1" a="1"/>
  <c r="W247" i="1" s="1"/>
  <c r="X248" i="1" s="1" a="1"/>
  <c r="X248" i="1" s="1"/>
  <c r="AA247" i="1" a="1"/>
  <c r="AA247" i="1" s="1"/>
  <c r="AB248" i="1" s="1" a="1"/>
  <c r="AB248" i="1" s="1"/>
  <c r="U133" i="1" l="1" a="1"/>
  <c r="U133" i="1" s="1"/>
  <c r="F133" i="1" s="1"/>
  <c r="Y247" i="1" a="1"/>
  <c r="Y247" i="1" s="1"/>
  <c r="Z248" i="1" s="1" a="1"/>
  <c r="Z248" i="1" s="1"/>
  <c r="AA248" i="1" a="1"/>
  <c r="AA248" i="1" s="1"/>
  <c r="AB249" i="1" s="1" a="1"/>
  <c r="AB249" i="1" s="1"/>
  <c r="W248" i="1" a="1"/>
  <c r="W248" i="1" s="1"/>
  <c r="X249" i="1" s="1" a="1"/>
  <c r="X249" i="1" s="1"/>
  <c r="S247" i="1" a="1"/>
  <c r="S247" i="1" s="1"/>
  <c r="T248" i="1" s="1" a="1"/>
  <c r="T248" i="1" s="1"/>
  <c r="H133" i="1" l="1"/>
  <c r="I133" i="1"/>
  <c r="V134" i="1" a="1"/>
  <c r="V134" i="1" s="1"/>
  <c r="G134" i="1" s="1"/>
  <c r="J134" i="1" s="1"/>
  <c r="S248" i="1" a="1"/>
  <c r="S248" i="1" s="1"/>
  <c r="T249" i="1" s="1" a="1"/>
  <c r="T249" i="1" s="1"/>
  <c r="W249" i="1" a="1"/>
  <c r="W249" i="1" s="1"/>
  <c r="X250" i="1" s="1" a="1"/>
  <c r="X250" i="1" s="1"/>
  <c r="Y248" i="1" a="1"/>
  <c r="Y248" i="1" s="1"/>
  <c r="Z249" i="1" s="1" a="1"/>
  <c r="Z249" i="1" s="1"/>
  <c r="AA249" i="1" a="1"/>
  <c r="AA249" i="1" s="1"/>
  <c r="AB250" i="1" s="1" a="1"/>
  <c r="AB250" i="1" s="1"/>
  <c r="U134" i="1" l="1" a="1"/>
  <c r="U134" i="1" s="1"/>
  <c r="F134" i="1" s="1"/>
  <c r="AA250" i="1" a="1"/>
  <c r="AA250" i="1" s="1"/>
  <c r="AB251" i="1" s="1" a="1"/>
  <c r="AB251" i="1" s="1"/>
  <c r="Y249" i="1" a="1"/>
  <c r="Y249" i="1" s="1"/>
  <c r="Z250" i="1" s="1" a="1"/>
  <c r="Z250" i="1" s="1"/>
  <c r="S249" i="1" a="1"/>
  <c r="S249" i="1" s="1"/>
  <c r="T250" i="1" s="1" a="1"/>
  <c r="T250" i="1" s="1"/>
  <c r="W250" i="1" a="1"/>
  <c r="W250" i="1" s="1"/>
  <c r="X251" i="1" s="1" a="1"/>
  <c r="X251" i="1" s="1"/>
  <c r="H134" i="1" l="1"/>
  <c r="I134" i="1"/>
  <c r="V135" i="1" a="1"/>
  <c r="V135" i="1" s="1"/>
  <c r="G135" i="1" s="1"/>
  <c r="J135" i="1" s="1"/>
  <c r="W251" i="1" a="1"/>
  <c r="W251" i="1" s="1"/>
  <c r="X252" i="1" s="1" a="1"/>
  <c r="X252" i="1" s="1"/>
  <c r="S250" i="1" a="1"/>
  <c r="S250" i="1" s="1"/>
  <c r="T251" i="1" s="1" a="1"/>
  <c r="T251" i="1" s="1"/>
  <c r="AA251" i="1" a="1"/>
  <c r="AA251" i="1" s="1"/>
  <c r="AB252" i="1" s="1" a="1"/>
  <c r="AB252" i="1" s="1"/>
  <c r="Y250" i="1" a="1"/>
  <c r="Y250" i="1" s="1"/>
  <c r="Z251" i="1" s="1" a="1"/>
  <c r="Z251" i="1" s="1"/>
  <c r="U135" i="1" l="1" a="1"/>
  <c r="U135" i="1" s="1"/>
  <c r="F135" i="1" s="1"/>
  <c r="W252" i="1" a="1"/>
  <c r="W252" i="1" s="1"/>
  <c r="X253" i="1" s="1" a="1"/>
  <c r="X253" i="1" s="1"/>
  <c r="AA252" i="1" a="1"/>
  <c r="AA252" i="1" s="1"/>
  <c r="AB253" i="1" s="1" a="1"/>
  <c r="AB253" i="1" s="1"/>
  <c r="Y251" i="1" a="1"/>
  <c r="Y251" i="1" s="1"/>
  <c r="Z252" i="1" s="1" a="1"/>
  <c r="Z252" i="1" s="1"/>
  <c r="S251" i="1" a="1"/>
  <c r="S251" i="1" s="1"/>
  <c r="T252" i="1" s="1" a="1"/>
  <c r="T252" i="1" s="1"/>
  <c r="V136" i="1" l="1" a="1"/>
  <c r="V136" i="1" s="1"/>
  <c r="G136" i="1" s="1"/>
  <c r="J136" i="1" s="1"/>
  <c r="H135" i="1"/>
  <c r="I135" i="1"/>
  <c r="W253" i="1" a="1"/>
  <c r="W253" i="1" s="1"/>
  <c r="X254" i="1" s="1" a="1"/>
  <c r="X254" i="1" s="1"/>
  <c r="Y252" i="1" a="1"/>
  <c r="Y252" i="1" s="1"/>
  <c r="Z253" i="1" s="1" a="1"/>
  <c r="Z253" i="1" s="1"/>
  <c r="S252" i="1" a="1"/>
  <c r="S252" i="1" s="1"/>
  <c r="T253" i="1" s="1" a="1"/>
  <c r="T253" i="1" s="1"/>
  <c r="AA253" i="1" a="1"/>
  <c r="AA253" i="1" s="1"/>
  <c r="AB254" i="1" s="1" a="1"/>
  <c r="AB254" i="1" s="1"/>
  <c r="U136" i="1" l="1" a="1"/>
  <c r="U136" i="1" s="1"/>
  <c r="F136" i="1" s="1"/>
  <c r="Y253" i="1" a="1"/>
  <c r="Y253" i="1" s="1"/>
  <c r="Z254" i="1" s="1" a="1"/>
  <c r="Z254" i="1" s="1"/>
  <c r="AA254" i="1" a="1"/>
  <c r="AA254" i="1" s="1"/>
  <c r="AB255" i="1" s="1" a="1"/>
  <c r="AB255" i="1" s="1"/>
  <c r="S253" i="1" a="1"/>
  <c r="S253" i="1" s="1"/>
  <c r="T254" i="1" s="1" a="1"/>
  <c r="T254" i="1" s="1"/>
  <c r="W254" i="1" a="1"/>
  <c r="W254" i="1" s="1"/>
  <c r="X255" i="1" s="1" a="1"/>
  <c r="X255" i="1" s="1"/>
  <c r="I136" i="1" l="1"/>
  <c r="H136" i="1"/>
  <c r="V137" i="1" a="1"/>
  <c r="V137" i="1" s="1"/>
  <c r="G137" i="1" s="1"/>
  <c r="J137" i="1" s="1"/>
  <c r="Y254" i="1" a="1"/>
  <c r="Y254" i="1" s="1"/>
  <c r="Z255" i="1" s="1" a="1"/>
  <c r="Z255" i="1" s="1"/>
  <c r="S254" i="1" a="1"/>
  <c r="S254" i="1" s="1"/>
  <c r="T255" i="1" s="1" a="1"/>
  <c r="T255" i="1" s="1"/>
  <c r="W255" i="1" a="1"/>
  <c r="W255" i="1" s="1"/>
  <c r="X256" i="1" s="1" a="1"/>
  <c r="X256" i="1" s="1"/>
  <c r="AA255" i="1" a="1"/>
  <c r="AA255" i="1" s="1"/>
  <c r="AB256" i="1" s="1" a="1"/>
  <c r="AB256" i="1" s="1"/>
  <c r="U137" i="1" l="1" a="1"/>
  <c r="U137" i="1" s="1"/>
  <c r="F137" i="1" s="1"/>
  <c r="S255" i="1" a="1"/>
  <c r="S255" i="1" s="1"/>
  <c r="T256" i="1" s="1" a="1"/>
  <c r="T256" i="1" s="1"/>
  <c r="W256" i="1" a="1"/>
  <c r="W256" i="1" s="1"/>
  <c r="X257" i="1" s="1" a="1"/>
  <c r="X257" i="1" s="1"/>
  <c r="AA256" i="1" a="1"/>
  <c r="AA256" i="1" s="1"/>
  <c r="AB257" i="1" s="1" a="1"/>
  <c r="AB257" i="1" s="1"/>
  <c r="Y255" i="1" a="1"/>
  <c r="Y255" i="1" s="1"/>
  <c r="Z256" i="1" s="1" a="1"/>
  <c r="Z256" i="1" s="1"/>
  <c r="V138" i="1" l="1" a="1"/>
  <c r="V138" i="1" s="1"/>
  <c r="G138" i="1" s="1"/>
  <c r="J138" i="1" s="1"/>
  <c r="H137" i="1"/>
  <c r="I137" i="1"/>
  <c r="AA257" i="1" a="1"/>
  <c r="AA257" i="1" s="1"/>
  <c r="AB258" i="1" s="1" a="1"/>
  <c r="AB258" i="1" s="1"/>
  <c r="S256" i="1" a="1"/>
  <c r="S256" i="1" s="1"/>
  <c r="T257" i="1" s="1" a="1"/>
  <c r="T257" i="1" s="1"/>
  <c r="W257" i="1" a="1"/>
  <c r="W257" i="1" s="1"/>
  <c r="X258" i="1" s="1" a="1"/>
  <c r="X258" i="1" s="1"/>
  <c r="Y256" i="1" a="1"/>
  <c r="Y256" i="1" s="1"/>
  <c r="Z257" i="1" s="1" a="1"/>
  <c r="Z257" i="1" s="1"/>
  <c r="U138" i="1" l="1" a="1"/>
  <c r="U138" i="1" s="1"/>
  <c r="F138" i="1" s="1"/>
  <c r="AA258" i="1" a="1"/>
  <c r="AA258" i="1" s="1"/>
  <c r="AB259" i="1" s="1" a="1"/>
  <c r="AB259" i="1" s="1"/>
  <c r="S257" i="1" a="1"/>
  <c r="S257" i="1" s="1"/>
  <c r="T258" i="1" s="1" a="1"/>
  <c r="T258" i="1" s="1"/>
  <c r="Y257" i="1" a="1"/>
  <c r="Y257" i="1" s="1"/>
  <c r="Z258" i="1" s="1" a="1"/>
  <c r="Z258" i="1" s="1"/>
  <c r="W258" i="1" a="1"/>
  <c r="W258" i="1" s="1"/>
  <c r="X259" i="1" s="1" a="1"/>
  <c r="X259" i="1" s="1"/>
  <c r="I138" i="1" l="1"/>
  <c r="H138" i="1"/>
  <c r="V139" i="1" a="1"/>
  <c r="V139" i="1" s="1"/>
  <c r="G139" i="1" s="1"/>
  <c r="J139" i="1" s="1"/>
  <c r="S258" i="1" a="1"/>
  <c r="S258" i="1" s="1"/>
  <c r="T259" i="1" s="1" a="1"/>
  <c r="T259" i="1" s="1"/>
  <c r="Y258" i="1" a="1"/>
  <c r="Y258" i="1" s="1"/>
  <c r="Z259" i="1" s="1" a="1"/>
  <c r="Z259" i="1" s="1"/>
  <c r="AA259" i="1" a="1"/>
  <c r="AA259" i="1" s="1"/>
  <c r="AB260" i="1" s="1" a="1"/>
  <c r="AB260" i="1" s="1"/>
  <c r="W259" i="1" a="1"/>
  <c r="W259" i="1" s="1"/>
  <c r="X260" i="1" s="1" a="1"/>
  <c r="X260" i="1" s="1"/>
  <c r="U139" i="1" l="1" a="1"/>
  <c r="U139" i="1" s="1"/>
  <c r="F139" i="1" s="1"/>
  <c r="W260" i="1" a="1"/>
  <c r="W260" i="1" s="1"/>
  <c r="X261" i="1" s="1" a="1"/>
  <c r="X261" i="1" s="1"/>
  <c r="AA260" i="1" a="1"/>
  <c r="AA260" i="1" s="1"/>
  <c r="AB261" i="1" s="1" a="1"/>
  <c r="AB261" i="1" s="1"/>
  <c r="S259" i="1" a="1"/>
  <c r="S259" i="1" s="1"/>
  <c r="T260" i="1" s="1" a="1"/>
  <c r="T260" i="1" s="1"/>
  <c r="Y259" i="1" a="1"/>
  <c r="Y259" i="1" s="1"/>
  <c r="Z260" i="1" s="1" a="1"/>
  <c r="Z260" i="1" s="1"/>
  <c r="H139" i="1" l="1"/>
  <c r="I139" i="1"/>
  <c r="V140" i="1" a="1"/>
  <c r="V140" i="1" s="1"/>
  <c r="G140" i="1" s="1"/>
  <c r="J140" i="1" s="1"/>
  <c r="Y260" i="1" a="1"/>
  <c r="Y260" i="1" s="1"/>
  <c r="Z261" i="1" s="1" a="1"/>
  <c r="Z261" i="1" s="1"/>
  <c r="S260" i="1" a="1"/>
  <c r="S260" i="1" s="1"/>
  <c r="T261" i="1" s="1" a="1"/>
  <c r="T261" i="1" s="1"/>
  <c r="W261" i="1" a="1"/>
  <c r="W261" i="1" s="1"/>
  <c r="X262" i="1" s="1" a="1"/>
  <c r="X262" i="1" s="1"/>
  <c r="AA261" i="1" a="1"/>
  <c r="AA261" i="1" s="1"/>
  <c r="AB262" i="1" s="1" a="1"/>
  <c r="AB262" i="1" s="1"/>
  <c r="U140" i="1" l="1" a="1"/>
  <c r="U140" i="1" s="1"/>
  <c r="F140" i="1" s="1"/>
  <c r="Y261" i="1" a="1"/>
  <c r="Y261" i="1" s="1"/>
  <c r="Z262" i="1" s="1" a="1"/>
  <c r="Z262" i="1" s="1"/>
  <c r="W262" i="1" a="1"/>
  <c r="W262" i="1" s="1"/>
  <c r="X263" i="1" s="1" a="1"/>
  <c r="X263" i="1" s="1"/>
  <c r="AA262" i="1" a="1"/>
  <c r="AA262" i="1" s="1"/>
  <c r="AB263" i="1" s="1" a="1"/>
  <c r="AB263" i="1" s="1"/>
  <c r="S261" i="1" a="1"/>
  <c r="S261" i="1" s="1"/>
  <c r="T262" i="1" s="1" a="1"/>
  <c r="T262" i="1" s="1"/>
  <c r="H140" i="1" l="1"/>
  <c r="I140" i="1"/>
  <c r="V141" i="1" a="1"/>
  <c r="V141" i="1" s="1"/>
  <c r="G141" i="1" s="1"/>
  <c r="J141" i="1" s="1"/>
  <c r="Y262" i="1" a="1"/>
  <c r="Y262" i="1" s="1"/>
  <c r="Z263" i="1" s="1" a="1"/>
  <c r="Z263" i="1" s="1"/>
  <c r="AA263" i="1" a="1"/>
  <c r="AA263" i="1" s="1"/>
  <c r="AB264" i="1" s="1" a="1"/>
  <c r="AB264" i="1" s="1"/>
  <c r="W263" i="1" a="1"/>
  <c r="W263" i="1" s="1"/>
  <c r="X264" i="1" s="1" a="1"/>
  <c r="X264" i="1" s="1"/>
  <c r="S262" i="1" a="1"/>
  <c r="S262" i="1" s="1"/>
  <c r="T263" i="1" s="1" a="1"/>
  <c r="T263" i="1" s="1"/>
  <c r="U141" i="1" l="1" a="1"/>
  <c r="U141" i="1" s="1"/>
  <c r="F141" i="1" s="1"/>
  <c r="Y263" i="1" a="1"/>
  <c r="Y263" i="1" s="1"/>
  <c r="Z264" i="1" s="1" a="1"/>
  <c r="Z264" i="1" s="1"/>
  <c r="S263" i="1" a="1"/>
  <c r="S263" i="1" s="1"/>
  <c r="T264" i="1" s="1" a="1"/>
  <c r="T264" i="1" s="1"/>
  <c r="W264" i="1" a="1"/>
  <c r="W264" i="1" s="1"/>
  <c r="X265" i="1" s="1" a="1"/>
  <c r="X265" i="1" s="1"/>
  <c r="AA264" i="1" a="1"/>
  <c r="AA264" i="1" s="1"/>
  <c r="AB265" i="1" s="1" a="1"/>
  <c r="AB265" i="1" s="1"/>
  <c r="I141" i="1" l="1"/>
  <c r="H141" i="1"/>
  <c r="V142" i="1" a="1"/>
  <c r="V142" i="1" s="1"/>
  <c r="G142" i="1" s="1"/>
  <c r="J142" i="1" s="1"/>
  <c r="Y264" i="1" a="1"/>
  <c r="Y264" i="1" s="1"/>
  <c r="Z265" i="1" s="1" a="1"/>
  <c r="Z265" i="1" s="1"/>
  <c r="W265" i="1" a="1"/>
  <c r="W265" i="1" s="1"/>
  <c r="X266" i="1" s="1" a="1"/>
  <c r="X266" i="1" s="1"/>
  <c r="AA265" i="1" a="1"/>
  <c r="AA265" i="1" s="1"/>
  <c r="AB266" i="1" s="1" a="1"/>
  <c r="AB266" i="1" s="1"/>
  <c r="S264" i="1" a="1"/>
  <c r="S264" i="1" s="1"/>
  <c r="T265" i="1" s="1" a="1"/>
  <c r="T265" i="1" s="1"/>
  <c r="U142" i="1" l="1" a="1"/>
  <c r="U142" i="1" s="1"/>
  <c r="F142" i="1" s="1"/>
  <c r="Y265" i="1" a="1"/>
  <c r="Y265" i="1" s="1"/>
  <c r="Z266" i="1" s="1" a="1"/>
  <c r="Z266" i="1" s="1"/>
  <c r="S265" i="1" a="1"/>
  <c r="S265" i="1" s="1"/>
  <c r="T266" i="1" s="1" a="1"/>
  <c r="T266" i="1" s="1"/>
  <c r="AA266" i="1" a="1"/>
  <c r="AA266" i="1" s="1"/>
  <c r="AB267" i="1" s="1" a="1"/>
  <c r="AB267" i="1" s="1"/>
  <c r="W266" i="1" a="1"/>
  <c r="W266" i="1" s="1"/>
  <c r="X267" i="1" s="1" a="1"/>
  <c r="X267" i="1" s="1"/>
  <c r="I142" i="1" l="1"/>
  <c r="H142" i="1"/>
  <c r="V143" i="1" a="1"/>
  <c r="V143" i="1" s="1"/>
  <c r="G143" i="1" s="1"/>
  <c r="J143" i="1" s="1"/>
  <c r="AA267" i="1" a="1"/>
  <c r="AA267" i="1" s="1"/>
  <c r="AB268" i="1" s="1" a="1"/>
  <c r="AB268" i="1" s="1"/>
  <c r="S266" i="1" a="1"/>
  <c r="S266" i="1" s="1"/>
  <c r="T267" i="1" s="1" a="1"/>
  <c r="T267" i="1" s="1"/>
  <c r="Y266" i="1" a="1"/>
  <c r="Y266" i="1" s="1"/>
  <c r="Z267" i="1" s="1" a="1"/>
  <c r="Z267" i="1" s="1"/>
  <c r="W267" i="1" a="1"/>
  <c r="W267" i="1" s="1"/>
  <c r="X268" i="1" s="1" a="1"/>
  <c r="X268" i="1" s="1"/>
  <c r="U143" i="1" l="1" a="1"/>
  <c r="U143" i="1" s="1"/>
  <c r="F143" i="1" s="1"/>
  <c r="Y267" i="1" a="1"/>
  <c r="Y267" i="1" s="1"/>
  <c r="Z268" i="1" s="1" a="1"/>
  <c r="Z268" i="1" s="1"/>
  <c r="W268" i="1" a="1"/>
  <c r="W268" i="1" s="1"/>
  <c r="X269" i="1" s="1" a="1"/>
  <c r="X269" i="1" s="1"/>
  <c r="S267" i="1" a="1"/>
  <c r="S267" i="1" s="1"/>
  <c r="T268" i="1" s="1" a="1"/>
  <c r="T268" i="1" s="1"/>
  <c r="AA268" i="1" a="1"/>
  <c r="AA268" i="1" s="1"/>
  <c r="AB269" i="1" s="1" a="1"/>
  <c r="AB269" i="1" s="1"/>
  <c r="V144" i="1" l="1" a="1"/>
  <c r="V144" i="1" s="1"/>
  <c r="G144" i="1" s="1"/>
  <c r="J144" i="1" s="1"/>
  <c r="H143" i="1"/>
  <c r="I143" i="1"/>
  <c r="Y268" i="1" a="1"/>
  <c r="Y268" i="1" s="1"/>
  <c r="Z269" i="1" s="1" a="1"/>
  <c r="Z269" i="1" s="1"/>
  <c r="W269" i="1" a="1"/>
  <c r="W269" i="1" s="1"/>
  <c r="X270" i="1" s="1" a="1"/>
  <c r="X270" i="1" s="1"/>
  <c r="S268" i="1" a="1"/>
  <c r="S268" i="1" s="1"/>
  <c r="T269" i="1" s="1" a="1"/>
  <c r="T269" i="1" s="1"/>
  <c r="AA269" i="1" a="1"/>
  <c r="AA269" i="1" s="1"/>
  <c r="AB270" i="1" s="1" a="1"/>
  <c r="AB270" i="1" s="1"/>
  <c r="U144" i="1" l="1" a="1"/>
  <c r="U144" i="1" s="1"/>
  <c r="F144" i="1" s="1"/>
  <c r="W270" i="1" a="1"/>
  <c r="W270" i="1" s="1"/>
  <c r="X271" i="1" s="1" a="1"/>
  <c r="X271" i="1" s="1"/>
  <c r="AA270" i="1" a="1"/>
  <c r="AA270" i="1" s="1"/>
  <c r="AB271" i="1" s="1" a="1"/>
  <c r="AB271" i="1" s="1"/>
  <c r="S269" i="1" a="1"/>
  <c r="S269" i="1" s="1"/>
  <c r="T270" i="1" s="1" a="1"/>
  <c r="T270" i="1" s="1"/>
  <c r="Y269" i="1" a="1"/>
  <c r="Y269" i="1" s="1"/>
  <c r="Z270" i="1" s="1" a="1"/>
  <c r="Z270" i="1" s="1"/>
  <c r="I144" i="1" l="1"/>
  <c r="H144" i="1"/>
  <c r="V145" i="1" a="1"/>
  <c r="V145" i="1" s="1"/>
  <c r="G145" i="1" s="1"/>
  <c r="J145" i="1" s="1"/>
  <c r="AA271" i="1" a="1"/>
  <c r="AA271" i="1" s="1"/>
  <c r="AB272" i="1" s="1" a="1"/>
  <c r="AB272" i="1" s="1"/>
  <c r="S270" i="1" a="1"/>
  <c r="S270" i="1" s="1"/>
  <c r="T271" i="1" s="1" a="1"/>
  <c r="T271" i="1" s="1"/>
  <c r="Y270" i="1" a="1"/>
  <c r="Y270" i="1" s="1"/>
  <c r="Z271" i="1" s="1" a="1"/>
  <c r="Z271" i="1" s="1"/>
  <c r="W271" i="1" a="1"/>
  <c r="W271" i="1" s="1"/>
  <c r="X272" i="1" s="1" a="1"/>
  <c r="X272" i="1" s="1"/>
  <c r="U145" i="1" l="1" a="1"/>
  <c r="U145" i="1" s="1"/>
  <c r="F145" i="1" s="1"/>
  <c r="W272" i="1" a="1"/>
  <c r="W272" i="1" s="1"/>
  <c r="X273" i="1" s="1" a="1"/>
  <c r="X273" i="1" s="1"/>
  <c r="S271" i="1" a="1"/>
  <c r="S271" i="1" s="1"/>
  <c r="T272" i="1" s="1" a="1"/>
  <c r="T272" i="1" s="1"/>
  <c r="AA272" i="1" a="1"/>
  <c r="AA272" i="1" s="1"/>
  <c r="AB273" i="1" s="1" a="1"/>
  <c r="AB273" i="1" s="1"/>
  <c r="Y271" i="1" a="1"/>
  <c r="Y271" i="1" s="1"/>
  <c r="Z272" i="1" s="1" a="1"/>
  <c r="Z272" i="1" s="1"/>
  <c r="I145" i="1" l="1"/>
  <c r="H145" i="1"/>
  <c r="V146" i="1" a="1"/>
  <c r="V146" i="1" s="1"/>
  <c r="G146" i="1" s="1"/>
  <c r="J146" i="1" s="1"/>
  <c r="AA273" i="1" a="1"/>
  <c r="AA273" i="1" s="1"/>
  <c r="AB274" i="1" s="1" a="1"/>
  <c r="AB274" i="1" s="1"/>
  <c r="W273" i="1" a="1"/>
  <c r="W273" i="1" s="1"/>
  <c r="X274" i="1" s="1" a="1"/>
  <c r="X274" i="1" s="1"/>
  <c r="Y272" i="1" a="1"/>
  <c r="Y272" i="1" s="1"/>
  <c r="Z273" i="1" s="1" a="1"/>
  <c r="Z273" i="1" s="1"/>
  <c r="S272" i="1" a="1"/>
  <c r="S272" i="1" s="1"/>
  <c r="T273" i="1" s="1" a="1"/>
  <c r="T273" i="1" s="1"/>
  <c r="U146" i="1" l="1" a="1"/>
  <c r="U146" i="1" s="1"/>
  <c r="F146" i="1" s="1"/>
  <c r="S273" i="1" a="1"/>
  <c r="S273" i="1" s="1"/>
  <c r="T274" i="1" s="1" a="1"/>
  <c r="T274" i="1" s="1"/>
  <c r="Y273" i="1" a="1"/>
  <c r="Y273" i="1" s="1"/>
  <c r="Z274" i="1" s="1" a="1"/>
  <c r="Z274" i="1" s="1"/>
  <c r="AA274" i="1" a="1"/>
  <c r="AA274" i="1" s="1"/>
  <c r="AB275" i="1" s="1" a="1"/>
  <c r="AB275" i="1" s="1"/>
  <c r="W274" i="1" a="1"/>
  <c r="W274" i="1" s="1"/>
  <c r="X275" i="1" s="1" a="1"/>
  <c r="X275" i="1" s="1"/>
  <c r="V147" i="1" l="1" a="1"/>
  <c r="V147" i="1" s="1"/>
  <c r="G147" i="1" s="1"/>
  <c r="J147" i="1" s="1"/>
  <c r="H146" i="1"/>
  <c r="I146" i="1"/>
  <c r="AA275" i="1" a="1"/>
  <c r="AA275" i="1" s="1"/>
  <c r="AB276" i="1" s="1" a="1"/>
  <c r="AB276" i="1" s="1"/>
  <c r="W275" i="1" a="1"/>
  <c r="W275" i="1" s="1"/>
  <c r="X276" i="1" s="1" a="1"/>
  <c r="X276" i="1" s="1"/>
  <c r="Y274" i="1" a="1"/>
  <c r="Y274" i="1" s="1"/>
  <c r="Z275" i="1" s="1" a="1"/>
  <c r="Z275" i="1" s="1"/>
  <c r="S274" i="1" a="1"/>
  <c r="S274" i="1" s="1"/>
  <c r="T275" i="1" s="1" a="1"/>
  <c r="T275" i="1" s="1"/>
  <c r="U147" i="1" l="1" a="1"/>
  <c r="U147" i="1" s="1"/>
  <c r="F147" i="1" s="1"/>
  <c r="S275" i="1" a="1"/>
  <c r="S275" i="1" s="1"/>
  <c r="T276" i="1" s="1" a="1"/>
  <c r="T276" i="1" s="1"/>
  <c r="AA276" i="1" a="1"/>
  <c r="AA276" i="1" s="1"/>
  <c r="AB277" i="1" s="1" a="1"/>
  <c r="AB277" i="1" s="1"/>
  <c r="Y275" i="1" a="1"/>
  <c r="Y275" i="1" s="1"/>
  <c r="Z276" i="1" s="1" a="1"/>
  <c r="Z276" i="1" s="1"/>
  <c r="W276" i="1" a="1"/>
  <c r="W276" i="1" s="1"/>
  <c r="X277" i="1" s="1" a="1"/>
  <c r="X277" i="1" s="1"/>
  <c r="V148" i="1" l="1" a="1"/>
  <c r="V148" i="1" s="1"/>
  <c r="G148" i="1" s="1"/>
  <c r="J148" i="1" s="1"/>
  <c r="H147" i="1"/>
  <c r="I147" i="1"/>
  <c r="W277" i="1" a="1"/>
  <c r="W277" i="1" s="1"/>
  <c r="X278" i="1" s="1" a="1"/>
  <c r="X278" i="1" s="1"/>
  <c r="S276" i="1" a="1"/>
  <c r="S276" i="1" s="1"/>
  <c r="T277" i="1" s="1" a="1"/>
  <c r="T277" i="1" s="1"/>
  <c r="AA277" i="1" a="1"/>
  <c r="AA277" i="1" s="1"/>
  <c r="AB278" i="1" s="1" a="1"/>
  <c r="AB278" i="1" s="1"/>
  <c r="Y276" i="1" a="1"/>
  <c r="Y276" i="1" s="1"/>
  <c r="Z277" i="1" s="1" a="1"/>
  <c r="Z277" i="1" s="1"/>
  <c r="U148" i="1" l="1" a="1"/>
  <c r="U148" i="1" s="1"/>
  <c r="F148" i="1" s="1"/>
  <c r="Y277" i="1" a="1"/>
  <c r="Y277" i="1" s="1"/>
  <c r="Z278" i="1" s="1" a="1"/>
  <c r="Z278" i="1" s="1"/>
  <c r="W278" i="1" a="1"/>
  <c r="W278" i="1" s="1"/>
  <c r="X279" i="1" s="1" a="1"/>
  <c r="X279" i="1" s="1"/>
  <c r="S277" i="1" a="1"/>
  <c r="S277" i="1" s="1"/>
  <c r="T278" i="1" s="1" a="1"/>
  <c r="T278" i="1" s="1"/>
  <c r="AA278" i="1" a="1"/>
  <c r="AA278" i="1" s="1"/>
  <c r="AB279" i="1" s="1" a="1"/>
  <c r="AB279" i="1" s="1"/>
  <c r="I148" i="1" l="1"/>
  <c r="H148" i="1"/>
  <c r="V149" i="1" a="1"/>
  <c r="V149" i="1" s="1"/>
  <c r="G149" i="1" s="1"/>
  <c r="J149" i="1" s="1"/>
  <c r="W279" i="1" a="1"/>
  <c r="W279" i="1" s="1"/>
  <c r="X280" i="1" s="1" a="1"/>
  <c r="X280" i="1" s="1"/>
  <c r="Y278" i="1" a="1"/>
  <c r="Y278" i="1" s="1"/>
  <c r="Z279" i="1" s="1" a="1"/>
  <c r="Z279" i="1" s="1"/>
  <c r="AA279" i="1" a="1"/>
  <c r="AA279" i="1" s="1"/>
  <c r="AB280" i="1" s="1" a="1"/>
  <c r="AB280" i="1" s="1"/>
  <c r="S278" i="1" a="1"/>
  <c r="S278" i="1" s="1"/>
  <c r="T279" i="1" s="1" a="1"/>
  <c r="T279" i="1" s="1"/>
  <c r="U149" i="1" l="1" a="1"/>
  <c r="U149" i="1" s="1"/>
  <c r="F149" i="1" s="1"/>
  <c r="AA280" i="1" a="1"/>
  <c r="AA280" i="1" s="1"/>
  <c r="AB281" i="1" s="1" a="1"/>
  <c r="AB281" i="1" s="1"/>
  <c r="S279" i="1" a="1"/>
  <c r="S279" i="1" s="1"/>
  <c r="T280" i="1" s="1" a="1"/>
  <c r="T280" i="1" s="1"/>
  <c r="W280" i="1" a="1"/>
  <c r="W280" i="1" s="1"/>
  <c r="X281" i="1" s="1" a="1"/>
  <c r="X281" i="1" s="1"/>
  <c r="Y279" i="1" a="1"/>
  <c r="Y279" i="1" s="1"/>
  <c r="Z280" i="1" s="1" a="1"/>
  <c r="Z280" i="1" s="1"/>
  <c r="V150" i="1" l="1" a="1"/>
  <c r="V150" i="1" s="1"/>
  <c r="G150" i="1" s="1"/>
  <c r="J150" i="1" s="1"/>
  <c r="H149" i="1"/>
  <c r="I149" i="1"/>
  <c r="S280" i="1" a="1"/>
  <c r="S280" i="1" s="1"/>
  <c r="T281" i="1" s="1" a="1"/>
  <c r="T281" i="1" s="1"/>
  <c r="W281" i="1" a="1"/>
  <c r="W281" i="1" s="1"/>
  <c r="X282" i="1" s="1" a="1"/>
  <c r="X282" i="1" s="1"/>
  <c r="Y280" i="1" a="1"/>
  <c r="Y280" i="1" s="1"/>
  <c r="Z281" i="1" s="1" a="1"/>
  <c r="Z281" i="1" s="1"/>
  <c r="AA281" i="1" a="1"/>
  <c r="AA281" i="1" s="1"/>
  <c r="AB282" i="1" s="1" a="1"/>
  <c r="AB282" i="1" s="1"/>
  <c r="U150" i="1" l="1" a="1"/>
  <c r="U150" i="1" s="1"/>
  <c r="F150" i="1" s="1"/>
  <c r="S281" i="1" a="1"/>
  <c r="S281" i="1" s="1"/>
  <c r="T282" i="1" s="1" a="1"/>
  <c r="T282" i="1" s="1"/>
  <c r="Y281" i="1" a="1"/>
  <c r="Y281" i="1" s="1"/>
  <c r="Z282" i="1" s="1" a="1"/>
  <c r="Z282" i="1" s="1"/>
  <c r="W282" i="1" a="1"/>
  <c r="W282" i="1" s="1"/>
  <c r="X283" i="1" s="1" a="1"/>
  <c r="X283" i="1" s="1"/>
  <c r="AA282" i="1" a="1"/>
  <c r="AA282" i="1" s="1"/>
  <c r="AB283" i="1" s="1" a="1"/>
  <c r="AB283" i="1" s="1"/>
  <c r="H150" i="1" l="1"/>
  <c r="I150" i="1"/>
  <c r="V151" i="1" a="1"/>
  <c r="V151" i="1" s="1"/>
  <c r="G151" i="1" s="1"/>
  <c r="J151" i="1" s="1"/>
  <c r="W283" i="1" a="1"/>
  <c r="W283" i="1" s="1"/>
  <c r="X284" i="1" s="1" a="1"/>
  <c r="X284" i="1" s="1"/>
  <c r="Y282" i="1" a="1"/>
  <c r="Y282" i="1" s="1"/>
  <c r="Z283" i="1" s="1" a="1"/>
  <c r="Z283" i="1" s="1"/>
  <c r="AA283" i="1" a="1"/>
  <c r="AA283" i="1" s="1"/>
  <c r="AB284" i="1" s="1" a="1"/>
  <c r="AB284" i="1" s="1"/>
  <c r="S282" i="1" a="1"/>
  <c r="S282" i="1" s="1"/>
  <c r="T283" i="1" s="1" a="1"/>
  <c r="T283" i="1" s="1"/>
  <c r="U151" i="1" l="1" a="1"/>
  <c r="U151" i="1" s="1"/>
  <c r="F151" i="1" s="1"/>
  <c r="Y283" i="1" a="1"/>
  <c r="Y283" i="1" s="1"/>
  <c r="Z284" i="1" s="1" a="1"/>
  <c r="Z284" i="1" s="1"/>
  <c r="W284" i="1" a="1"/>
  <c r="W284" i="1" s="1"/>
  <c r="X285" i="1" s="1" a="1"/>
  <c r="X285" i="1" s="1"/>
  <c r="S283" i="1" a="1"/>
  <c r="S283" i="1" s="1"/>
  <c r="T284" i="1" s="1" a="1"/>
  <c r="T284" i="1" s="1"/>
  <c r="AA284" i="1" a="1"/>
  <c r="AA284" i="1" s="1"/>
  <c r="AB285" i="1" s="1" a="1"/>
  <c r="AB285" i="1" s="1"/>
  <c r="V152" i="1" l="1" a="1"/>
  <c r="V152" i="1" s="1"/>
  <c r="G152" i="1" s="1"/>
  <c r="J152" i="1" s="1"/>
  <c r="H151" i="1"/>
  <c r="I151" i="1"/>
  <c r="W285" i="1" a="1"/>
  <c r="W285" i="1" s="1"/>
  <c r="X286" i="1" s="1" a="1"/>
  <c r="X286" i="1" s="1"/>
  <c r="S284" i="1" a="1"/>
  <c r="S284" i="1" s="1"/>
  <c r="T285" i="1" s="1" a="1"/>
  <c r="T285" i="1" s="1"/>
  <c r="AA285" i="1" a="1"/>
  <c r="AA285" i="1" s="1"/>
  <c r="AB286" i="1" s="1" a="1"/>
  <c r="AB286" i="1" s="1"/>
  <c r="Y284" i="1" a="1"/>
  <c r="Y284" i="1" s="1"/>
  <c r="Z285" i="1" s="1" a="1"/>
  <c r="Z285" i="1" s="1"/>
  <c r="U152" i="1" l="1" a="1"/>
  <c r="U152" i="1" s="1"/>
  <c r="F152" i="1" s="1"/>
  <c r="S285" i="1" a="1"/>
  <c r="S285" i="1" s="1"/>
  <c r="T286" i="1" s="1" a="1"/>
  <c r="T286" i="1" s="1"/>
  <c r="Y285" i="1" a="1"/>
  <c r="Y285" i="1" s="1"/>
  <c r="Z286" i="1" s="1" a="1"/>
  <c r="Z286" i="1" s="1"/>
  <c r="W286" i="1" a="1"/>
  <c r="W286" i="1" s="1"/>
  <c r="X287" i="1" s="1" a="1"/>
  <c r="X287" i="1" s="1"/>
  <c r="AA286" i="1" a="1"/>
  <c r="AA286" i="1" s="1"/>
  <c r="AB287" i="1" s="1" a="1"/>
  <c r="AB287" i="1" s="1"/>
  <c r="I152" i="1" l="1"/>
  <c r="H152" i="1"/>
  <c r="V153" i="1" a="1"/>
  <c r="V153" i="1" s="1"/>
  <c r="G153" i="1" s="1"/>
  <c r="J153" i="1" s="1"/>
  <c r="Y286" i="1" a="1"/>
  <c r="Y286" i="1" s="1"/>
  <c r="Z287" i="1" s="1" a="1"/>
  <c r="Z287" i="1" s="1"/>
  <c r="S286" i="1" a="1"/>
  <c r="S286" i="1" s="1"/>
  <c r="T287" i="1" s="1" a="1"/>
  <c r="T287" i="1" s="1"/>
  <c r="W287" i="1" a="1"/>
  <c r="W287" i="1" s="1"/>
  <c r="X288" i="1" s="1" a="1"/>
  <c r="X288" i="1" s="1"/>
  <c r="AA287" i="1" a="1"/>
  <c r="AA287" i="1" s="1"/>
  <c r="AB288" i="1" s="1" a="1"/>
  <c r="AB288" i="1" s="1"/>
  <c r="U153" i="1" l="1" a="1"/>
  <c r="U153" i="1" s="1"/>
  <c r="F153" i="1" s="1"/>
  <c r="AA288" i="1" a="1"/>
  <c r="AA288" i="1" s="1"/>
  <c r="AB289" i="1" s="1" a="1"/>
  <c r="AB289" i="1" s="1"/>
  <c r="S287" i="1" a="1"/>
  <c r="S287" i="1" s="1"/>
  <c r="T288" i="1" s="1" a="1"/>
  <c r="T288" i="1" s="1"/>
  <c r="W288" i="1" a="1"/>
  <c r="W288" i="1" s="1"/>
  <c r="X289" i="1" s="1" a="1"/>
  <c r="X289" i="1" s="1"/>
  <c r="Y287" i="1" a="1"/>
  <c r="Y287" i="1" s="1"/>
  <c r="Z288" i="1" s="1" a="1"/>
  <c r="Z288" i="1" s="1"/>
  <c r="I153" i="1" l="1"/>
  <c r="H153" i="1"/>
  <c r="V154" i="1" a="1"/>
  <c r="V154" i="1" s="1"/>
  <c r="G154" i="1" s="1"/>
  <c r="J154" i="1" s="1"/>
  <c r="AA289" i="1" a="1"/>
  <c r="AA289" i="1" s="1"/>
  <c r="AB290" i="1" s="1" a="1"/>
  <c r="AB290" i="1" s="1"/>
  <c r="W289" i="1" a="1"/>
  <c r="W289" i="1" s="1"/>
  <c r="X290" i="1" s="1" a="1"/>
  <c r="X290" i="1" s="1"/>
  <c r="Y288" i="1" a="1"/>
  <c r="Y288" i="1" s="1"/>
  <c r="Z289" i="1" s="1" a="1"/>
  <c r="Z289" i="1" s="1"/>
  <c r="S288" i="1" a="1"/>
  <c r="S288" i="1" s="1"/>
  <c r="T289" i="1" s="1" a="1"/>
  <c r="T289" i="1" s="1"/>
  <c r="U154" i="1" l="1" a="1"/>
  <c r="U154" i="1" s="1"/>
  <c r="F154" i="1" s="1"/>
  <c r="Y289" i="1" a="1"/>
  <c r="Y289" i="1" s="1"/>
  <c r="Z290" i="1" s="1" a="1"/>
  <c r="Z290" i="1" s="1"/>
  <c r="S289" i="1" a="1"/>
  <c r="S289" i="1" s="1"/>
  <c r="T290" i="1" s="1" a="1"/>
  <c r="T290" i="1" s="1"/>
  <c r="AA290" i="1" a="1"/>
  <c r="AA290" i="1" s="1"/>
  <c r="AB291" i="1" s="1" a="1"/>
  <c r="AB291" i="1" s="1"/>
  <c r="W290" i="1" a="1"/>
  <c r="W290" i="1" s="1"/>
  <c r="X291" i="1" s="1" a="1"/>
  <c r="X291" i="1" s="1"/>
  <c r="H154" i="1" l="1"/>
  <c r="I154" i="1"/>
  <c r="V155" i="1" a="1"/>
  <c r="V155" i="1" s="1"/>
  <c r="G155" i="1" s="1"/>
  <c r="J155" i="1" s="1"/>
  <c r="S290" i="1" a="1"/>
  <c r="S290" i="1" s="1"/>
  <c r="T291" i="1" s="1" a="1"/>
  <c r="T291" i="1" s="1"/>
  <c r="AA291" i="1" a="1"/>
  <c r="AA291" i="1" s="1"/>
  <c r="AB292" i="1" s="1" a="1"/>
  <c r="AB292" i="1" s="1"/>
  <c r="W291" i="1" a="1"/>
  <c r="W291" i="1" s="1"/>
  <c r="X292" i="1" s="1" a="1"/>
  <c r="X292" i="1" s="1"/>
  <c r="Y290" i="1" a="1"/>
  <c r="Y290" i="1" s="1"/>
  <c r="Z291" i="1" s="1" a="1"/>
  <c r="Z291" i="1" s="1"/>
  <c r="U155" i="1" l="1" a="1"/>
  <c r="U155" i="1" s="1"/>
  <c r="F155" i="1" s="1"/>
  <c r="S291" i="1" a="1"/>
  <c r="S291" i="1" s="1"/>
  <c r="T292" i="1" s="1" a="1"/>
  <c r="T292" i="1" s="1"/>
  <c r="W292" i="1" a="1"/>
  <c r="W292" i="1" s="1"/>
  <c r="X293" i="1" s="1" a="1"/>
  <c r="X293" i="1" s="1"/>
  <c r="Y291" i="1" a="1"/>
  <c r="Y291" i="1" s="1"/>
  <c r="Z292" i="1" s="1" a="1"/>
  <c r="Z292" i="1" s="1"/>
  <c r="AA292" i="1" a="1"/>
  <c r="AA292" i="1" s="1"/>
  <c r="AB293" i="1" s="1" a="1"/>
  <c r="AB293" i="1" s="1"/>
  <c r="H155" i="1" l="1"/>
  <c r="I155" i="1"/>
  <c r="V156" i="1" a="1"/>
  <c r="V156" i="1" s="1"/>
  <c r="G156" i="1" s="1"/>
  <c r="J156" i="1" s="1"/>
  <c r="Y292" i="1" a="1"/>
  <c r="Y292" i="1" s="1"/>
  <c r="Z293" i="1" s="1" a="1"/>
  <c r="Z293" i="1" s="1"/>
  <c r="S292" i="1" a="1"/>
  <c r="S292" i="1" s="1"/>
  <c r="T293" i="1" s="1" a="1"/>
  <c r="T293" i="1" s="1"/>
  <c r="AA293" i="1" a="1"/>
  <c r="AA293" i="1" s="1"/>
  <c r="AB294" i="1" s="1" a="1"/>
  <c r="AB294" i="1" s="1"/>
  <c r="W293" i="1" a="1"/>
  <c r="W293" i="1" s="1"/>
  <c r="X294" i="1" s="1" a="1"/>
  <c r="X294" i="1" s="1"/>
  <c r="U156" i="1" l="1" a="1"/>
  <c r="U156" i="1" s="1"/>
  <c r="F156" i="1" s="1"/>
  <c r="AA294" i="1" a="1"/>
  <c r="AA294" i="1" s="1"/>
  <c r="AB295" i="1" s="1" a="1"/>
  <c r="AB295" i="1" s="1"/>
  <c r="W294" i="1" a="1"/>
  <c r="W294" i="1" s="1"/>
  <c r="X295" i="1" s="1" a="1"/>
  <c r="X295" i="1" s="1"/>
  <c r="S293" i="1" a="1"/>
  <c r="S293" i="1" s="1"/>
  <c r="T294" i="1" s="1" a="1"/>
  <c r="T294" i="1" s="1"/>
  <c r="Y293" i="1" a="1"/>
  <c r="Y293" i="1" s="1"/>
  <c r="Z294" i="1" s="1" a="1"/>
  <c r="Z294" i="1" s="1"/>
  <c r="V157" i="1" l="1" a="1"/>
  <c r="V157" i="1" s="1"/>
  <c r="G157" i="1" s="1"/>
  <c r="J157" i="1" s="1"/>
  <c r="H156" i="1"/>
  <c r="I156" i="1"/>
  <c r="W295" i="1" a="1"/>
  <c r="W295" i="1" s="1"/>
  <c r="X296" i="1" s="1" a="1"/>
  <c r="X296" i="1" s="1"/>
  <c r="S294" i="1" a="1"/>
  <c r="S294" i="1" s="1"/>
  <c r="T295" i="1" s="1" a="1"/>
  <c r="T295" i="1" s="1"/>
  <c r="AA295" i="1" a="1"/>
  <c r="AA295" i="1" s="1"/>
  <c r="AB296" i="1" s="1" a="1"/>
  <c r="AB296" i="1" s="1"/>
  <c r="Y294" i="1" a="1"/>
  <c r="Y294" i="1" s="1"/>
  <c r="Z295" i="1" s="1" a="1"/>
  <c r="Z295" i="1" s="1"/>
  <c r="U157" i="1" l="1" a="1"/>
  <c r="U157" i="1" s="1"/>
  <c r="F157" i="1" s="1"/>
  <c r="W296" i="1" a="1"/>
  <c r="W296" i="1" s="1"/>
  <c r="X297" i="1" s="1" a="1"/>
  <c r="X297" i="1" s="1"/>
  <c r="S295" i="1" a="1"/>
  <c r="S295" i="1" s="1"/>
  <c r="T296" i="1" s="1" a="1"/>
  <c r="T296" i="1" s="1"/>
  <c r="AA296" i="1" a="1"/>
  <c r="AA296" i="1" s="1"/>
  <c r="AB297" i="1" s="1" a="1"/>
  <c r="AB297" i="1" s="1"/>
  <c r="Y295" i="1" a="1"/>
  <c r="Y295" i="1" s="1"/>
  <c r="Z296" i="1" s="1" a="1"/>
  <c r="Z296" i="1" s="1"/>
  <c r="I157" i="1" l="1"/>
  <c r="H157" i="1"/>
  <c r="V158" i="1" a="1"/>
  <c r="V158" i="1" s="1"/>
  <c r="G158" i="1" s="1"/>
  <c r="J158" i="1" s="1"/>
  <c r="AA297" i="1" a="1"/>
  <c r="AA297" i="1" s="1"/>
  <c r="AB298" i="1" s="1" a="1"/>
  <c r="AB298" i="1" s="1"/>
  <c r="S296" i="1" a="1"/>
  <c r="S296" i="1" s="1"/>
  <c r="T297" i="1" s="1" a="1"/>
  <c r="T297" i="1" s="1"/>
  <c r="Y296" i="1" a="1"/>
  <c r="Y296" i="1" s="1"/>
  <c r="Z297" i="1" s="1" a="1"/>
  <c r="Z297" i="1" s="1"/>
  <c r="W297" i="1" a="1"/>
  <c r="W297" i="1" s="1"/>
  <c r="X298" i="1" s="1" a="1"/>
  <c r="X298" i="1" s="1"/>
  <c r="U158" i="1" l="1" a="1"/>
  <c r="U158" i="1" s="1"/>
  <c r="F158" i="1" s="1"/>
  <c r="S297" i="1" a="1"/>
  <c r="S297" i="1" s="1"/>
  <c r="T298" i="1" s="1" a="1"/>
  <c r="T298" i="1" s="1"/>
  <c r="Y297" i="1" a="1"/>
  <c r="Y297" i="1" s="1"/>
  <c r="Z298" i="1" s="1" a="1"/>
  <c r="Z298" i="1" s="1"/>
  <c r="AA298" i="1" a="1"/>
  <c r="AA298" i="1" s="1"/>
  <c r="AB299" i="1" s="1" a="1"/>
  <c r="AB299" i="1" s="1"/>
  <c r="W298" i="1" a="1"/>
  <c r="W298" i="1" s="1"/>
  <c r="X299" i="1" s="1" a="1"/>
  <c r="X299" i="1" s="1"/>
  <c r="I158" i="1" l="1"/>
  <c r="H158" i="1"/>
  <c r="V159" i="1" a="1"/>
  <c r="V159" i="1" s="1"/>
  <c r="G159" i="1" s="1"/>
  <c r="J159" i="1" s="1"/>
  <c r="S298" i="1" a="1"/>
  <c r="S298" i="1" s="1"/>
  <c r="T299" i="1" s="1" a="1"/>
  <c r="T299" i="1" s="1"/>
  <c r="W299" i="1" a="1"/>
  <c r="W299" i="1" s="1"/>
  <c r="X300" i="1" s="1" a="1"/>
  <c r="X300" i="1" s="1"/>
  <c r="AA299" i="1" a="1"/>
  <c r="AA299" i="1" s="1"/>
  <c r="AB300" i="1" s="1" a="1"/>
  <c r="AB300" i="1" s="1"/>
  <c r="Y298" i="1" a="1"/>
  <c r="Y298" i="1" s="1"/>
  <c r="Z299" i="1" s="1" a="1"/>
  <c r="Z299" i="1" s="1"/>
  <c r="U159" i="1" l="1" a="1"/>
  <c r="U159" i="1" s="1"/>
  <c r="F159" i="1" s="1"/>
  <c r="W300" i="1" a="1"/>
  <c r="W300" i="1" s="1"/>
  <c r="X301" i="1" s="1" a="1"/>
  <c r="X301" i="1" s="1"/>
  <c r="AA300" i="1" a="1"/>
  <c r="AA300" i="1" s="1"/>
  <c r="AB301" i="1" s="1" a="1"/>
  <c r="AB301" i="1" s="1"/>
  <c r="Y299" i="1" a="1"/>
  <c r="Y299" i="1" s="1"/>
  <c r="Z300" i="1" s="1" a="1"/>
  <c r="Z300" i="1" s="1"/>
  <c r="S299" i="1" a="1"/>
  <c r="S299" i="1" s="1"/>
  <c r="T300" i="1" s="1" a="1"/>
  <c r="T300" i="1" s="1"/>
  <c r="V160" i="1" l="1" a="1"/>
  <c r="V160" i="1" s="1"/>
  <c r="G160" i="1" s="1"/>
  <c r="J160" i="1" s="1"/>
  <c r="H159" i="1"/>
  <c r="I159" i="1"/>
  <c r="W301" i="1" a="1"/>
  <c r="W301" i="1" s="1"/>
  <c r="X302" i="1" s="1" a="1"/>
  <c r="X302" i="1" s="1"/>
  <c r="S300" i="1" a="1"/>
  <c r="S300" i="1" s="1"/>
  <c r="T301" i="1" s="1" a="1"/>
  <c r="T301" i="1" s="1"/>
  <c r="Y300" i="1" a="1"/>
  <c r="Y300" i="1" s="1"/>
  <c r="Z301" i="1" s="1" a="1"/>
  <c r="Z301" i="1" s="1"/>
  <c r="AA301" i="1" a="1"/>
  <c r="AA301" i="1" s="1"/>
  <c r="AB302" i="1" s="1" a="1"/>
  <c r="AB302" i="1" s="1"/>
  <c r="U160" i="1" l="1" a="1"/>
  <c r="U160" i="1" s="1"/>
  <c r="F160" i="1" s="1"/>
  <c r="W302" i="1" a="1"/>
  <c r="W302" i="1" s="1"/>
  <c r="X303" i="1" s="1" a="1"/>
  <c r="X303" i="1" s="1"/>
  <c r="Y301" i="1" a="1"/>
  <c r="Y301" i="1" s="1"/>
  <c r="Z302" i="1" s="1" a="1"/>
  <c r="Z302" i="1" s="1"/>
  <c r="S301" i="1" a="1"/>
  <c r="S301" i="1" s="1"/>
  <c r="T302" i="1" s="1" a="1"/>
  <c r="T302" i="1" s="1"/>
  <c r="AA302" i="1" a="1"/>
  <c r="AA302" i="1" s="1"/>
  <c r="AB303" i="1" s="1" a="1"/>
  <c r="AB303" i="1" s="1"/>
  <c r="H160" i="1" l="1"/>
  <c r="I160" i="1"/>
  <c r="V161" i="1" a="1"/>
  <c r="V161" i="1" s="1"/>
  <c r="G161" i="1" s="1"/>
  <c r="J161" i="1" s="1"/>
  <c r="AA303" i="1" a="1"/>
  <c r="AA303" i="1" s="1"/>
  <c r="AB304" i="1" s="1" a="1"/>
  <c r="AB304" i="1" s="1"/>
  <c r="Y302" i="1" a="1"/>
  <c r="Y302" i="1" s="1"/>
  <c r="Z303" i="1" s="1" a="1"/>
  <c r="Z303" i="1" s="1"/>
  <c r="W303" i="1" a="1"/>
  <c r="W303" i="1" s="1"/>
  <c r="X304" i="1" s="1" a="1"/>
  <c r="X304" i="1" s="1"/>
  <c r="S302" i="1" a="1"/>
  <c r="S302" i="1" s="1"/>
  <c r="T303" i="1" s="1" a="1"/>
  <c r="T303" i="1" s="1"/>
  <c r="U161" i="1" l="1" a="1"/>
  <c r="U161" i="1" s="1"/>
  <c r="F161" i="1" s="1"/>
  <c r="W304" i="1" a="1"/>
  <c r="W304" i="1" s="1"/>
  <c r="X305" i="1" s="1" a="1"/>
  <c r="X305" i="1" s="1"/>
  <c r="AA304" i="1" a="1"/>
  <c r="AA304" i="1" s="1"/>
  <c r="AB305" i="1" s="1" a="1"/>
  <c r="AB305" i="1" s="1"/>
  <c r="S303" i="1" a="1"/>
  <c r="S303" i="1" s="1"/>
  <c r="T304" i="1" s="1" a="1"/>
  <c r="T304" i="1" s="1"/>
  <c r="Y303" i="1" a="1"/>
  <c r="Y303" i="1" s="1"/>
  <c r="Z304" i="1" s="1" a="1"/>
  <c r="Z304" i="1" s="1"/>
  <c r="H161" i="1" l="1"/>
  <c r="I161" i="1"/>
  <c r="V162" i="1" a="1"/>
  <c r="V162" i="1" s="1"/>
  <c r="G162" i="1" s="1"/>
  <c r="J162" i="1" s="1"/>
  <c r="W305" i="1" a="1"/>
  <c r="W305" i="1" s="1"/>
  <c r="X306" i="1" s="1" a="1"/>
  <c r="X306" i="1" s="1"/>
  <c r="Y304" i="1" a="1"/>
  <c r="Y304" i="1" s="1"/>
  <c r="Z305" i="1" s="1" a="1"/>
  <c r="Z305" i="1" s="1"/>
  <c r="S304" i="1" a="1"/>
  <c r="S304" i="1" s="1"/>
  <c r="T305" i="1" s="1" a="1"/>
  <c r="T305" i="1" s="1"/>
  <c r="AA305" i="1" a="1"/>
  <c r="AA305" i="1" s="1"/>
  <c r="AB306" i="1" s="1" a="1"/>
  <c r="AB306" i="1" s="1"/>
  <c r="U162" i="1" l="1" a="1"/>
  <c r="U162" i="1" s="1"/>
  <c r="F162" i="1" s="1"/>
  <c r="Y305" i="1" a="1"/>
  <c r="Y305" i="1" s="1"/>
  <c r="Z306" i="1" s="1" a="1"/>
  <c r="Z306" i="1" s="1"/>
  <c r="AA306" i="1" a="1"/>
  <c r="AA306" i="1" s="1"/>
  <c r="AB307" i="1" s="1" a="1"/>
  <c r="AB307" i="1" s="1"/>
  <c r="W306" i="1" a="1"/>
  <c r="W306" i="1" s="1"/>
  <c r="X307" i="1" s="1" a="1"/>
  <c r="X307" i="1" s="1"/>
  <c r="S305" i="1" a="1"/>
  <c r="S305" i="1" s="1"/>
  <c r="T306" i="1" s="1" a="1"/>
  <c r="T306" i="1" s="1"/>
  <c r="H162" i="1" l="1"/>
  <c r="I162" i="1"/>
  <c r="V163" i="1" a="1"/>
  <c r="V163" i="1" s="1"/>
  <c r="G163" i="1" s="1"/>
  <c r="J163" i="1" s="1"/>
  <c r="W307" i="1" a="1"/>
  <c r="W307" i="1" s="1"/>
  <c r="X308" i="1" s="1" a="1"/>
  <c r="X308" i="1" s="1"/>
  <c r="Y306" i="1" a="1"/>
  <c r="Y306" i="1" s="1"/>
  <c r="Z307" i="1" s="1" a="1"/>
  <c r="Z307" i="1" s="1"/>
  <c r="S306" i="1" a="1"/>
  <c r="S306" i="1" s="1"/>
  <c r="T307" i="1" s="1" a="1"/>
  <c r="T307" i="1" s="1"/>
  <c r="AA307" i="1" a="1"/>
  <c r="AA307" i="1" s="1"/>
  <c r="AB308" i="1" s="1" a="1"/>
  <c r="AB308" i="1" s="1"/>
  <c r="U163" i="1" l="1" a="1"/>
  <c r="U163" i="1" s="1"/>
  <c r="F163" i="1" s="1"/>
  <c r="W308" i="1" a="1"/>
  <c r="W308" i="1" s="1"/>
  <c r="X309" i="1" s="1" a="1"/>
  <c r="X309" i="1" s="1"/>
  <c r="S307" i="1" a="1"/>
  <c r="S307" i="1" s="1"/>
  <c r="T308" i="1" s="1" a="1"/>
  <c r="T308" i="1" s="1"/>
  <c r="AA308" i="1" a="1"/>
  <c r="AA308" i="1" s="1"/>
  <c r="AB309" i="1" s="1" a="1"/>
  <c r="AB309" i="1" s="1"/>
  <c r="Y307" i="1" a="1"/>
  <c r="Y307" i="1" s="1"/>
  <c r="Z308" i="1" s="1" a="1"/>
  <c r="Z308" i="1" s="1"/>
  <c r="H163" i="1" l="1"/>
  <c r="I163" i="1"/>
  <c r="V164" i="1" a="1"/>
  <c r="V164" i="1" s="1"/>
  <c r="G164" i="1" s="1"/>
  <c r="J164" i="1" s="1"/>
  <c r="AA309" i="1" a="1"/>
  <c r="AA309" i="1" s="1"/>
  <c r="AB310" i="1" s="1" a="1"/>
  <c r="AB310" i="1" s="1"/>
  <c r="Y308" i="1" a="1"/>
  <c r="Y308" i="1" s="1"/>
  <c r="Z309" i="1" s="1" a="1"/>
  <c r="Z309" i="1" s="1"/>
  <c r="S308" i="1" a="1"/>
  <c r="S308" i="1" s="1"/>
  <c r="T309" i="1" s="1" a="1"/>
  <c r="T309" i="1" s="1"/>
  <c r="W309" i="1" a="1"/>
  <c r="W309" i="1" s="1"/>
  <c r="X310" i="1" s="1" a="1"/>
  <c r="X310" i="1" s="1"/>
  <c r="U164" i="1" l="1" a="1"/>
  <c r="U164" i="1" s="1"/>
  <c r="F164" i="1" s="1"/>
  <c r="W310" i="1" a="1"/>
  <c r="W310" i="1" s="1"/>
  <c r="X311" i="1" s="1" a="1"/>
  <c r="X311" i="1" s="1"/>
  <c r="Y309" i="1" a="1"/>
  <c r="Y309" i="1" s="1"/>
  <c r="Z310" i="1" s="1" a="1"/>
  <c r="Z310" i="1" s="1"/>
  <c r="AA310" i="1" a="1"/>
  <c r="AA310" i="1" s="1"/>
  <c r="AB311" i="1" s="1" a="1"/>
  <c r="AB311" i="1" s="1"/>
  <c r="S309" i="1" a="1"/>
  <c r="S309" i="1" s="1"/>
  <c r="T310" i="1" s="1" a="1"/>
  <c r="T310" i="1" s="1"/>
  <c r="V165" i="1" l="1" a="1"/>
  <c r="V165" i="1" s="1"/>
  <c r="G165" i="1" s="1"/>
  <c r="J165" i="1" s="1"/>
  <c r="H164" i="1"/>
  <c r="I164" i="1"/>
  <c r="W311" i="1" a="1"/>
  <c r="W311" i="1" s="1"/>
  <c r="X312" i="1" s="1" a="1"/>
  <c r="X312" i="1" s="1"/>
  <c r="S310" i="1" a="1"/>
  <c r="S310" i="1" s="1"/>
  <c r="T311" i="1" s="1" a="1"/>
  <c r="T311" i="1" s="1"/>
  <c r="AA311" i="1" a="1"/>
  <c r="AA311" i="1" s="1"/>
  <c r="AB312" i="1" s="1" a="1"/>
  <c r="AB312" i="1" s="1"/>
  <c r="Y310" i="1" a="1"/>
  <c r="Y310" i="1" s="1"/>
  <c r="Z311" i="1" s="1" a="1"/>
  <c r="Z311" i="1" s="1"/>
  <c r="U165" i="1" l="1" a="1"/>
  <c r="U165" i="1" s="1"/>
  <c r="F165" i="1" s="1"/>
  <c r="S311" i="1" a="1"/>
  <c r="S311" i="1" s="1"/>
  <c r="T312" i="1" s="1" a="1"/>
  <c r="T312" i="1" s="1"/>
  <c r="W312" i="1" a="1"/>
  <c r="W312" i="1" s="1"/>
  <c r="X313" i="1" s="1" a="1"/>
  <c r="X313" i="1" s="1"/>
  <c r="AA312" i="1" a="1"/>
  <c r="AA312" i="1" s="1"/>
  <c r="AB313" i="1" s="1" a="1"/>
  <c r="AB313" i="1" s="1"/>
  <c r="Y311" i="1" a="1"/>
  <c r="Y311" i="1" s="1"/>
  <c r="Z312" i="1" s="1" a="1"/>
  <c r="Z312" i="1" s="1"/>
  <c r="V166" i="1" l="1" a="1"/>
  <c r="V166" i="1" s="1"/>
  <c r="G166" i="1" s="1"/>
  <c r="J166" i="1" s="1"/>
  <c r="H165" i="1"/>
  <c r="I165" i="1"/>
  <c r="Y312" i="1" a="1"/>
  <c r="Y312" i="1" s="1"/>
  <c r="Z313" i="1" s="1" a="1"/>
  <c r="Z313" i="1" s="1"/>
  <c r="W313" i="1" a="1"/>
  <c r="W313" i="1" s="1"/>
  <c r="X314" i="1" s="1" a="1"/>
  <c r="X314" i="1" s="1"/>
  <c r="S312" i="1" a="1"/>
  <c r="S312" i="1" s="1"/>
  <c r="T313" i="1" s="1" a="1"/>
  <c r="T313" i="1" s="1"/>
  <c r="AA313" i="1" a="1"/>
  <c r="AA313" i="1" s="1"/>
  <c r="AB314" i="1" s="1" a="1"/>
  <c r="AB314" i="1" s="1"/>
  <c r="U166" i="1" l="1" a="1"/>
  <c r="U166" i="1" s="1"/>
  <c r="F166" i="1" s="1"/>
  <c r="S313" i="1" a="1"/>
  <c r="S313" i="1" s="1"/>
  <c r="T314" i="1" s="1" a="1"/>
  <c r="T314" i="1" s="1"/>
  <c r="Y313" i="1" a="1"/>
  <c r="Y313" i="1" s="1"/>
  <c r="Z314" i="1" s="1" a="1"/>
  <c r="Z314" i="1" s="1"/>
  <c r="AA314" i="1" a="1"/>
  <c r="AA314" i="1" s="1"/>
  <c r="AB315" i="1" s="1" a="1"/>
  <c r="AB315" i="1" s="1"/>
  <c r="W314" i="1" a="1"/>
  <c r="W314" i="1" s="1"/>
  <c r="X315" i="1" s="1" a="1"/>
  <c r="X315" i="1" s="1"/>
  <c r="H166" i="1" l="1"/>
  <c r="I166" i="1"/>
  <c r="V167" i="1" a="1"/>
  <c r="V167" i="1" s="1"/>
  <c r="G167" i="1" s="1"/>
  <c r="J167" i="1" s="1"/>
  <c r="AA315" i="1" a="1"/>
  <c r="AA315" i="1" s="1"/>
  <c r="AB316" i="1" s="1" a="1"/>
  <c r="AB316" i="1" s="1"/>
  <c r="W315" i="1" a="1"/>
  <c r="W315" i="1" s="1"/>
  <c r="X316" i="1" s="1" a="1"/>
  <c r="X316" i="1" s="1"/>
  <c r="Y314" i="1" a="1"/>
  <c r="Y314" i="1" s="1"/>
  <c r="Z315" i="1" s="1" a="1"/>
  <c r="Z315" i="1" s="1"/>
  <c r="S314" i="1" a="1"/>
  <c r="S314" i="1" s="1"/>
  <c r="T315" i="1" s="1" a="1"/>
  <c r="T315" i="1" s="1"/>
  <c r="U167" i="1" l="1" a="1"/>
  <c r="U167" i="1" s="1"/>
  <c r="F167" i="1" s="1"/>
  <c r="S315" i="1" a="1"/>
  <c r="S315" i="1" s="1"/>
  <c r="T316" i="1" s="1" a="1"/>
  <c r="T316" i="1" s="1"/>
  <c r="W316" i="1" a="1"/>
  <c r="W316" i="1" s="1"/>
  <c r="X317" i="1" s="1" a="1"/>
  <c r="X317" i="1" s="1"/>
  <c r="Y315" i="1" a="1"/>
  <c r="Y315" i="1" s="1"/>
  <c r="Z316" i="1" s="1" a="1"/>
  <c r="Z316" i="1" s="1"/>
  <c r="AA316" i="1" a="1"/>
  <c r="AA316" i="1" s="1"/>
  <c r="AB317" i="1" s="1" a="1"/>
  <c r="AB317" i="1" s="1"/>
  <c r="V168" i="1" l="1" a="1"/>
  <c r="V168" i="1" s="1"/>
  <c r="G168" i="1" s="1"/>
  <c r="J168" i="1" s="1"/>
  <c r="H167" i="1"/>
  <c r="I167" i="1"/>
  <c r="AA317" i="1" a="1"/>
  <c r="AA317" i="1" s="1"/>
  <c r="AB318" i="1" s="1" a="1"/>
  <c r="AB318" i="1" s="1"/>
  <c r="S316" i="1" a="1"/>
  <c r="S316" i="1" s="1"/>
  <c r="T317" i="1" s="1" a="1"/>
  <c r="T317" i="1" s="1"/>
  <c r="W317" i="1" a="1"/>
  <c r="W317" i="1" s="1"/>
  <c r="X318" i="1" s="1" a="1"/>
  <c r="X318" i="1" s="1"/>
  <c r="Y316" i="1" a="1"/>
  <c r="Y316" i="1" s="1"/>
  <c r="Z317" i="1" s="1" a="1"/>
  <c r="Z317" i="1" s="1"/>
  <c r="U168" i="1" l="1" a="1"/>
  <c r="U168" i="1" s="1"/>
  <c r="F168" i="1" s="1"/>
  <c r="W318" i="1" a="1"/>
  <c r="W318" i="1" s="1"/>
  <c r="X319" i="1" s="1" a="1"/>
  <c r="X319" i="1" s="1"/>
  <c r="AA318" i="1" a="1"/>
  <c r="AA318" i="1" s="1"/>
  <c r="AB319" i="1" s="1" a="1"/>
  <c r="AB319" i="1" s="1"/>
  <c r="S317" i="1" a="1"/>
  <c r="S317" i="1" s="1"/>
  <c r="T318" i="1" s="1" a="1"/>
  <c r="T318" i="1" s="1"/>
  <c r="Y317" i="1" a="1"/>
  <c r="Y317" i="1" s="1"/>
  <c r="Z318" i="1" s="1" a="1"/>
  <c r="Z318" i="1" s="1"/>
  <c r="V169" i="1" l="1" a="1"/>
  <c r="V169" i="1" s="1"/>
  <c r="G169" i="1" s="1"/>
  <c r="J169" i="1" s="1"/>
  <c r="H168" i="1"/>
  <c r="I168" i="1"/>
  <c r="Y318" i="1" a="1"/>
  <c r="Y318" i="1" s="1"/>
  <c r="Z319" i="1" s="1" a="1"/>
  <c r="Z319" i="1" s="1"/>
  <c r="AA319" i="1" a="1"/>
  <c r="AA319" i="1" s="1"/>
  <c r="AB320" i="1" s="1" a="1"/>
  <c r="AB320" i="1" s="1"/>
  <c r="W319" i="1" a="1"/>
  <c r="W319" i="1" s="1"/>
  <c r="X320" i="1" s="1" a="1"/>
  <c r="X320" i="1" s="1"/>
  <c r="S318" i="1" a="1"/>
  <c r="S318" i="1" s="1"/>
  <c r="T319" i="1" s="1" a="1"/>
  <c r="T319" i="1" s="1"/>
  <c r="U169" i="1" l="1" a="1"/>
  <c r="U169" i="1" s="1"/>
  <c r="F169" i="1" s="1"/>
  <c r="W320" i="1" a="1"/>
  <c r="W320" i="1" s="1"/>
  <c r="X321" i="1" s="1" a="1"/>
  <c r="X321" i="1" s="1"/>
  <c r="S319" i="1" a="1"/>
  <c r="S319" i="1" s="1"/>
  <c r="T320" i="1" s="1" a="1"/>
  <c r="T320" i="1" s="1"/>
  <c r="Y319" i="1" a="1"/>
  <c r="Y319" i="1" s="1"/>
  <c r="Z320" i="1" s="1" a="1"/>
  <c r="Z320" i="1" s="1"/>
  <c r="AA320" i="1" a="1"/>
  <c r="AA320" i="1" s="1"/>
  <c r="AB321" i="1" s="1" a="1"/>
  <c r="AB321" i="1" s="1"/>
  <c r="V170" i="1" l="1" a="1"/>
  <c r="V170" i="1" s="1"/>
  <c r="G170" i="1" s="1"/>
  <c r="J170" i="1" s="1"/>
  <c r="I169" i="1"/>
  <c r="H169" i="1"/>
  <c r="W321" i="1" a="1"/>
  <c r="W321" i="1" s="1"/>
  <c r="X322" i="1" s="1" a="1"/>
  <c r="X322" i="1" s="1"/>
  <c r="Y320" i="1" a="1"/>
  <c r="Y320" i="1" s="1"/>
  <c r="Z321" i="1" s="1" a="1"/>
  <c r="Z321" i="1" s="1"/>
  <c r="AA321" i="1" a="1"/>
  <c r="AA321" i="1" s="1"/>
  <c r="AB322" i="1" s="1" a="1"/>
  <c r="AB322" i="1" s="1"/>
  <c r="S320" i="1" a="1"/>
  <c r="S320" i="1" s="1"/>
  <c r="T321" i="1" s="1" a="1"/>
  <c r="T321" i="1" s="1"/>
  <c r="U170" i="1" l="1" a="1"/>
  <c r="U170" i="1" s="1"/>
  <c r="F170" i="1" s="1"/>
  <c r="Y321" i="1" a="1"/>
  <c r="Y321" i="1" s="1"/>
  <c r="Z322" i="1" s="1" a="1"/>
  <c r="Z322" i="1" s="1"/>
  <c r="W322" i="1" a="1"/>
  <c r="W322" i="1" s="1"/>
  <c r="X323" i="1" s="1" a="1"/>
  <c r="X323" i="1" s="1"/>
  <c r="AA322" i="1" a="1"/>
  <c r="AA322" i="1" s="1"/>
  <c r="AB323" i="1" s="1" a="1"/>
  <c r="AB323" i="1" s="1"/>
  <c r="S321" i="1" a="1"/>
  <c r="S321" i="1" s="1"/>
  <c r="T322" i="1" s="1" a="1"/>
  <c r="T322" i="1" s="1"/>
  <c r="H170" i="1" l="1"/>
  <c r="I170" i="1"/>
  <c r="V171" i="1" a="1"/>
  <c r="V171" i="1" s="1"/>
  <c r="G171" i="1" s="1"/>
  <c r="J171" i="1" s="1"/>
  <c r="S322" i="1" a="1"/>
  <c r="S322" i="1" s="1"/>
  <c r="T323" i="1" s="1" a="1"/>
  <c r="T323" i="1" s="1"/>
  <c r="Y322" i="1" a="1"/>
  <c r="Y322" i="1" s="1"/>
  <c r="Z323" i="1" s="1" a="1"/>
  <c r="Z323" i="1" s="1"/>
  <c r="W323" i="1" a="1"/>
  <c r="W323" i="1" s="1"/>
  <c r="X324" i="1" s="1" a="1"/>
  <c r="X324" i="1" s="1"/>
  <c r="AA323" i="1" a="1"/>
  <c r="AA323" i="1" s="1"/>
  <c r="AB324" i="1" s="1" a="1"/>
  <c r="AB324" i="1" s="1"/>
  <c r="U171" i="1" l="1" a="1"/>
  <c r="U171" i="1" s="1"/>
  <c r="F171" i="1" s="1"/>
  <c r="S323" i="1" a="1"/>
  <c r="S323" i="1" s="1"/>
  <c r="T324" i="1" s="1" a="1"/>
  <c r="T324" i="1" s="1"/>
  <c r="AA324" i="1" a="1"/>
  <c r="AA324" i="1" s="1"/>
  <c r="AB325" i="1" s="1" a="1"/>
  <c r="AB325" i="1" s="1"/>
  <c r="W324" i="1" a="1"/>
  <c r="W324" i="1" s="1"/>
  <c r="X325" i="1" s="1" a="1"/>
  <c r="X325" i="1" s="1"/>
  <c r="Y323" i="1" a="1"/>
  <c r="Y323" i="1" s="1"/>
  <c r="Z324" i="1" s="1" a="1"/>
  <c r="Z324" i="1" s="1"/>
  <c r="V172" i="1" l="1" a="1"/>
  <c r="V172" i="1" s="1"/>
  <c r="G172" i="1" s="1"/>
  <c r="J172" i="1" s="1"/>
  <c r="H171" i="1"/>
  <c r="I171" i="1"/>
  <c r="Y324" i="1" a="1"/>
  <c r="Y324" i="1" s="1"/>
  <c r="Z325" i="1" s="1" a="1"/>
  <c r="Z325" i="1" s="1"/>
  <c r="AA325" i="1" a="1"/>
  <c r="AA325" i="1" s="1"/>
  <c r="AB326" i="1" s="1" a="1"/>
  <c r="AB326" i="1" s="1"/>
  <c r="W325" i="1" a="1"/>
  <c r="W325" i="1" s="1"/>
  <c r="X326" i="1" s="1" a="1"/>
  <c r="X326" i="1" s="1"/>
  <c r="S324" i="1" a="1"/>
  <c r="S324" i="1" s="1"/>
  <c r="T325" i="1" s="1" a="1"/>
  <c r="T325" i="1" s="1"/>
  <c r="U172" i="1" l="1" a="1"/>
  <c r="U172" i="1" s="1"/>
  <c r="F172" i="1" s="1"/>
  <c r="Y325" i="1" a="1"/>
  <c r="Y325" i="1" s="1"/>
  <c r="Z326" i="1" s="1" a="1"/>
  <c r="Z326" i="1" s="1"/>
  <c r="W326" i="1" a="1"/>
  <c r="W326" i="1" s="1"/>
  <c r="X327" i="1" s="1" a="1"/>
  <c r="X327" i="1" s="1"/>
  <c r="S325" i="1" a="1"/>
  <c r="S325" i="1" s="1"/>
  <c r="T326" i="1" s="1" a="1"/>
  <c r="T326" i="1" s="1"/>
  <c r="AA326" i="1" a="1"/>
  <c r="AA326" i="1" s="1"/>
  <c r="AB327" i="1" s="1" a="1"/>
  <c r="AB327" i="1" s="1"/>
  <c r="V173" i="1" l="1" a="1"/>
  <c r="V173" i="1" s="1"/>
  <c r="G173" i="1" s="1"/>
  <c r="J173" i="1" s="1"/>
  <c r="I172" i="1"/>
  <c r="H172" i="1"/>
  <c r="AA327" i="1" a="1"/>
  <c r="AA327" i="1" s="1"/>
  <c r="AB328" i="1" s="1" a="1"/>
  <c r="AB328" i="1" s="1"/>
  <c r="Y326" i="1" a="1"/>
  <c r="Y326" i="1" s="1"/>
  <c r="Z327" i="1" s="1" a="1"/>
  <c r="Z327" i="1" s="1"/>
  <c r="W327" i="1" a="1"/>
  <c r="W327" i="1" s="1"/>
  <c r="X328" i="1" s="1" a="1"/>
  <c r="X328" i="1" s="1"/>
  <c r="S326" i="1" a="1"/>
  <c r="S326" i="1" s="1"/>
  <c r="T327" i="1" s="1" a="1"/>
  <c r="T327" i="1" s="1"/>
  <c r="U173" i="1" l="1" a="1"/>
  <c r="U173" i="1" s="1"/>
  <c r="F173" i="1" s="1"/>
  <c r="AA328" i="1" a="1"/>
  <c r="AA328" i="1" s="1"/>
  <c r="AB329" i="1" s="1" a="1"/>
  <c r="AB329" i="1" s="1"/>
  <c r="W328" i="1" a="1"/>
  <c r="W328" i="1" s="1"/>
  <c r="X329" i="1" s="1" a="1"/>
  <c r="X329" i="1" s="1"/>
  <c r="S327" i="1" a="1"/>
  <c r="S327" i="1" s="1"/>
  <c r="T328" i="1" s="1" a="1"/>
  <c r="T328" i="1" s="1"/>
  <c r="Y327" i="1" a="1"/>
  <c r="Y327" i="1" s="1"/>
  <c r="Z328" i="1" s="1" a="1"/>
  <c r="Z328" i="1" s="1"/>
  <c r="V174" i="1" l="1" a="1"/>
  <c r="V174" i="1" s="1"/>
  <c r="G174" i="1" s="1"/>
  <c r="J174" i="1" s="1"/>
  <c r="H173" i="1"/>
  <c r="I173" i="1"/>
  <c r="AA329" i="1" a="1"/>
  <c r="AA329" i="1" s="1"/>
  <c r="AB330" i="1" s="1" a="1"/>
  <c r="AB330" i="1" s="1"/>
  <c r="S328" i="1" a="1"/>
  <c r="S328" i="1" s="1"/>
  <c r="T329" i="1" s="1" a="1"/>
  <c r="T329" i="1" s="1"/>
  <c r="W329" i="1" a="1"/>
  <c r="W329" i="1" s="1"/>
  <c r="X330" i="1" s="1" a="1"/>
  <c r="X330" i="1" s="1"/>
  <c r="Y328" i="1" a="1"/>
  <c r="Y328" i="1" s="1"/>
  <c r="Z329" i="1" s="1" a="1"/>
  <c r="Z329" i="1" s="1"/>
  <c r="U174" i="1" l="1" a="1"/>
  <c r="U174" i="1" s="1"/>
  <c r="F174" i="1" s="1"/>
  <c r="Y329" i="1" a="1"/>
  <c r="Y329" i="1" s="1"/>
  <c r="Z330" i="1" s="1" a="1"/>
  <c r="Z330" i="1" s="1"/>
  <c r="S329" i="1" a="1"/>
  <c r="S329" i="1" s="1"/>
  <c r="T330" i="1" s="1" a="1"/>
  <c r="T330" i="1" s="1"/>
  <c r="AA330" i="1" a="1"/>
  <c r="AA330" i="1" s="1"/>
  <c r="AB331" i="1" s="1" a="1"/>
  <c r="AB331" i="1" s="1"/>
  <c r="W330" i="1" a="1"/>
  <c r="W330" i="1" s="1"/>
  <c r="X331" i="1" s="1" a="1"/>
  <c r="X331" i="1" s="1"/>
  <c r="H174" i="1" l="1"/>
  <c r="I174" i="1"/>
  <c r="V175" i="1" a="1"/>
  <c r="V175" i="1" s="1"/>
  <c r="G175" i="1" s="1"/>
  <c r="J175" i="1" s="1"/>
  <c r="Y330" i="1" a="1"/>
  <c r="Y330" i="1" s="1"/>
  <c r="Z331" i="1" s="1" a="1"/>
  <c r="Z331" i="1" s="1"/>
  <c r="AA331" i="1" a="1"/>
  <c r="AA331" i="1" s="1"/>
  <c r="AB332" i="1" s="1" a="1"/>
  <c r="AB332" i="1" s="1"/>
  <c r="W331" i="1" a="1"/>
  <c r="W331" i="1" s="1"/>
  <c r="X332" i="1" s="1" a="1"/>
  <c r="X332" i="1" s="1"/>
  <c r="S330" i="1" a="1"/>
  <c r="S330" i="1" s="1"/>
  <c r="T331" i="1" s="1" a="1"/>
  <c r="T331" i="1" s="1"/>
  <c r="U175" i="1" l="1" a="1"/>
  <c r="U175" i="1" s="1"/>
  <c r="F175" i="1" s="1"/>
  <c r="S331" i="1" a="1"/>
  <c r="S331" i="1" s="1"/>
  <c r="T332" i="1" s="1" a="1"/>
  <c r="T332" i="1" s="1"/>
  <c r="AA332" i="1" a="1"/>
  <c r="AA332" i="1" s="1"/>
  <c r="AB333" i="1" s="1" a="1"/>
  <c r="AB333" i="1" s="1"/>
  <c r="W332" i="1" a="1"/>
  <c r="W332" i="1" s="1"/>
  <c r="X333" i="1" s="1" a="1"/>
  <c r="X333" i="1" s="1"/>
  <c r="Y331" i="1" a="1"/>
  <c r="Y331" i="1" s="1"/>
  <c r="Z332" i="1" s="1" a="1"/>
  <c r="Z332" i="1" s="1"/>
  <c r="I175" i="1" l="1"/>
  <c r="H175" i="1"/>
  <c r="V176" i="1" a="1"/>
  <c r="V176" i="1" s="1"/>
  <c r="G176" i="1" s="1"/>
  <c r="J176" i="1" s="1"/>
  <c r="AA333" i="1" a="1"/>
  <c r="AA333" i="1" s="1"/>
  <c r="AB334" i="1" s="1" a="1"/>
  <c r="AB334" i="1" s="1"/>
  <c r="S332" i="1" a="1"/>
  <c r="S332" i="1" s="1"/>
  <c r="T333" i="1" s="1" a="1"/>
  <c r="T333" i="1" s="1"/>
  <c r="W333" i="1" a="1"/>
  <c r="W333" i="1" s="1"/>
  <c r="X334" i="1" s="1" a="1"/>
  <c r="X334" i="1" s="1"/>
  <c r="Y332" i="1" a="1"/>
  <c r="Y332" i="1" s="1"/>
  <c r="Z333" i="1" s="1" a="1"/>
  <c r="Z333" i="1" s="1"/>
  <c r="U176" i="1" l="1" a="1"/>
  <c r="U176" i="1" s="1"/>
  <c r="F176" i="1" s="1"/>
  <c r="AA334" i="1" a="1"/>
  <c r="AA334" i="1" s="1"/>
  <c r="AB335" i="1" s="1" a="1"/>
  <c r="AB335" i="1" s="1"/>
  <c r="W334" i="1" a="1"/>
  <c r="W334" i="1" s="1"/>
  <c r="X335" i="1" s="1" a="1"/>
  <c r="X335" i="1" s="1"/>
  <c r="Y333" i="1" a="1"/>
  <c r="Y333" i="1" s="1"/>
  <c r="Z334" i="1" s="1" a="1"/>
  <c r="Z334" i="1" s="1"/>
  <c r="S333" i="1" a="1"/>
  <c r="S333" i="1" s="1"/>
  <c r="T334" i="1" s="1" a="1"/>
  <c r="T334" i="1" s="1"/>
  <c r="I176" i="1" l="1"/>
  <c r="H176" i="1"/>
  <c r="V177" i="1" a="1"/>
  <c r="V177" i="1" s="1"/>
  <c r="G177" i="1" s="1"/>
  <c r="J177" i="1" s="1"/>
  <c r="AA335" i="1" a="1"/>
  <c r="AA335" i="1" s="1"/>
  <c r="AB336" i="1" s="1" a="1"/>
  <c r="AB336" i="1" s="1"/>
  <c r="S334" i="1" a="1"/>
  <c r="S334" i="1" s="1"/>
  <c r="T335" i="1" s="1" a="1"/>
  <c r="T335" i="1" s="1"/>
  <c r="Y334" i="1" a="1"/>
  <c r="Y334" i="1" s="1"/>
  <c r="Z335" i="1" s="1" a="1"/>
  <c r="Z335" i="1" s="1"/>
  <c r="W335" i="1" a="1"/>
  <c r="W335" i="1" s="1"/>
  <c r="X336" i="1" s="1" a="1"/>
  <c r="X336" i="1" s="1"/>
  <c r="U177" i="1" l="1" a="1"/>
  <c r="U177" i="1" s="1"/>
  <c r="F177" i="1" s="1"/>
  <c r="S335" i="1" a="1"/>
  <c r="S335" i="1" s="1"/>
  <c r="T336" i="1" s="1" a="1"/>
  <c r="T336" i="1" s="1"/>
  <c r="W336" i="1" a="1"/>
  <c r="W336" i="1" s="1"/>
  <c r="X337" i="1" s="1" a="1"/>
  <c r="X337" i="1" s="1"/>
  <c r="Y335" i="1" a="1"/>
  <c r="Y335" i="1" s="1"/>
  <c r="Z336" i="1" s="1" a="1"/>
  <c r="Z336" i="1" s="1"/>
  <c r="AA336" i="1" a="1"/>
  <c r="AA336" i="1" s="1"/>
  <c r="AB337" i="1" s="1" a="1"/>
  <c r="AB337" i="1" s="1"/>
  <c r="I177" i="1" l="1"/>
  <c r="H177" i="1"/>
  <c r="V178" i="1" a="1"/>
  <c r="V178" i="1" s="1"/>
  <c r="G178" i="1" s="1"/>
  <c r="J178" i="1" s="1"/>
  <c r="S336" i="1" a="1"/>
  <c r="S336" i="1" s="1"/>
  <c r="T337" i="1" s="1" a="1"/>
  <c r="T337" i="1" s="1"/>
  <c r="Y336" i="1" a="1"/>
  <c r="Y336" i="1" s="1"/>
  <c r="Z337" i="1" s="1" a="1"/>
  <c r="Z337" i="1" s="1"/>
  <c r="AA337" i="1" a="1"/>
  <c r="AA337" i="1" s="1"/>
  <c r="AB338" i="1" s="1" a="1"/>
  <c r="AB338" i="1" s="1"/>
  <c r="W337" i="1" a="1"/>
  <c r="W337" i="1" s="1"/>
  <c r="X338" i="1" s="1" a="1"/>
  <c r="X338" i="1" s="1"/>
  <c r="U178" i="1" l="1" a="1"/>
  <c r="U178" i="1" s="1"/>
  <c r="F178" i="1" s="1"/>
  <c r="W338" i="1" a="1"/>
  <c r="W338" i="1" s="1"/>
  <c r="X339" i="1" s="1" a="1"/>
  <c r="X339" i="1" s="1"/>
  <c r="S337" i="1" a="1"/>
  <c r="S337" i="1" s="1"/>
  <c r="T338" i="1" s="1" a="1"/>
  <c r="T338" i="1" s="1"/>
  <c r="AA338" i="1" a="1"/>
  <c r="AA338" i="1" s="1"/>
  <c r="AB339" i="1" s="1" a="1"/>
  <c r="AB339" i="1" s="1"/>
  <c r="Y337" i="1" a="1"/>
  <c r="Y337" i="1" s="1"/>
  <c r="Z338" i="1" s="1" a="1"/>
  <c r="Z338" i="1" s="1"/>
  <c r="V179" i="1" l="1" a="1"/>
  <c r="V179" i="1" s="1"/>
  <c r="G179" i="1" s="1"/>
  <c r="J179" i="1" s="1"/>
  <c r="I178" i="1"/>
  <c r="H178" i="1"/>
  <c r="W339" i="1" a="1"/>
  <c r="W339" i="1" s="1"/>
  <c r="X340" i="1" s="1" a="1"/>
  <c r="X340" i="1" s="1"/>
  <c r="AA339" i="1" a="1"/>
  <c r="AA339" i="1" s="1"/>
  <c r="AB340" i="1" s="1" a="1"/>
  <c r="AB340" i="1" s="1"/>
  <c r="Y338" i="1" a="1"/>
  <c r="Y338" i="1" s="1"/>
  <c r="Z339" i="1" s="1" a="1"/>
  <c r="Z339" i="1" s="1"/>
  <c r="S338" i="1" a="1"/>
  <c r="S338" i="1" s="1"/>
  <c r="T339" i="1" s="1" a="1"/>
  <c r="T339" i="1" s="1"/>
  <c r="U179" i="1" l="1" a="1"/>
  <c r="U179" i="1" s="1"/>
  <c r="F179" i="1" s="1"/>
  <c r="W340" i="1" a="1"/>
  <c r="W340" i="1" s="1"/>
  <c r="X341" i="1" s="1" a="1"/>
  <c r="X341" i="1" s="1"/>
  <c r="Y339" i="1" a="1"/>
  <c r="Y339" i="1" s="1"/>
  <c r="Z340" i="1" s="1" a="1"/>
  <c r="Z340" i="1" s="1"/>
  <c r="S339" i="1" a="1"/>
  <c r="S339" i="1" s="1"/>
  <c r="T340" i="1" s="1" a="1"/>
  <c r="T340" i="1" s="1"/>
  <c r="AA340" i="1" a="1"/>
  <c r="AA340" i="1" s="1"/>
  <c r="AB341" i="1" s="1" a="1"/>
  <c r="AB341" i="1" s="1"/>
  <c r="I179" i="1" l="1"/>
  <c r="H179" i="1"/>
  <c r="V180" i="1" a="1"/>
  <c r="V180" i="1" s="1"/>
  <c r="G180" i="1" s="1"/>
  <c r="J180" i="1" s="1"/>
  <c r="Y340" i="1" a="1"/>
  <c r="Y340" i="1" s="1"/>
  <c r="Z341" i="1" s="1" a="1"/>
  <c r="Z341" i="1" s="1"/>
  <c r="W341" i="1" a="1"/>
  <c r="W341" i="1" s="1"/>
  <c r="X342" i="1" s="1" a="1"/>
  <c r="X342" i="1" s="1"/>
  <c r="S340" i="1" a="1"/>
  <c r="S340" i="1" s="1"/>
  <c r="T341" i="1" s="1" a="1"/>
  <c r="T341" i="1" s="1"/>
  <c r="AA341" i="1" a="1"/>
  <c r="AA341" i="1" s="1"/>
  <c r="AB342" i="1" s="1" a="1"/>
  <c r="AB342" i="1" s="1"/>
  <c r="U180" i="1" l="1" a="1"/>
  <c r="U180" i="1" s="1"/>
  <c r="F180" i="1" s="1"/>
  <c r="W342" i="1" a="1"/>
  <c r="W342" i="1" s="1"/>
  <c r="X343" i="1" s="1" a="1"/>
  <c r="X343" i="1" s="1"/>
  <c r="AA342" i="1" a="1"/>
  <c r="AA342" i="1" s="1"/>
  <c r="AB343" i="1" s="1" a="1"/>
  <c r="AB343" i="1" s="1"/>
  <c r="Y341" i="1" a="1"/>
  <c r="Y341" i="1" s="1"/>
  <c r="Z342" i="1" s="1" a="1"/>
  <c r="Z342" i="1" s="1"/>
  <c r="S341" i="1" a="1"/>
  <c r="S341" i="1" s="1"/>
  <c r="T342" i="1" s="1" a="1"/>
  <c r="T342" i="1" s="1"/>
  <c r="I180" i="1" l="1"/>
  <c r="H180" i="1"/>
  <c r="V181" i="1" a="1"/>
  <c r="V181" i="1" s="1"/>
  <c r="G181" i="1" s="1"/>
  <c r="J181" i="1" s="1"/>
  <c r="AA343" i="1" a="1"/>
  <c r="AA343" i="1" s="1"/>
  <c r="AB344" i="1" s="1" a="1"/>
  <c r="AB344" i="1" s="1"/>
  <c r="S342" i="1" a="1"/>
  <c r="S342" i="1" s="1"/>
  <c r="T343" i="1" s="1" a="1"/>
  <c r="T343" i="1" s="1"/>
  <c r="Y342" i="1" a="1"/>
  <c r="Y342" i="1" s="1"/>
  <c r="Z343" i="1" s="1" a="1"/>
  <c r="Z343" i="1" s="1"/>
  <c r="W343" i="1" a="1"/>
  <c r="W343" i="1" s="1"/>
  <c r="X344" i="1" s="1" a="1"/>
  <c r="X344" i="1" s="1"/>
  <c r="U181" i="1" l="1" a="1"/>
  <c r="U181" i="1" s="1"/>
  <c r="F181" i="1" s="1"/>
  <c r="Y343" i="1" a="1"/>
  <c r="Y343" i="1" s="1"/>
  <c r="Z344" i="1" s="1" a="1"/>
  <c r="Z344" i="1" s="1"/>
  <c r="AA344" i="1" a="1"/>
  <c r="AA344" i="1" s="1"/>
  <c r="AB345" i="1" s="1" a="1"/>
  <c r="AB345" i="1" s="1"/>
  <c r="S343" i="1" a="1"/>
  <c r="S343" i="1" s="1"/>
  <c r="T344" i="1" s="1" a="1"/>
  <c r="T344" i="1" s="1"/>
  <c r="W344" i="1" a="1"/>
  <c r="W344" i="1" s="1"/>
  <c r="X345" i="1" s="1" a="1"/>
  <c r="X345" i="1" s="1"/>
  <c r="V182" i="1" l="1" a="1"/>
  <c r="V182" i="1" s="1"/>
  <c r="G182" i="1" s="1"/>
  <c r="J182" i="1" s="1"/>
  <c r="I181" i="1"/>
  <c r="H181" i="1"/>
  <c r="W345" i="1" a="1"/>
  <c r="W345" i="1" s="1"/>
  <c r="X346" i="1" s="1" a="1"/>
  <c r="X346" i="1" s="1"/>
  <c r="AA345" i="1" a="1"/>
  <c r="AA345" i="1" s="1"/>
  <c r="AB346" i="1" s="1" a="1"/>
  <c r="AB346" i="1" s="1"/>
  <c r="S344" i="1" a="1"/>
  <c r="S344" i="1" s="1"/>
  <c r="T345" i="1" s="1" a="1"/>
  <c r="T345" i="1" s="1"/>
  <c r="Y344" i="1" a="1"/>
  <c r="Y344" i="1" s="1"/>
  <c r="Z345" i="1" s="1" a="1"/>
  <c r="Z345" i="1" s="1"/>
  <c r="U182" i="1" l="1" a="1"/>
  <c r="U182" i="1" s="1"/>
  <c r="F182" i="1" s="1"/>
  <c r="W346" i="1" a="1"/>
  <c r="W346" i="1" s="1"/>
  <c r="X347" i="1" s="1" a="1"/>
  <c r="X347" i="1" s="1"/>
  <c r="Y345" i="1" a="1"/>
  <c r="Y345" i="1" s="1"/>
  <c r="Z346" i="1" s="1" a="1"/>
  <c r="Z346" i="1" s="1"/>
  <c r="AA346" i="1" a="1"/>
  <c r="AA346" i="1" s="1"/>
  <c r="AB347" i="1" s="1" a="1"/>
  <c r="AB347" i="1" s="1"/>
  <c r="S345" i="1" a="1"/>
  <c r="S345" i="1" s="1"/>
  <c r="T346" i="1" s="1" a="1"/>
  <c r="T346" i="1" s="1"/>
  <c r="V183" i="1" l="1" a="1"/>
  <c r="V183" i="1" s="1"/>
  <c r="G183" i="1" s="1"/>
  <c r="J183" i="1" s="1"/>
  <c r="H182" i="1"/>
  <c r="I182" i="1"/>
  <c r="W347" i="1" a="1"/>
  <c r="W347" i="1" s="1"/>
  <c r="X348" i="1" s="1" a="1"/>
  <c r="X348" i="1" s="1"/>
  <c r="AA347" i="1" a="1"/>
  <c r="AA347" i="1" s="1"/>
  <c r="AB348" i="1" s="1" a="1"/>
  <c r="AB348" i="1" s="1"/>
  <c r="S346" i="1" a="1"/>
  <c r="S346" i="1" s="1"/>
  <c r="T347" i="1" s="1" a="1"/>
  <c r="T347" i="1" s="1"/>
  <c r="Y346" i="1" a="1"/>
  <c r="Y346" i="1" s="1"/>
  <c r="Z347" i="1" s="1" a="1"/>
  <c r="Z347" i="1" s="1"/>
  <c r="U183" i="1" l="1" a="1"/>
  <c r="U183" i="1" s="1"/>
  <c r="F183" i="1" s="1"/>
  <c r="W348" i="1" a="1"/>
  <c r="W348" i="1" s="1"/>
  <c r="X349" i="1" s="1" a="1"/>
  <c r="X349" i="1" s="1"/>
  <c r="Y347" i="1" a="1"/>
  <c r="Y347" i="1" s="1"/>
  <c r="Z348" i="1" s="1" a="1"/>
  <c r="Z348" i="1" s="1"/>
  <c r="AA348" i="1" a="1"/>
  <c r="AA348" i="1" s="1"/>
  <c r="AB349" i="1" s="1" a="1"/>
  <c r="AB349" i="1" s="1"/>
  <c r="T348" i="1" a="1"/>
  <c r="T348" i="1" s="1"/>
  <c r="S347" i="1" a="1"/>
  <c r="S347" i="1" s="1"/>
  <c r="H183" i="1" l="1"/>
  <c r="I183" i="1"/>
  <c r="V184" i="1" a="1"/>
  <c r="V184" i="1" s="1"/>
  <c r="G184" i="1" s="1"/>
  <c r="J184" i="1" s="1"/>
  <c r="W349" i="1" a="1"/>
  <c r="W349" i="1" s="1"/>
  <c r="X350" i="1" s="1" a="1"/>
  <c r="X350" i="1" s="1"/>
  <c r="T349" i="1" a="1"/>
  <c r="T349" i="1" s="1"/>
  <c r="S348" i="1" a="1"/>
  <c r="S348" i="1" s="1"/>
  <c r="AA349" i="1" a="1"/>
  <c r="AA349" i="1" s="1"/>
  <c r="AB350" i="1" s="1" a="1"/>
  <c r="AB350" i="1" s="1"/>
  <c r="Y348" i="1" a="1"/>
  <c r="Y348" i="1" s="1"/>
  <c r="Z349" i="1" s="1" a="1"/>
  <c r="Z349" i="1" s="1"/>
  <c r="U184" i="1" l="1" a="1"/>
  <c r="U184" i="1" s="1"/>
  <c r="F184" i="1" s="1"/>
  <c r="W350" i="1" a="1"/>
  <c r="W350" i="1" s="1"/>
  <c r="X351" i="1" s="1" a="1"/>
  <c r="X351" i="1" s="1"/>
  <c r="Y349" i="1" a="1"/>
  <c r="Y349" i="1" s="1"/>
  <c r="Z350" i="1" s="1" a="1"/>
  <c r="Z350" i="1" s="1"/>
  <c r="AA350" i="1" a="1"/>
  <c r="AA350" i="1" s="1"/>
  <c r="AB351" i="1" s="1" a="1"/>
  <c r="AB351" i="1" s="1"/>
  <c r="S349" i="1" a="1"/>
  <c r="S349" i="1" s="1"/>
  <c r="T350" i="1" a="1"/>
  <c r="T350" i="1" s="1"/>
  <c r="I184" i="1" l="1"/>
  <c r="H184" i="1"/>
  <c r="V185" i="1" a="1"/>
  <c r="V185" i="1" s="1"/>
  <c r="G185" i="1" s="1"/>
  <c r="J185" i="1" s="1"/>
  <c r="AA351" i="1" a="1"/>
  <c r="AA351" i="1" s="1"/>
  <c r="AB352" i="1" s="1" a="1"/>
  <c r="AB352" i="1" s="1"/>
  <c r="W351" i="1" a="1"/>
  <c r="W351" i="1" s="1"/>
  <c r="X352" i="1" s="1" a="1"/>
  <c r="X352" i="1" s="1"/>
  <c r="Y350" i="1" a="1"/>
  <c r="Y350" i="1" s="1"/>
  <c r="Z351" i="1" s="1" a="1"/>
  <c r="Z351" i="1" s="1"/>
  <c r="S350" i="1" a="1"/>
  <c r="S350" i="1" s="1"/>
  <c r="T351" i="1" a="1"/>
  <c r="T351" i="1" s="1"/>
  <c r="U185" i="1" l="1" a="1"/>
  <c r="U185" i="1" s="1"/>
  <c r="F185" i="1" s="1"/>
  <c r="T352" i="1" a="1"/>
  <c r="T352" i="1" s="1"/>
  <c r="S351" i="1" a="1"/>
  <c r="S351" i="1" s="1"/>
  <c r="AA352" i="1" a="1"/>
  <c r="AA352" i="1" s="1"/>
  <c r="AB353" i="1" s="1" a="1"/>
  <c r="AB353" i="1" s="1"/>
  <c r="W352" i="1" a="1"/>
  <c r="W352" i="1" s="1"/>
  <c r="X353" i="1" s="1" a="1"/>
  <c r="X353" i="1" s="1"/>
  <c r="Y351" i="1" a="1"/>
  <c r="Y351" i="1" s="1"/>
  <c r="Z352" i="1" s="1" a="1"/>
  <c r="Z352" i="1" s="1"/>
  <c r="I185" i="1" l="1"/>
  <c r="H185" i="1"/>
  <c r="V186" i="1" a="1"/>
  <c r="V186" i="1" s="1"/>
  <c r="G186" i="1" s="1"/>
  <c r="J186" i="1" s="1"/>
  <c r="S352" i="1" a="1"/>
  <c r="S352" i="1" s="1"/>
  <c r="T353" i="1" a="1"/>
  <c r="T353" i="1" s="1"/>
  <c r="Y352" i="1" a="1"/>
  <c r="Y352" i="1" s="1"/>
  <c r="Z353" i="1" s="1" a="1"/>
  <c r="Z353" i="1" s="1"/>
  <c r="W353" i="1" a="1"/>
  <c r="W353" i="1" s="1"/>
  <c r="X354" i="1" s="1" a="1"/>
  <c r="X354" i="1" s="1"/>
  <c r="AA353" i="1" a="1"/>
  <c r="AA353" i="1" s="1"/>
  <c r="AB354" i="1" s="1" a="1"/>
  <c r="AB354" i="1" s="1"/>
  <c r="U186" i="1" l="1" a="1"/>
  <c r="U186" i="1" s="1"/>
  <c r="F186" i="1" s="1"/>
  <c r="AA354" i="1" a="1"/>
  <c r="AA354" i="1" s="1"/>
  <c r="AB355" i="1" s="1" a="1"/>
  <c r="AB355" i="1" s="1"/>
  <c r="S353" i="1" a="1"/>
  <c r="S353" i="1" s="1"/>
  <c r="T354" i="1" a="1"/>
  <c r="T354" i="1" s="1"/>
  <c r="Y353" i="1" a="1"/>
  <c r="Y353" i="1" s="1"/>
  <c r="Z354" i="1" s="1" a="1"/>
  <c r="Z354" i="1" s="1"/>
  <c r="W354" i="1" a="1"/>
  <c r="W354" i="1" s="1"/>
  <c r="X355" i="1" s="1" a="1"/>
  <c r="X355" i="1" s="1"/>
  <c r="I186" i="1" l="1"/>
  <c r="H186" i="1"/>
  <c r="V187" i="1" a="1"/>
  <c r="V187" i="1" s="1"/>
  <c r="G187" i="1" s="1"/>
  <c r="J187" i="1" s="1"/>
  <c r="AA355" i="1" a="1"/>
  <c r="AA355" i="1" s="1"/>
  <c r="AB356" i="1" s="1" a="1"/>
  <c r="AB356" i="1" s="1"/>
  <c r="W355" i="1" a="1"/>
  <c r="W355" i="1" s="1"/>
  <c r="X356" i="1" s="1" a="1"/>
  <c r="X356" i="1" s="1"/>
  <c r="Y354" i="1" a="1"/>
  <c r="Y354" i="1" s="1"/>
  <c r="Z355" i="1" s="1" a="1"/>
  <c r="Z355" i="1" s="1"/>
  <c r="S354" i="1" a="1"/>
  <c r="S354" i="1" s="1"/>
  <c r="T355" i="1" a="1"/>
  <c r="T355" i="1" s="1"/>
  <c r="U187" i="1" l="1" a="1"/>
  <c r="U187" i="1" s="1"/>
  <c r="F187" i="1" s="1"/>
  <c r="S355" i="1" a="1"/>
  <c r="S355" i="1" s="1"/>
  <c r="T356" i="1" a="1"/>
  <c r="T356" i="1" s="1"/>
  <c r="Y355" i="1" a="1"/>
  <c r="Y355" i="1" s="1"/>
  <c r="Z356" i="1" s="1" a="1"/>
  <c r="Z356" i="1" s="1"/>
  <c r="AA356" i="1" a="1"/>
  <c r="AA356" i="1" s="1"/>
  <c r="AB357" i="1" s="1" a="1"/>
  <c r="AB357" i="1" s="1"/>
  <c r="W356" i="1" a="1"/>
  <c r="W356" i="1" s="1"/>
  <c r="X357" i="1" s="1" a="1"/>
  <c r="X357" i="1" s="1"/>
  <c r="I187" i="1" l="1"/>
  <c r="H187" i="1"/>
  <c r="V188" i="1" a="1"/>
  <c r="V188" i="1" s="1"/>
  <c r="G188" i="1" s="1"/>
  <c r="J188" i="1" s="1"/>
  <c r="W357" i="1" a="1"/>
  <c r="W357" i="1" s="1"/>
  <c r="X358" i="1" s="1" a="1"/>
  <c r="X358" i="1" s="1"/>
  <c r="Y356" i="1" a="1"/>
  <c r="Y356" i="1" s="1"/>
  <c r="Z357" i="1" s="1" a="1"/>
  <c r="Z357" i="1" s="1"/>
  <c r="AA357" i="1" a="1"/>
  <c r="AA357" i="1" s="1"/>
  <c r="AB358" i="1" s="1" a="1"/>
  <c r="AB358" i="1" s="1"/>
  <c r="S356" i="1" a="1"/>
  <c r="S356" i="1" s="1"/>
  <c r="T357" i="1" a="1"/>
  <c r="T357" i="1" s="1"/>
  <c r="U188" i="1" l="1" a="1"/>
  <c r="U188" i="1" s="1"/>
  <c r="F188" i="1" s="1"/>
  <c r="S357" i="1" a="1"/>
  <c r="S357" i="1" s="1"/>
  <c r="T358" i="1" a="1"/>
  <c r="T358" i="1" s="1"/>
  <c r="AA358" i="1" a="1"/>
  <c r="AA358" i="1" s="1"/>
  <c r="AB359" i="1" s="1" a="1"/>
  <c r="AB359" i="1" s="1"/>
  <c r="W358" i="1" a="1"/>
  <c r="W358" i="1" s="1"/>
  <c r="X359" i="1" s="1" a="1"/>
  <c r="X359" i="1" s="1"/>
  <c r="Y357" i="1" a="1"/>
  <c r="Y357" i="1" s="1"/>
  <c r="Z358" i="1" s="1" a="1"/>
  <c r="Z358" i="1" s="1"/>
  <c r="V189" i="1" l="1" a="1"/>
  <c r="V189" i="1" s="1"/>
  <c r="G189" i="1" s="1"/>
  <c r="J189" i="1" s="1"/>
  <c r="H188" i="1"/>
  <c r="I188" i="1"/>
  <c r="T359" i="1" a="1"/>
  <c r="T359" i="1" s="1"/>
  <c r="S358" i="1" a="1"/>
  <c r="S358" i="1" s="1"/>
  <c r="AA359" i="1" a="1"/>
  <c r="AA359" i="1" s="1"/>
  <c r="AB360" i="1" s="1" a="1"/>
  <c r="AB360" i="1" s="1"/>
  <c r="Y358" i="1" a="1"/>
  <c r="Y358" i="1" s="1"/>
  <c r="Z359" i="1" s="1" a="1"/>
  <c r="Z359" i="1" s="1"/>
  <c r="W359" i="1" a="1"/>
  <c r="W359" i="1" s="1"/>
  <c r="X360" i="1" s="1" a="1"/>
  <c r="X360" i="1" s="1"/>
  <c r="U189" i="1" l="1" a="1"/>
  <c r="U189" i="1" s="1"/>
  <c r="F189" i="1" s="1"/>
  <c r="Y359" i="1" a="1"/>
  <c r="Y359" i="1" s="1"/>
  <c r="Z360" i="1" s="1" a="1"/>
  <c r="Z360" i="1" s="1"/>
  <c r="T360" i="1" a="1"/>
  <c r="T360" i="1" s="1"/>
  <c r="S359" i="1" a="1"/>
  <c r="S359" i="1" s="1"/>
  <c r="W360" i="1" a="1"/>
  <c r="W360" i="1" s="1"/>
  <c r="X361" i="1" s="1" a="1"/>
  <c r="X361" i="1" s="1"/>
  <c r="AA360" i="1" a="1"/>
  <c r="AA360" i="1" s="1"/>
  <c r="AB361" i="1" s="1" a="1"/>
  <c r="AB361" i="1" s="1"/>
  <c r="I189" i="1" l="1"/>
  <c r="H189" i="1"/>
  <c r="V190" i="1" a="1"/>
  <c r="V190" i="1" s="1"/>
  <c r="G190" i="1" s="1"/>
  <c r="J190" i="1" s="1"/>
  <c r="AA361" i="1" a="1"/>
  <c r="AA361" i="1" s="1"/>
  <c r="AB362" i="1" s="1" a="1"/>
  <c r="AB362" i="1" s="1"/>
  <c r="Y360" i="1" a="1"/>
  <c r="Y360" i="1" s="1"/>
  <c r="Z361" i="1" s="1" a="1"/>
  <c r="Z361" i="1" s="1"/>
  <c r="W361" i="1" a="1"/>
  <c r="W361" i="1" s="1"/>
  <c r="X362" i="1" s="1" a="1"/>
  <c r="X362" i="1" s="1"/>
  <c r="S360" i="1" a="1"/>
  <c r="S360" i="1" s="1"/>
  <c r="T361" i="1" a="1"/>
  <c r="T361" i="1" s="1"/>
  <c r="U190" i="1" l="1" a="1"/>
  <c r="U190" i="1" s="1"/>
  <c r="F190" i="1" s="1"/>
  <c r="AA362" i="1" a="1"/>
  <c r="AA362" i="1" s="1"/>
  <c r="AB363" i="1" s="1" a="1"/>
  <c r="AB363" i="1" s="1"/>
  <c r="S361" i="1" a="1"/>
  <c r="S361" i="1" s="1"/>
  <c r="T362" i="1" a="1"/>
  <c r="T362" i="1" s="1"/>
  <c r="Y361" i="1" a="1"/>
  <c r="Y361" i="1" s="1"/>
  <c r="Z362" i="1" s="1" a="1"/>
  <c r="Z362" i="1" s="1"/>
  <c r="W362" i="1" a="1"/>
  <c r="W362" i="1" s="1"/>
  <c r="X363" i="1" s="1" a="1"/>
  <c r="X363" i="1" s="1"/>
  <c r="I190" i="1" l="1"/>
  <c r="H190" i="1"/>
  <c r="V191" i="1" a="1"/>
  <c r="V191" i="1" s="1"/>
  <c r="G191" i="1" s="1"/>
  <c r="J191" i="1" s="1"/>
  <c r="W363" i="1" a="1"/>
  <c r="W363" i="1" s="1"/>
  <c r="X364" i="1" s="1" a="1"/>
  <c r="X364" i="1" s="1"/>
  <c r="S362" i="1" a="1"/>
  <c r="S362" i="1" s="1"/>
  <c r="T363" i="1" a="1"/>
  <c r="T363" i="1" s="1"/>
  <c r="Y362" i="1" a="1"/>
  <c r="Y362" i="1" s="1"/>
  <c r="Z363" i="1" s="1" a="1"/>
  <c r="Z363" i="1" s="1"/>
  <c r="AA363" i="1" a="1"/>
  <c r="AA363" i="1" s="1"/>
  <c r="AB364" i="1" s="1" a="1"/>
  <c r="AB364" i="1" s="1"/>
  <c r="U191" i="1" l="1" a="1"/>
  <c r="U191" i="1" s="1"/>
  <c r="F191" i="1" s="1"/>
  <c r="T364" i="1" a="1"/>
  <c r="T364" i="1" s="1"/>
  <c r="S363" i="1" a="1"/>
  <c r="S363" i="1" s="1"/>
  <c r="Y363" i="1" a="1"/>
  <c r="Y363" i="1" s="1"/>
  <c r="Z364" i="1" s="1" a="1"/>
  <c r="Z364" i="1" s="1"/>
  <c r="W364" i="1" a="1"/>
  <c r="W364" i="1" s="1"/>
  <c r="X365" i="1" s="1" a="1"/>
  <c r="X365" i="1" s="1"/>
  <c r="AA364" i="1" a="1"/>
  <c r="AA364" i="1" s="1"/>
  <c r="AB365" i="1" s="1" a="1"/>
  <c r="AB365" i="1" s="1"/>
  <c r="I191" i="1" l="1"/>
  <c r="H191" i="1"/>
  <c r="V192" i="1" a="1"/>
  <c r="V192" i="1" s="1"/>
  <c r="G192" i="1" s="1"/>
  <c r="J192" i="1" s="1"/>
  <c r="S364" i="1" a="1"/>
  <c r="S364" i="1" s="1"/>
  <c r="T365" i="1" a="1"/>
  <c r="T365" i="1" s="1"/>
  <c r="AA365" i="1" a="1"/>
  <c r="AA365" i="1" s="1"/>
  <c r="AB366" i="1" s="1" a="1"/>
  <c r="AB366" i="1" s="1"/>
  <c r="Y364" i="1" a="1"/>
  <c r="Y364" i="1" s="1"/>
  <c r="Z365" i="1" s="1" a="1"/>
  <c r="Z365" i="1" s="1"/>
  <c r="W365" i="1" a="1"/>
  <c r="W365" i="1" s="1"/>
  <c r="X366" i="1" s="1" a="1"/>
  <c r="X366" i="1" s="1"/>
  <c r="U192" i="1" l="1" a="1"/>
  <c r="U192" i="1" s="1"/>
  <c r="F192" i="1" s="1"/>
  <c r="T366" i="1" a="1"/>
  <c r="T366" i="1" s="1"/>
  <c r="S365" i="1" a="1"/>
  <c r="S365" i="1" s="1"/>
  <c r="W366" i="1" a="1"/>
  <c r="W366" i="1" s="1"/>
  <c r="X367" i="1" s="1" a="1"/>
  <c r="X367" i="1" s="1"/>
  <c r="AA366" i="1" a="1"/>
  <c r="AA366" i="1" s="1"/>
  <c r="AB367" i="1" s="1" a="1"/>
  <c r="AB367" i="1" s="1"/>
  <c r="Y365" i="1" a="1"/>
  <c r="Y365" i="1" s="1"/>
  <c r="Z366" i="1" s="1" a="1"/>
  <c r="Z366" i="1" s="1"/>
  <c r="V193" i="1" l="1" a="1"/>
  <c r="V193" i="1" s="1"/>
  <c r="G193" i="1" s="1"/>
  <c r="J193" i="1" s="1"/>
  <c r="I192" i="1"/>
  <c r="H192" i="1"/>
  <c r="Y366" i="1" a="1"/>
  <c r="Y366" i="1" s="1"/>
  <c r="Z367" i="1" s="1" a="1"/>
  <c r="Z367" i="1" s="1"/>
  <c r="T367" i="1" a="1"/>
  <c r="T367" i="1" s="1"/>
  <c r="S366" i="1" a="1"/>
  <c r="S366" i="1" s="1"/>
  <c r="W367" i="1" a="1"/>
  <c r="W367" i="1" s="1"/>
  <c r="X368" i="1" s="1" a="1"/>
  <c r="X368" i="1" s="1"/>
  <c r="AA367" i="1" a="1"/>
  <c r="AA367" i="1" s="1"/>
  <c r="AB368" i="1" s="1" a="1"/>
  <c r="AB368" i="1" s="1"/>
  <c r="U193" i="1" l="1" a="1"/>
  <c r="U193" i="1" s="1"/>
  <c r="F193" i="1" s="1"/>
  <c r="W368" i="1" a="1"/>
  <c r="W368" i="1" s="1"/>
  <c r="X369" i="1" s="1" a="1"/>
  <c r="X369" i="1" s="1"/>
  <c r="Y367" i="1" a="1"/>
  <c r="Y367" i="1" s="1"/>
  <c r="Z368" i="1" s="1" a="1"/>
  <c r="Z368" i="1" s="1"/>
  <c r="AA368" i="1" a="1"/>
  <c r="AA368" i="1" s="1"/>
  <c r="AB369" i="1" s="1" a="1"/>
  <c r="AB369" i="1" s="1"/>
  <c r="T368" i="1" a="1"/>
  <c r="T368" i="1" s="1"/>
  <c r="S367" i="1" a="1"/>
  <c r="S367" i="1" s="1"/>
  <c r="I193" i="1" l="1"/>
  <c r="H193" i="1"/>
  <c r="V194" i="1" a="1"/>
  <c r="V194" i="1" s="1"/>
  <c r="G194" i="1" s="1"/>
  <c r="J194" i="1" s="1"/>
  <c r="T369" i="1" a="1"/>
  <c r="T369" i="1" s="1"/>
  <c r="S368" i="1" a="1"/>
  <c r="S368" i="1" s="1"/>
  <c r="AA369" i="1" a="1"/>
  <c r="AA369" i="1" s="1"/>
  <c r="AB370" i="1" s="1" a="1"/>
  <c r="AB370" i="1" s="1"/>
  <c r="Y368" i="1" a="1"/>
  <c r="Y368" i="1" s="1"/>
  <c r="Z369" i="1" s="1" a="1"/>
  <c r="Z369" i="1" s="1"/>
  <c r="W369" i="1" a="1"/>
  <c r="W369" i="1" s="1"/>
  <c r="X370" i="1" s="1" a="1"/>
  <c r="X370" i="1" s="1"/>
  <c r="U194" i="1" l="1" a="1"/>
  <c r="U194" i="1" s="1"/>
  <c r="F194" i="1" s="1"/>
  <c r="W370" i="1" a="1"/>
  <c r="W370" i="1" s="1"/>
  <c r="X371" i="1" s="1" a="1"/>
  <c r="X371" i="1" s="1"/>
  <c r="T370" i="1" a="1"/>
  <c r="T370" i="1" s="1"/>
  <c r="S369" i="1" a="1"/>
  <c r="S369" i="1" s="1"/>
  <c r="Y369" i="1" a="1"/>
  <c r="Y369" i="1" s="1"/>
  <c r="Z370" i="1" s="1" a="1"/>
  <c r="Z370" i="1" s="1"/>
  <c r="AA370" i="1" a="1"/>
  <c r="AA370" i="1" s="1"/>
  <c r="AB371" i="1" s="1" a="1"/>
  <c r="AB371" i="1" s="1"/>
  <c r="V195" i="1" l="1" a="1"/>
  <c r="V195" i="1" s="1"/>
  <c r="G195" i="1" s="1"/>
  <c r="J195" i="1" s="1"/>
  <c r="H194" i="1"/>
  <c r="I194" i="1"/>
  <c r="Y370" i="1" a="1"/>
  <c r="Y370" i="1" s="1"/>
  <c r="Z371" i="1" s="1" a="1"/>
  <c r="Z371" i="1" s="1"/>
  <c r="T371" i="1" a="1"/>
  <c r="T371" i="1" s="1"/>
  <c r="S370" i="1" a="1"/>
  <c r="S370" i="1" s="1"/>
  <c r="W371" i="1" a="1"/>
  <c r="W371" i="1" s="1"/>
  <c r="X372" i="1" s="1" a="1"/>
  <c r="X372" i="1" s="1"/>
  <c r="AA371" i="1" a="1"/>
  <c r="AA371" i="1" s="1"/>
  <c r="AB372" i="1" s="1" a="1"/>
  <c r="AB372" i="1" s="1"/>
  <c r="U195" i="1" l="1" a="1"/>
  <c r="U195" i="1" s="1"/>
  <c r="F195" i="1" s="1"/>
  <c r="AA372" i="1" a="1"/>
  <c r="AA372" i="1" s="1"/>
  <c r="AB373" i="1" s="1" a="1"/>
  <c r="AB373" i="1" s="1"/>
  <c r="W372" i="1" a="1"/>
  <c r="W372" i="1" s="1"/>
  <c r="X373" i="1" s="1" a="1"/>
  <c r="X373" i="1" s="1"/>
  <c r="Y371" i="1" a="1"/>
  <c r="Y371" i="1" s="1"/>
  <c r="Z372" i="1" s="1" a="1"/>
  <c r="Z372" i="1" s="1"/>
  <c r="T372" i="1" a="1"/>
  <c r="T372" i="1" s="1"/>
  <c r="S371" i="1" a="1"/>
  <c r="S371" i="1" s="1"/>
  <c r="I195" i="1" l="1"/>
  <c r="H195" i="1"/>
  <c r="V196" i="1" a="1"/>
  <c r="V196" i="1" s="1"/>
  <c r="G196" i="1" s="1"/>
  <c r="J196" i="1" s="1"/>
  <c r="Y372" i="1" a="1"/>
  <c r="Y372" i="1" s="1"/>
  <c r="Z373" i="1" s="1" a="1"/>
  <c r="Z373" i="1" s="1"/>
  <c r="AA373" i="1" a="1"/>
  <c r="AA373" i="1" s="1"/>
  <c r="AB374" i="1" s="1" a="1"/>
  <c r="AB374" i="1" s="1"/>
  <c r="W373" i="1" a="1"/>
  <c r="W373" i="1" s="1"/>
  <c r="X374" i="1" s="1" a="1"/>
  <c r="X374" i="1" s="1"/>
  <c r="T373" i="1" a="1"/>
  <c r="T373" i="1" s="1"/>
  <c r="S372" i="1" a="1"/>
  <c r="S372" i="1" s="1"/>
  <c r="U196" i="1" l="1" a="1"/>
  <c r="U196" i="1" s="1"/>
  <c r="F196" i="1" s="1"/>
  <c r="T374" i="1" a="1"/>
  <c r="T374" i="1" s="1"/>
  <c r="S373" i="1" a="1"/>
  <c r="S373" i="1" s="1"/>
  <c r="W374" i="1" a="1"/>
  <c r="W374" i="1" s="1"/>
  <c r="X375" i="1" s="1" a="1"/>
  <c r="X375" i="1" s="1"/>
  <c r="Y373" i="1" a="1"/>
  <c r="Y373" i="1" s="1"/>
  <c r="Z374" i="1" s="1" a="1"/>
  <c r="Z374" i="1" s="1"/>
  <c r="AA374" i="1" a="1"/>
  <c r="AA374" i="1" s="1"/>
  <c r="AB375" i="1" s="1" a="1"/>
  <c r="AB375" i="1" s="1"/>
  <c r="V197" i="1" l="1" a="1"/>
  <c r="V197" i="1" s="1"/>
  <c r="G197" i="1" s="1"/>
  <c r="J197" i="1" s="1"/>
  <c r="H196" i="1"/>
  <c r="I196" i="1"/>
  <c r="Y374" i="1" a="1"/>
  <c r="Y374" i="1" s="1"/>
  <c r="Z375" i="1" s="1" a="1"/>
  <c r="Z375" i="1" s="1"/>
  <c r="T375" i="1" a="1"/>
  <c r="T375" i="1" s="1"/>
  <c r="S374" i="1" a="1"/>
  <c r="S374" i="1" s="1"/>
  <c r="W375" i="1" a="1"/>
  <c r="W375" i="1" s="1"/>
  <c r="X376" i="1" s="1" a="1"/>
  <c r="X376" i="1" s="1"/>
  <c r="AA375" i="1" a="1"/>
  <c r="AA375" i="1" s="1"/>
  <c r="AB376" i="1" s="1" a="1"/>
  <c r="AB376" i="1" s="1"/>
  <c r="U197" i="1" l="1" a="1"/>
  <c r="U197" i="1" s="1"/>
  <c r="F197" i="1" s="1"/>
  <c r="W376" i="1" a="1"/>
  <c r="W376" i="1" s="1"/>
  <c r="X377" i="1" s="1" a="1"/>
  <c r="X377" i="1" s="1"/>
  <c r="Y375" i="1" a="1"/>
  <c r="Y375" i="1" s="1"/>
  <c r="Z376" i="1" s="1" a="1"/>
  <c r="Z376" i="1" s="1"/>
  <c r="AA376" i="1" a="1"/>
  <c r="AA376" i="1" s="1"/>
  <c r="AB377" i="1" s="1" a="1"/>
  <c r="AB377" i="1" s="1"/>
  <c r="T376" i="1" a="1"/>
  <c r="T376" i="1" s="1"/>
  <c r="S375" i="1" a="1"/>
  <c r="S375" i="1" s="1"/>
  <c r="I197" i="1" l="1"/>
  <c r="H197" i="1"/>
  <c r="V198" i="1" a="1"/>
  <c r="V198" i="1" s="1"/>
  <c r="G198" i="1" s="1"/>
  <c r="J198" i="1" s="1"/>
  <c r="AA377" i="1" a="1"/>
  <c r="AA377" i="1" s="1"/>
  <c r="AB378" i="1" s="1" a="1"/>
  <c r="AB378" i="1" s="1"/>
  <c r="S376" i="1" a="1"/>
  <c r="S376" i="1" s="1"/>
  <c r="T377" i="1" a="1"/>
  <c r="T377" i="1" s="1"/>
  <c r="W377" i="1" a="1"/>
  <c r="W377" i="1" s="1"/>
  <c r="X378" i="1" s="1" a="1"/>
  <c r="X378" i="1" s="1"/>
  <c r="Y376" i="1" a="1"/>
  <c r="Y376" i="1" s="1"/>
  <c r="Z377" i="1" s="1" a="1"/>
  <c r="Z377" i="1" s="1"/>
  <c r="U198" i="1" l="1" a="1"/>
  <c r="U198" i="1" s="1"/>
  <c r="F198" i="1" s="1"/>
  <c r="W378" i="1" a="1"/>
  <c r="W378" i="1" s="1"/>
  <c r="X379" i="1" s="1" a="1"/>
  <c r="X379" i="1" s="1"/>
  <c r="AA378" i="1" a="1"/>
  <c r="AA378" i="1" s="1"/>
  <c r="AB379" i="1" s="1" a="1"/>
  <c r="AB379" i="1" s="1"/>
  <c r="Y377" i="1" a="1"/>
  <c r="Y377" i="1" s="1"/>
  <c r="Z378" i="1" s="1" a="1"/>
  <c r="Z378" i="1" s="1"/>
  <c r="S377" i="1" a="1"/>
  <c r="S377" i="1" s="1"/>
  <c r="T378" i="1" a="1"/>
  <c r="T378" i="1" s="1"/>
  <c r="H198" i="1" l="1"/>
  <c r="I198" i="1"/>
  <c r="V199" i="1" a="1"/>
  <c r="V199" i="1" s="1"/>
  <c r="G199" i="1" s="1"/>
  <c r="J199" i="1" s="1"/>
  <c r="W379" i="1" a="1"/>
  <c r="W379" i="1" s="1"/>
  <c r="X380" i="1" s="1" a="1"/>
  <c r="X380" i="1" s="1"/>
  <c r="S378" i="1" a="1"/>
  <c r="S378" i="1" s="1"/>
  <c r="T379" i="1" a="1"/>
  <c r="T379" i="1" s="1"/>
  <c r="Y378" i="1" a="1"/>
  <c r="Y378" i="1" s="1"/>
  <c r="Z379" i="1" s="1" a="1"/>
  <c r="Z379" i="1" s="1"/>
  <c r="AA379" i="1" a="1"/>
  <c r="AA379" i="1" s="1"/>
  <c r="AB380" i="1" s="1" a="1"/>
  <c r="AB380" i="1" s="1"/>
  <c r="U199" i="1" l="1" a="1"/>
  <c r="U199" i="1" s="1"/>
  <c r="F199" i="1" s="1"/>
  <c r="AA380" i="1" a="1"/>
  <c r="AA380" i="1" s="1"/>
  <c r="AB381" i="1" s="1" a="1"/>
  <c r="AB381" i="1" s="1"/>
  <c r="W380" i="1" a="1"/>
  <c r="W380" i="1" s="1"/>
  <c r="X381" i="1" s="1" a="1"/>
  <c r="X381" i="1" s="1"/>
  <c r="T380" i="1" a="1"/>
  <c r="T380" i="1" s="1"/>
  <c r="S379" i="1" a="1"/>
  <c r="S379" i="1" s="1"/>
  <c r="Y379" i="1" a="1"/>
  <c r="Y379" i="1" s="1"/>
  <c r="Z380" i="1" s="1" a="1"/>
  <c r="Z380" i="1" s="1"/>
  <c r="V200" i="1" l="1" a="1"/>
  <c r="V200" i="1" s="1"/>
  <c r="G200" i="1" s="1"/>
  <c r="J200" i="1" s="1"/>
  <c r="H199" i="1"/>
  <c r="I199" i="1"/>
  <c r="Y380" i="1" a="1"/>
  <c r="Y380" i="1" s="1"/>
  <c r="Z381" i="1" s="1" a="1"/>
  <c r="Z381" i="1" s="1"/>
  <c r="T381" i="1" a="1"/>
  <c r="T381" i="1" s="1"/>
  <c r="S380" i="1" a="1"/>
  <c r="S380" i="1" s="1"/>
  <c r="W381" i="1" a="1"/>
  <c r="W381" i="1" s="1"/>
  <c r="X382" i="1" s="1" a="1"/>
  <c r="X382" i="1" s="1"/>
  <c r="AA381" i="1" a="1"/>
  <c r="AA381" i="1" s="1"/>
  <c r="AB382" i="1" s="1" a="1"/>
  <c r="AB382" i="1" s="1"/>
  <c r="U200" i="1" l="1" a="1"/>
  <c r="U200" i="1" s="1"/>
  <c r="F200" i="1" s="1"/>
  <c r="W382" i="1" a="1"/>
  <c r="W382" i="1" s="1"/>
  <c r="X383" i="1" s="1" a="1"/>
  <c r="X383" i="1" s="1"/>
  <c r="Y381" i="1" a="1"/>
  <c r="Y381" i="1" s="1"/>
  <c r="Z382" i="1" s="1" a="1"/>
  <c r="Z382" i="1" s="1"/>
  <c r="T382" i="1" a="1"/>
  <c r="T382" i="1" s="1"/>
  <c r="S381" i="1" a="1"/>
  <c r="S381" i="1" s="1"/>
  <c r="AA382" i="1" a="1"/>
  <c r="AA382" i="1" s="1"/>
  <c r="AB383" i="1" s="1" a="1"/>
  <c r="AB383" i="1" s="1"/>
  <c r="V201" i="1" l="1" a="1"/>
  <c r="V201" i="1" s="1"/>
  <c r="G201" i="1" s="1"/>
  <c r="J201" i="1" s="1"/>
  <c r="H200" i="1"/>
  <c r="I200" i="1"/>
  <c r="AA383" i="1" a="1"/>
  <c r="AA383" i="1" s="1"/>
  <c r="AB384" i="1" s="1" a="1"/>
  <c r="AB384" i="1" s="1"/>
  <c r="T383" i="1" a="1"/>
  <c r="T383" i="1" s="1"/>
  <c r="S382" i="1" a="1"/>
  <c r="S382" i="1" s="1"/>
  <c r="W383" i="1" a="1"/>
  <c r="W383" i="1" s="1"/>
  <c r="X384" i="1" s="1" a="1"/>
  <c r="X384" i="1" s="1"/>
  <c r="Y382" i="1" a="1"/>
  <c r="Y382" i="1" s="1"/>
  <c r="Z383" i="1" s="1" a="1"/>
  <c r="Z383" i="1" s="1"/>
  <c r="U201" i="1" l="1" a="1"/>
  <c r="U201" i="1" s="1"/>
  <c r="F201" i="1" s="1"/>
  <c r="S383" i="1" a="1"/>
  <c r="S383" i="1" s="1"/>
  <c r="T384" i="1" a="1"/>
  <c r="T384" i="1" s="1"/>
  <c r="W384" i="1" a="1"/>
  <c r="W384" i="1" s="1"/>
  <c r="X385" i="1" s="1" a="1"/>
  <c r="X385" i="1" s="1"/>
  <c r="AA384" i="1" a="1"/>
  <c r="AA384" i="1" s="1"/>
  <c r="AB385" i="1" s="1" a="1"/>
  <c r="AB385" i="1" s="1"/>
  <c r="Y383" i="1" a="1"/>
  <c r="Y383" i="1" s="1"/>
  <c r="Z384" i="1" s="1" a="1"/>
  <c r="Z384" i="1" s="1"/>
  <c r="V202" i="1" l="1" a="1"/>
  <c r="V202" i="1" s="1"/>
  <c r="G202" i="1" s="1"/>
  <c r="J202" i="1" s="1"/>
  <c r="H201" i="1"/>
  <c r="I201" i="1"/>
  <c r="Y384" i="1" a="1"/>
  <c r="Y384" i="1" s="1"/>
  <c r="Z385" i="1" s="1" a="1"/>
  <c r="Z385" i="1" s="1"/>
  <c r="AA385" i="1" a="1"/>
  <c r="AA385" i="1" s="1"/>
  <c r="AB386" i="1" s="1" a="1"/>
  <c r="AB386" i="1" s="1"/>
  <c r="S384" i="1" a="1"/>
  <c r="S384" i="1" s="1"/>
  <c r="T385" i="1" a="1"/>
  <c r="T385" i="1" s="1"/>
  <c r="W385" i="1" a="1"/>
  <c r="W385" i="1" s="1"/>
  <c r="X386" i="1" s="1" a="1"/>
  <c r="X386" i="1" s="1"/>
  <c r="U202" i="1" l="1" a="1"/>
  <c r="U202" i="1" s="1"/>
  <c r="F202" i="1" s="1"/>
  <c r="AA386" i="1" a="1"/>
  <c r="AA386" i="1" s="1"/>
  <c r="AB387" i="1" s="1" a="1"/>
  <c r="AB387" i="1" s="1"/>
  <c r="W386" i="1" a="1"/>
  <c r="W386" i="1" s="1"/>
  <c r="X387" i="1" s="1" a="1"/>
  <c r="X387" i="1" s="1"/>
  <c r="S385" i="1" a="1"/>
  <c r="S385" i="1" s="1"/>
  <c r="T386" i="1" a="1"/>
  <c r="T386" i="1" s="1"/>
  <c r="Y385" i="1" a="1"/>
  <c r="Y385" i="1" s="1"/>
  <c r="Z386" i="1" s="1" a="1"/>
  <c r="Z386" i="1" s="1"/>
  <c r="I202" i="1" l="1"/>
  <c r="H202" i="1"/>
  <c r="V203" i="1" a="1"/>
  <c r="V203" i="1" s="1"/>
  <c r="G203" i="1" s="1"/>
  <c r="J203" i="1" s="1"/>
  <c r="T387" i="1" a="1"/>
  <c r="T387" i="1" s="1"/>
  <c r="S386" i="1" a="1"/>
  <c r="S386" i="1" s="1"/>
  <c r="AA387" i="1" a="1"/>
  <c r="AA387" i="1" s="1"/>
  <c r="AB388" i="1" s="1" a="1"/>
  <c r="AB388" i="1" s="1"/>
  <c r="W387" i="1" a="1"/>
  <c r="W387" i="1" s="1"/>
  <c r="X388" i="1" s="1" a="1"/>
  <c r="X388" i="1" s="1"/>
  <c r="Y386" i="1" a="1"/>
  <c r="Y386" i="1" s="1"/>
  <c r="Z387" i="1" s="1" a="1"/>
  <c r="Z387" i="1" s="1"/>
  <c r="U203" i="1" l="1" a="1"/>
  <c r="U203" i="1" s="1"/>
  <c r="F203" i="1" s="1"/>
  <c r="W388" i="1" a="1"/>
  <c r="W388" i="1" s="1"/>
  <c r="X389" i="1" s="1" a="1"/>
  <c r="X389" i="1" s="1"/>
  <c r="AA388" i="1" a="1"/>
  <c r="AA388" i="1" s="1"/>
  <c r="AB389" i="1" s="1" a="1"/>
  <c r="AB389" i="1" s="1"/>
  <c r="Y387" i="1" a="1"/>
  <c r="Y387" i="1" s="1"/>
  <c r="Z388" i="1" s="1" a="1"/>
  <c r="Z388" i="1" s="1"/>
  <c r="S387" i="1" a="1"/>
  <c r="S387" i="1" s="1"/>
  <c r="T388" i="1" a="1"/>
  <c r="T388" i="1" s="1"/>
  <c r="V204" i="1" l="1" a="1"/>
  <c r="V204" i="1" s="1"/>
  <c r="G204" i="1" s="1"/>
  <c r="J204" i="1" s="1"/>
  <c r="I203" i="1"/>
  <c r="H203" i="1"/>
  <c r="AA389" i="1" a="1"/>
  <c r="AA389" i="1" s="1"/>
  <c r="AB390" i="1" s="1" a="1"/>
  <c r="AB390" i="1" s="1"/>
  <c r="W389" i="1" a="1"/>
  <c r="W389" i="1" s="1"/>
  <c r="X390" i="1" s="1" a="1"/>
  <c r="X390" i="1" s="1"/>
  <c r="T389" i="1" a="1"/>
  <c r="T389" i="1" s="1"/>
  <c r="S388" i="1" a="1"/>
  <c r="S388" i="1" s="1"/>
  <c r="Y388" i="1" a="1"/>
  <c r="Y388" i="1" s="1"/>
  <c r="Z389" i="1" s="1" a="1"/>
  <c r="Z389" i="1" s="1"/>
  <c r="U204" i="1" l="1" a="1"/>
  <c r="U204" i="1" s="1"/>
  <c r="F204" i="1" s="1"/>
  <c r="Y389" i="1" a="1"/>
  <c r="Y389" i="1" s="1"/>
  <c r="Z390" i="1" s="1" a="1"/>
  <c r="Z390" i="1" s="1"/>
  <c r="W390" i="1" a="1"/>
  <c r="W390" i="1" s="1"/>
  <c r="X391" i="1" s="1" a="1"/>
  <c r="X391" i="1" s="1"/>
  <c r="AA390" i="1" a="1"/>
  <c r="AA390" i="1" s="1"/>
  <c r="AB391" i="1" s="1" a="1"/>
  <c r="AB391" i="1" s="1"/>
  <c r="S389" i="1" a="1"/>
  <c r="S389" i="1" s="1"/>
  <c r="T390" i="1" a="1"/>
  <c r="T390" i="1" s="1"/>
  <c r="H204" i="1" l="1"/>
  <c r="I204" i="1"/>
  <c r="V205" i="1" a="1"/>
  <c r="V205" i="1" s="1"/>
  <c r="G205" i="1" s="1"/>
  <c r="J205" i="1" s="1"/>
  <c r="S390" i="1" a="1"/>
  <c r="S390" i="1" s="1"/>
  <c r="T391" i="1" a="1"/>
  <c r="T391" i="1" s="1"/>
  <c r="Y390" i="1" a="1"/>
  <c r="Y390" i="1" s="1"/>
  <c r="Z391" i="1" s="1" a="1"/>
  <c r="Z391" i="1" s="1"/>
  <c r="AA391" i="1" a="1"/>
  <c r="AA391" i="1" s="1"/>
  <c r="AB392" i="1" s="1" a="1"/>
  <c r="AB392" i="1" s="1"/>
  <c r="W391" i="1" a="1"/>
  <c r="W391" i="1" s="1"/>
  <c r="X392" i="1" s="1" a="1"/>
  <c r="X392" i="1" s="1"/>
  <c r="U205" i="1" l="1" a="1"/>
  <c r="U205" i="1" s="1"/>
  <c r="F205" i="1" s="1"/>
  <c r="AA392" i="1" a="1"/>
  <c r="AA392" i="1" s="1"/>
  <c r="AB393" i="1" s="1" a="1"/>
  <c r="AB393" i="1" s="1"/>
  <c r="Y391" i="1" a="1"/>
  <c r="Y391" i="1" s="1"/>
  <c r="Z392" i="1" s="1" a="1"/>
  <c r="Z392" i="1" s="1"/>
  <c r="T392" i="1" a="1"/>
  <c r="T392" i="1" s="1"/>
  <c r="S391" i="1" a="1"/>
  <c r="S391" i="1" s="1"/>
  <c r="W392" i="1" a="1"/>
  <c r="W392" i="1" s="1"/>
  <c r="X393" i="1" s="1" a="1"/>
  <c r="X393" i="1" s="1"/>
  <c r="V206" i="1" l="1" a="1"/>
  <c r="V206" i="1" s="1"/>
  <c r="G206" i="1" s="1"/>
  <c r="J206" i="1" s="1"/>
  <c r="I205" i="1"/>
  <c r="H205" i="1"/>
  <c r="T393" i="1" a="1"/>
  <c r="T393" i="1" s="1"/>
  <c r="S392" i="1" a="1"/>
  <c r="S392" i="1" s="1"/>
  <c r="W393" i="1" a="1"/>
  <c r="W393" i="1" s="1"/>
  <c r="X394" i="1" s="1" a="1"/>
  <c r="X394" i="1" s="1"/>
  <c r="AA393" i="1" a="1"/>
  <c r="AA393" i="1" s="1"/>
  <c r="AB394" i="1" s="1" a="1"/>
  <c r="AB394" i="1" s="1"/>
  <c r="Y392" i="1" a="1"/>
  <c r="Y392" i="1" s="1"/>
  <c r="Z393" i="1" s="1" a="1"/>
  <c r="Z393" i="1" s="1"/>
  <c r="U206" i="1" l="1" a="1"/>
  <c r="U206" i="1" s="1"/>
  <c r="F206" i="1" s="1"/>
  <c r="W394" i="1" a="1"/>
  <c r="W394" i="1" s="1"/>
  <c r="X395" i="1" s="1" a="1"/>
  <c r="X395" i="1" s="1"/>
  <c r="AA394" i="1" a="1"/>
  <c r="AA394" i="1" s="1"/>
  <c r="AB395" i="1" s="1" a="1"/>
  <c r="AB395" i="1" s="1"/>
  <c r="T394" i="1" a="1"/>
  <c r="T394" i="1" s="1"/>
  <c r="S393" i="1" a="1"/>
  <c r="S393" i="1" s="1"/>
  <c r="Y393" i="1" a="1"/>
  <c r="Y393" i="1" s="1"/>
  <c r="Z394" i="1" s="1" a="1"/>
  <c r="Z394" i="1" s="1"/>
  <c r="I206" i="1" l="1"/>
  <c r="H206" i="1"/>
  <c r="V207" i="1" a="1"/>
  <c r="V207" i="1" s="1"/>
  <c r="G207" i="1" s="1"/>
  <c r="J207" i="1" s="1"/>
  <c r="Y394" i="1" a="1"/>
  <c r="Y394" i="1" s="1"/>
  <c r="Z395" i="1" s="1" a="1"/>
  <c r="Z395" i="1" s="1"/>
  <c r="AA395" i="1" a="1"/>
  <c r="AA395" i="1" s="1"/>
  <c r="AB396" i="1" s="1" a="1"/>
  <c r="AB396" i="1" s="1"/>
  <c r="T395" i="1" a="1"/>
  <c r="T395" i="1" s="1"/>
  <c r="S394" i="1" a="1"/>
  <c r="S394" i="1" s="1"/>
  <c r="W395" i="1" a="1"/>
  <c r="W395" i="1" s="1"/>
  <c r="X396" i="1" s="1" a="1"/>
  <c r="X396" i="1" s="1"/>
  <c r="U207" i="1" l="1" a="1"/>
  <c r="U207" i="1" s="1"/>
  <c r="F207" i="1" s="1"/>
  <c r="W396" i="1" a="1"/>
  <c r="W396" i="1" s="1"/>
  <c r="X397" i="1" s="1" a="1"/>
  <c r="X397" i="1" s="1"/>
  <c r="Y395" i="1" a="1"/>
  <c r="Y395" i="1" s="1"/>
  <c r="Z396" i="1" s="1" a="1"/>
  <c r="Z396" i="1" s="1"/>
  <c r="S395" i="1" a="1"/>
  <c r="S395" i="1" s="1"/>
  <c r="T396" i="1" a="1"/>
  <c r="T396" i="1" s="1"/>
  <c r="AA396" i="1" a="1"/>
  <c r="AA396" i="1" s="1"/>
  <c r="AB397" i="1" s="1" a="1"/>
  <c r="AB397" i="1" s="1"/>
  <c r="H207" i="1" l="1"/>
  <c r="I207" i="1"/>
  <c r="V208" i="1" a="1"/>
  <c r="V208" i="1" s="1"/>
  <c r="G208" i="1" s="1"/>
  <c r="J208" i="1" s="1"/>
  <c r="W397" i="1" a="1"/>
  <c r="W397" i="1" s="1"/>
  <c r="X398" i="1" s="1" a="1"/>
  <c r="X398" i="1" s="1"/>
  <c r="T397" i="1" a="1"/>
  <c r="T397" i="1" s="1"/>
  <c r="S396" i="1" a="1"/>
  <c r="S396" i="1" s="1"/>
  <c r="Y396" i="1" a="1"/>
  <c r="Y396" i="1" s="1"/>
  <c r="Z397" i="1" s="1" a="1"/>
  <c r="Z397" i="1" s="1"/>
  <c r="AA397" i="1" a="1"/>
  <c r="AA397" i="1" s="1"/>
  <c r="AB398" i="1" s="1" a="1"/>
  <c r="AB398" i="1" s="1"/>
  <c r="U208" i="1" l="1" a="1"/>
  <c r="U208" i="1" s="1"/>
  <c r="F208" i="1" s="1"/>
  <c r="W398" i="1" a="1"/>
  <c r="W398" i="1" s="1"/>
  <c r="X399" i="1" s="1" a="1"/>
  <c r="X399" i="1" s="1"/>
  <c r="AA398" i="1" a="1"/>
  <c r="AA398" i="1" s="1"/>
  <c r="AB399" i="1" s="1" a="1"/>
  <c r="AB399" i="1" s="1"/>
  <c r="T398" i="1" a="1"/>
  <c r="T398" i="1" s="1"/>
  <c r="S397" i="1" a="1"/>
  <c r="S397" i="1" s="1"/>
  <c r="Y397" i="1" a="1"/>
  <c r="Y397" i="1" s="1"/>
  <c r="Z398" i="1" s="1" a="1"/>
  <c r="Z398" i="1" s="1"/>
  <c r="I208" i="1" l="1"/>
  <c r="H208" i="1"/>
  <c r="V209" i="1" a="1"/>
  <c r="V209" i="1" s="1"/>
  <c r="G209" i="1" s="1"/>
  <c r="J209" i="1" s="1"/>
  <c r="W399" i="1" a="1"/>
  <c r="W399" i="1" s="1"/>
  <c r="X400" i="1" s="1" a="1"/>
  <c r="X400" i="1" s="1"/>
  <c r="Y398" i="1" a="1"/>
  <c r="Y398" i="1" s="1"/>
  <c r="Z399" i="1" s="1" a="1"/>
  <c r="Z399" i="1" s="1"/>
  <c r="AA399" i="1" a="1"/>
  <c r="AA399" i="1" s="1"/>
  <c r="AB400" i="1" s="1" a="1"/>
  <c r="AB400" i="1" s="1"/>
  <c r="T399" i="1" a="1"/>
  <c r="T399" i="1" s="1"/>
  <c r="S398" i="1" a="1"/>
  <c r="S398" i="1" s="1"/>
  <c r="U209" i="1" l="1" a="1"/>
  <c r="U209" i="1" s="1"/>
  <c r="F209" i="1" s="1"/>
  <c r="AA400" i="1" a="1"/>
  <c r="AA400" i="1" s="1"/>
  <c r="AB401" i="1" s="1" a="1"/>
  <c r="AB401" i="1" s="1"/>
  <c r="W400" i="1" a="1"/>
  <c r="W400" i="1" s="1"/>
  <c r="X401" i="1" s="1" a="1"/>
  <c r="X401" i="1" s="1"/>
  <c r="T400" i="1" a="1"/>
  <c r="T400" i="1" s="1"/>
  <c r="S399" i="1" a="1"/>
  <c r="S399" i="1" s="1"/>
  <c r="Y399" i="1" a="1"/>
  <c r="Y399" i="1" s="1"/>
  <c r="Z400" i="1" s="1" a="1"/>
  <c r="Z400" i="1" s="1"/>
  <c r="V210" i="1" l="1" a="1"/>
  <c r="V210" i="1" s="1"/>
  <c r="G210" i="1" s="1"/>
  <c r="J210" i="1" s="1"/>
  <c r="I209" i="1"/>
  <c r="H209" i="1"/>
  <c r="Y400" i="1" a="1"/>
  <c r="Y400" i="1" s="1"/>
  <c r="Z401" i="1" s="1" a="1"/>
  <c r="Z401" i="1" s="1"/>
  <c r="AA401" i="1" a="1"/>
  <c r="AA401" i="1" s="1"/>
  <c r="AB402" i="1" s="1" a="1"/>
  <c r="AB402" i="1" s="1"/>
  <c r="S400" i="1" a="1"/>
  <c r="S400" i="1" s="1"/>
  <c r="T401" i="1" a="1"/>
  <c r="T401" i="1" s="1"/>
  <c r="W401" i="1" a="1"/>
  <c r="W401" i="1" s="1"/>
  <c r="X402" i="1" s="1" a="1"/>
  <c r="X402" i="1" s="1"/>
  <c r="U210" i="1" l="1" a="1"/>
  <c r="U210" i="1" s="1"/>
  <c r="F210" i="1" s="1"/>
  <c r="T402" i="1" a="1"/>
  <c r="T402" i="1" s="1"/>
  <c r="S401" i="1" a="1"/>
  <c r="S401" i="1" s="1"/>
  <c r="AA402" i="1" a="1"/>
  <c r="AA402" i="1" s="1"/>
  <c r="AB403" i="1" s="1" a="1"/>
  <c r="AB403" i="1" s="1"/>
  <c r="W402" i="1" a="1"/>
  <c r="W402" i="1" s="1"/>
  <c r="X403" i="1" s="1" a="1"/>
  <c r="X403" i="1" s="1"/>
  <c r="Y401" i="1" a="1"/>
  <c r="Y401" i="1" s="1"/>
  <c r="Z402" i="1" s="1" a="1"/>
  <c r="Z402" i="1" s="1"/>
  <c r="H210" i="1" l="1"/>
  <c r="I210" i="1"/>
  <c r="V211" i="1" a="1"/>
  <c r="V211" i="1" s="1"/>
  <c r="G211" i="1" s="1"/>
  <c r="J211" i="1" s="1"/>
  <c r="W403" i="1" a="1"/>
  <c r="W403" i="1" s="1"/>
  <c r="X404" i="1" s="1" a="1"/>
  <c r="X404" i="1" s="1"/>
  <c r="Y402" i="1" a="1"/>
  <c r="Y402" i="1" s="1"/>
  <c r="Z403" i="1" s="1" a="1"/>
  <c r="Z403" i="1" s="1"/>
  <c r="T403" i="1" a="1"/>
  <c r="T403" i="1" s="1"/>
  <c r="S402" i="1" a="1"/>
  <c r="S402" i="1" s="1"/>
  <c r="AA403" i="1" a="1"/>
  <c r="AA403" i="1" s="1"/>
  <c r="AB404" i="1" s="1" a="1"/>
  <c r="AB404" i="1" s="1"/>
  <c r="U211" i="1" l="1" a="1"/>
  <c r="U211" i="1" s="1"/>
  <c r="F211" i="1" s="1"/>
  <c r="W404" i="1" a="1"/>
  <c r="W404" i="1" s="1"/>
  <c r="X405" i="1" s="1" a="1"/>
  <c r="X405" i="1" s="1"/>
  <c r="AA404" i="1" a="1"/>
  <c r="AA404" i="1" s="1"/>
  <c r="AB405" i="1" s="1" a="1"/>
  <c r="AB405" i="1" s="1"/>
  <c r="S403" i="1" a="1"/>
  <c r="S403" i="1" s="1"/>
  <c r="T404" i="1" a="1"/>
  <c r="T404" i="1" s="1"/>
  <c r="Y403" i="1" a="1"/>
  <c r="Y403" i="1" s="1"/>
  <c r="Z404" i="1" s="1" a="1"/>
  <c r="Z404" i="1" s="1"/>
  <c r="I211" i="1" l="1"/>
  <c r="H211" i="1"/>
  <c r="V212" i="1" a="1"/>
  <c r="V212" i="1" s="1"/>
  <c r="G212" i="1" s="1"/>
  <c r="J212" i="1" s="1"/>
  <c r="Y404" i="1" a="1"/>
  <c r="Y404" i="1" s="1"/>
  <c r="Z405" i="1" s="1" a="1"/>
  <c r="Z405" i="1" s="1"/>
  <c r="AA405" i="1" a="1"/>
  <c r="AA405" i="1" s="1"/>
  <c r="AB406" i="1" s="1" a="1"/>
  <c r="AB406" i="1" s="1"/>
  <c r="W405" i="1" a="1"/>
  <c r="W405" i="1" s="1"/>
  <c r="X406" i="1" s="1" a="1"/>
  <c r="X406" i="1" s="1"/>
  <c r="T405" i="1" a="1"/>
  <c r="T405" i="1" s="1"/>
  <c r="S404" i="1" a="1"/>
  <c r="S404" i="1" s="1"/>
  <c r="U212" i="1" l="1" a="1"/>
  <c r="U212" i="1" s="1"/>
  <c r="F212" i="1" s="1"/>
  <c r="Y405" i="1" a="1"/>
  <c r="Y405" i="1" s="1"/>
  <c r="Z406" i="1" s="1" a="1"/>
  <c r="Z406" i="1" s="1"/>
  <c r="T406" i="1" a="1"/>
  <c r="T406" i="1" s="1"/>
  <c r="S405" i="1" a="1"/>
  <c r="S405" i="1" s="1"/>
  <c r="W406" i="1" a="1"/>
  <c r="W406" i="1" s="1"/>
  <c r="X407" i="1" s="1" a="1"/>
  <c r="X407" i="1" s="1"/>
  <c r="AA406" i="1" a="1"/>
  <c r="AA406" i="1" s="1"/>
  <c r="AB407" i="1" s="1" a="1"/>
  <c r="AB407" i="1" s="1"/>
  <c r="I212" i="1" l="1"/>
  <c r="H212" i="1"/>
  <c r="V213" i="1" a="1"/>
  <c r="V213" i="1" s="1"/>
  <c r="G213" i="1" s="1"/>
  <c r="J213" i="1" s="1"/>
  <c r="W407" i="1" a="1"/>
  <c r="W407" i="1" s="1"/>
  <c r="X408" i="1" s="1" a="1"/>
  <c r="X408" i="1" s="1"/>
  <c r="Y406" i="1" a="1"/>
  <c r="Y406" i="1" s="1"/>
  <c r="Z407" i="1" s="1" a="1"/>
  <c r="Z407" i="1" s="1"/>
  <c r="S406" i="1" a="1"/>
  <c r="S406" i="1" s="1"/>
  <c r="T407" i="1" a="1"/>
  <c r="T407" i="1" s="1"/>
  <c r="AA407" i="1" a="1"/>
  <c r="AA407" i="1" s="1"/>
  <c r="AB408" i="1" s="1" a="1"/>
  <c r="AB408" i="1" s="1"/>
  <c r="U213" i="1" l="1" a="1"/>
  <c r="U213" i="1" s="1"/>
  <c r="F213" i="1" s="1"/>
  <c r="S407" i="1" a="1"/>
  <c r="S407" i="1" s="1"/>
  <c r="T408" i="1" a="1"/>
  <c r="T408" i="1" s="1"/>
  <c r="AA408" i="1" a="1"/>
  <c r="AA408" i="1" s="1"/>
  <c r="AB409" i="1" s="1" a="1"/>
  <c r="AB409" i="1" s="1"/>
  <c r="Y407" i="1" a="1"/>
  <c r="Y407" i="1" s="1"/>
  <c r="Z408" i="1" s="1" a="1"/>
  <c r="Z408" i="1" s="1"/>
  <c r="W408" i="1" a="1"/>
  <c r="W408" i="1" s="1"/>
  <c r="X409" i="1" s="1" a="1"/>
  <c r="X409" i="1" s="1"/>
  <c r="V214" i="1" l="1" a="1"/>
  <c r="V214" i="1" s="1"/>
  <c r="G214" i="1" s="1"/>
  <c r="J214" i="1" s="1"/>
  <c r="I213" i="1"/>
  <c r="H213" i="1"/>
  <c r="W409" i="1" a="1"/>
  <c r="W409" i="1" s="1"/>
  <c r="X410" i="1" s="1" a="1"/>
  <c r="X410" i="1" s="1"/>
  <c r="T409" i="1" a="1"/>
  <c r="T409" i="1" s="1"/>
  <c r="S408" i="1" a="1"/>
  <c r="S408" i="1" s="1"/>
  <c r="Y408" i="1" a="1"/>
  <c r="Y408" i="1" s="1"/>
  <c r="Z409" i="1" s="1" a="1"/>
  <c r="Z409" i="1" s="1"/>
  <c r="AA409" i="1" a="1"/>
  <c r="AA409" i="1" s="1"/>
  <c r="AB410" i="1" s="1" a="1"/>
  <c r="AB410" i="1" s="1"/>
  <c r="U214" i="1" l="1" a="1"/>
  <c r="U214" i="1" s="1"/>
  <c r="F214" i="1" s="1"/>
  <c r="W410" i="1" a="1"/>
  <c r="W410" i="1" s="1"/>
  <c r="X411" i="1" s="1" a="1"/>
  <c r="X411" i="1" s="1"/>
  <c r="AA410" i="1" a="1"/>
  <c r="AA410" i="1" s="1"/>
  <c r="AB411" i="1" s="1" a="1"/>
  <c r="AB411" i="1" s="1"/>
  <c r="Y409" i="1" a="1"/>
  <c r="Y409" i="1" s="1"/>
  <c r="Z410" i="1" s="1" a="1"/>
  <c r="Z410" i="1" s="1"/>
  <c r="T410" i="1" a="1"/>
  <c r="T410" i="1" s="1"/>
  <c r="S409" i="1" a="1"/>
  <c r="S409" i="1" s="1"/>
  <c r="V215" i="1" l="1" a="1"/>
  <c r="V215" i="1" s="1"/>
  <c r="G215" i="1" s="1"/>
  <c r="J215" i="1" s="1"/>
  <c r="I214" i="1"/>
  <c r="H214" i="1"/>
  <c r="S410" i="1" a="1"/>
  <c r="S410" i="1" s="1"/>
  <c r="T411" i="1" a="1"/>
  <c r="T411" i="1" s="1"/>
  <c r="Y410" i="1" a="1"/>
  <c r="Y410" i="1" s="1"/>
  <c r="Z411" i="1" s="1" a="1"/>
  <c r="Z411" i="1" s="1"/>
  <c r="W411" i="1" a="1"/>
  <c r="W411" i="1" s="1"/>
  <c r="X412" i="1" s="1" a="1"/>
  <c r="X412" i="1" s="1"/>
  <c r="AA411" i="1" a="1"/>
  <c r="AA411" i="1" s="1"/>
  <c r="AB412" i="1" s="1" a="1"/>
  <c r="AB412" i="1" s="1"/>
  <c r="U215" i="1" l="1" a="1"/>
  <c r="U215" i="1" s="1"/>
  <c r="F215" i="1" s="1"/>
  <c r="W412" i="1" a="1"/>
  <c r="W412" i="1" s="1"/>
  <c r="X413" i="1" s="1" a="1"/>
  <c r="X413" i="1" s="1"/>
  <c r="S411" i="1" a="1"/>
  <c r="S411" i="1" s="1"/>
  <c r="T412" i="1" a="1"/>
  <c r="T412" i="1" s="1"/>
  <c r="Y411" i="1" a="1"/>
  <c r="Y411" i="1" s="1"/>
  <c r="Z412" i="1" s="1" a="1"/>
  <c r="Z412" i="1" s="1"/>
  <c r="AA412" i="1" a="1"/>
  <c r="AA412" i="1" s="1"/>
  <c r="AB413" i="1" s="1" a="1"/>
  <c r="AB413" i="1" s="1"/>
  <c r="V216" i="1" l="1" a="1"/>
  <c r="V216" i="1" s="1"/>
  <c r="G216" i="1" s="1"/>
  <c r="J216" i="1" s="1"/>
  <c r="I215" i="1"/>
  <c r="H215" i="1"/>
  <c r="T413" i="1" a="1"/>
  <c r="T413" i="1" s="1"/>
  <c r="S412" i="1" a="1"/>
  <c r="S412" i="1" s="1"/>
  <c r="Y412" i="1" a="1"/>
  <c r="Y412" i="1" s="1"/>
  <c r="Z413" i="1" s="1" a="1"/>
  <c r="Z413" i="1" s="1"/>
  <c r="W413" i="1" a="1"/>
  <c r="W413" i="1" s="1"/>
  <c r="X414" i="1" s="1" a="1"/>
  <c r="X414" i="1" s="1"/>
  <c r="AA413" i="1" a="1"/>
  <c r="AA413" i="1" s="1"/>
  <c r="AB414" i="1" s="1" a="1"/>
  <c r="AB414" i="1" s="1"/>
  <c r="U216" i="1" l="1" a="1"/>
  <c r="U216" i="1" s="1"/>
  <c r="F216" i="1" s="1"/>
  <c r="Y413" i="1" a="1"/>
  <c r="Y413" i="1" s="1"/>
  <c r="Z414" i="1" s="1" a="1"/>
  <c r="Z414" i="1" s="1"/>
  <c r="AA414" i="1" a="1"/>
  <c r="AA414" i="1" s="1"/>
  <c r="AB415" i="1" s="1" a="1"/>
  <c r="AB415" i="1" s="1"/>
  <c r="S413" i="1" a="1"/>
  <c r="S413" i="1" s="1"/>
  <c r="T414" i="1" a="1"/>
  <c r="T414" i="1" s="1"/>
  <c r="W414" i="1" a="1"/>
  <c r="W414" i="1" s="1"/>
  <c r="X415" i="1" s="1" a="1"/>
  <c r="X415" i="1" s="1"/>
  <c r="V217" i="1" l="1" a="1"/>
  <c r="V217" i="1" s="1"/>
  <c r="G217" i="1" s="1"/>
  <c r="J217" i="1" s="1"/>
  <c r="H216" i="1"/>
  <c r="I216" i="1"/>
  <c r="W415" i="1" a="1"/>
  <c r="W415" i="1" s="1"/>
  <c r="X416" i="1" s="1" a="1"/>
  <c r="X416" i="1" s="1"/>
  <c r="T415" i="1" a="1"/>
  <c r="T415" i="1" s="1"/>
  <c r="S414" i="1" a="1"/>
  <c r="S414" i="1" s="1"/>
  <c r="AA415" i="1" a="1"/>
  <c r="AA415" i="1" s="1"/>
  <c r="AB416" i="1" s="1" a="1"/>
  <c r="AB416" i="1" s="1"/>
  <c r="Y414" i="1" a="1"/>
  <c r="Y414" i="1" s="1"/>
  <c r="Z415" i="1" s="1" a="1"/>
  <c r="Z415" i="1" s="1"/>
  <c r="U217" i="1" l="1" a="1"/>
  <c r="U217" i="1" s="1"/>
  <c r="F217" i="1" s="1"/>
  <c r="Y415" i="1" a="1"/>
  <c r="Y415" i="1" s="1"/>
  <c r="Z416" i="1" s="1" a="1"/>
  <c r="Z416" i="1" s="1"/>
  <c r="T416" i="1" a="1"/>
  <c r="T416" i="1" s="1"/>
  <c r="S415" i="1" a="1"/>
  <c r="S415" i="1" s="1"/>
  <c r="W416" i="1" a="1"/>
  <c r="W416" i="1" s="1"/>
  <c r="X417" i="1" s="1" a="1"/>
  <c r="X417" i="1" s="1"/>
  <c r="AA416" i="1" a="1"/>
  <c r="AA416" i="1" s="1"/>
  <c r="AB417" i="1" s="1" a="1"/>
  <c r="AB417" i="1" s="1"/>
  <c r="I217" i="1" l="1"/>
  <c r="H217" i="1"/>
  <c r="V218" i="1" a="1"/>
  <c r="V218" i="1" s="1"/>
  <c r="G218" i="1" s="1"/>
  <c r="J218" i="1" s="1"/>
  <c r="T417" i="1" a="1"/>
  <c r="T417" i="1" s="1"/>
  <c r="S416" i="1" a="1"/>
  <c r="S416" i="1" s="1"/>
  <c r="AA417" i="1" a="1"/>
  <c r="AA417" i="1" s="1"/>
  <c r="AB418" i="1" s="1" a="1"/>
  <c r="AB418" i="1" s="1"/>
  <c r="Y416" i="1" a="1"/>
  <c r="Y416" i="1" s="1"/>
  <c r="Z417" i="1" s="1" a="1"/>
  <c r="Z417" i="1" s="1"/>
  <c r="W417" i="1" a="1"/>
  <c r="W417" i="1" s="1"/>
  <c r="X418" i="1" s="1" a="1"/>
  <c r="X418" i="1" s="1"/>
  <c r="U218" i="1" l="1" a="1"/>
  <c r="U218" i="1" s="1"/>
  <c r="F218" i="1" s="1"/>
  <c r="AA418" i="1" a="1"/>
  <c r="AA418" i="1" s="1"/>
  <c r="AB419" i="1" s="1" a="1"/>
  <c r="AB419" i="1" s="1"/>
  <c r="Y417" i="1" a="1"/>
  <c r="Y417" i="1" s="1"/>
  <c r="Z418" i="1" s="1" a="1"/>
  <c r="Z418" i="1" s="1"/>
  <c r="W418" i="1" a="1"/>
  <c r="W418" i="1" s="1"/>
  <c r="X419" i="1" s="1" a="1"/>
  <c r="X419" i="1" s="1"/>
  <c r="S417" i="1" a="1"/>
  <c r="S417" i="1" s="1"/>
  <c r="T418" i="1" a="1"/>
  <c r="T418" i="1" s="1"/>
  <c r="I218" i="1" l="1"/>
  <c r="H218" i="1"/>
  <c r="V219" i="1" a="1"/>
  <c r="V219" i="1" s="1"/>
  <c r="G219" i="1" s="1"/>
  <c r="J219" i="1" s="1"/>
  <c r="W419" i="1" a="1"/>
  <c r="W419" i="1" s="1"/>
  <c r="X420" i="1" s="1" a="1"/>
  <c r="X420" i="1" s="1"/>
  <c r="AA419" i="1" a="1"/>
  <c r="AA419" i="1" s="1"/>
  <c r="AB420" i="1" s="1" a="1"/>
  <c r="AB420" i="1" s="1"/>
  <c r="S418" i="1" a="1"/>
  <c r="S418" i="1" s="1"/>
  <c r="T419" i="1" a="1"/>
  <c r="T419" i="1" s="1"/>
  <c r="Y418" i="1" a="1"/>
  <c r="Y418" i="1" s="1"/>
  <c r="Z419" i="1" s="1" a="1"/>
  <c r="Z419" i="1" s="1"/>
  <c r="U219" i="1" l="1" a="1"/>
  <c r="U219" i="1" s="1"/>
  <c r="F219" i="1" s="1"/>
  <c r="W420" i="1" a="1"/>
  <c r="W420" i="1" s="1"/>
  <c r="X421" i="1" s="1" a="1"/>
  <c r="X421" i="1" s="1"/>
  <c r="Y419" i="1" a="1"/>
  <c r="Y419" i="1" s="1"/>
  <c r="Z420" i="1" s="1" a="1"/>
  <c r="Z420" i="1" s="1"/>
  <c r="AA420" i="1" a="1"/>
  <c r="AA420" i="1" s="1"/>
  <c r="AB421" i="1" s="1" a="1"/>
  <c r="AB421" i="1" s="1"/>
  <c r="T420" i="1" a="1"/>
  <c r="T420" i="1" s="1"/>
  <c r="S419" i="1" a="1"/>
  <c r="S419" i="1" s="1"/>
  <c r="V220" i="1" l="1" a="1"/>
  <c r="V220" i="1" s="1"/>
  <c r="G220" i="1" s="1"/>
  <c r="J220" i="1" s="1"/>
  <c r="I219" i="1"/>
  <c r="H219" i="1"/>
  <c r="Y420" i="1" a="1"/>
  <c r="Y420" i="1" s="1"/>
  <c r="Z421" i="1" s="1" a="1"/>
  <c r="Z421" i="1" s="1"/>
  <c r="W421" i="1" a="1"/>
  <c r="W421" i="1" s="1"/>
  <c r="X422" i="1" s="1" a="1"/>
  <c r="X422" i="1" s="1"/>
  <c r="AA421" i="1" a="1"/>
  <c r="AA421" i="1" s="1"/>
  <c r="AB422" i="1" s="1" a="1"/>
  <c r="AB422" i="1" s="1"/>
  <c r="T421" i="1" a="1"/>
  <c r="T421" i="1" s="1"/>
  <c r="S420" i="1" a="1"/>
  <c r="S420" i="1" s="1"/>
  <c r="U220" i="1" l="1" a="1"/>
  <c r="U220" i="1" s="1"/>
  <c r="F220" i="1" s="1"/>
  <c r="AA422" i="1" a="1"/>
  <c r="AA422" i="1" s="1"/>
  <c r="AB423" i="1" s="1" a="1"/>
  <c r="AB423" i="1" s="1"/>
  <c r="W422" i="1" a="1"/>
  <c r="W422" i="1" s="1"/>
  <c r="X423" i="1" s="1" a="1"/>
  <c r="X423" i="1" s="1"/>
  <c r="Y421" i="1" a="1"/>
  <c r="Y421" i="1" s="1"/>
  <c r="Z422" i="1" s="1" a="1"/>
  <c r="Z422" i="1" s="1"/>
  <c r="T422" i="1" a="1"/>
  <c r="T422" i="1" s="1"/>
  <c r="S421" i="1" a="1"/>
  <c r="S421" i="1" s="1"/>
  <c r="H220" i="1" l="1"/>
  <c r="I220" i="1"/>
  <c r="V221" i="1" a="1"/>
  <c r="V221" i="1" s="1"/>
  <c r="G221" i="1" s="1"/>
  <c r="J221" i="1" s="1"/>
  <c r="W423" i="1" a="1"/>
  <c r="W423" i="1" s="1"/>
  <c r="X424" i="1" s="1" a="1"/>
  <c r="X424" i="1" s="1"/>
  <c r="AA423" i="1" a="1"/>
  <c r="AA423" i="1" s="1"/>
  <c r="AB424" i="1" s="1" a="1"/>
  <c r="AB424" i="1" s="1"/>
  <c r="Y422" i="1" a="1"/>
  <c r="Y422" i="1" s="1"/>
  <c r="Z423" i="1" s="1" a="1"/>
  <c r="Z423" i="1" s="1"/>
  <c r="T423" i="1" a="1"/>
  <c r="T423" i="1" s="1"/>
  <c r="S422" i="1" a="1"/>
  <c r="S422" i="1" s="1"/>
  <c r="U221" i="1" l="1" a="1"/>
  <c r="U221" i="1" s="1"/>
  <c r="F221" i="1" s="1"/>
  <c r="Y423" i="1" a="1"/>
  <c r="Y423" i="1" s="1"/>
  <c r="Z424" i="1" s="1" a="1"/>
  <c r="Z424" i="1" s="1"/>
  <c r="W424" i="1" a="1"/>
  <c r="W424" i="1" s="1"/>
  <c r="X425" i="1" s="1" a="1"/>
  <c r="X425" i="1" s="1"/>
  <c r="AA424" i="1" a="1"/>
  <c r="AA424" i="1" s="1"/>
  <c r="AB425" i="1" s="1" a="1"/>
  <c r="AB425" i="1" s="1"/>
  <c r="T424" i="1" a="1"/>
  <c r="T424" i="1" s="1"/>
  <c r="S423" i="1" a="1"/>
  <c r="S423" i="1" s="1"/>
  <c r="V222" i="1" l="1" a="1"/>
  <c r="V222" i="1" s="1"/>
  <c r="G222" i="1" s="1"/>
  <c r="J222" i="1" s="1"/>
  <c r="H221" i="1"/>
  <c r="I221" i="1"/>
  <c r="W425" i="1" a="1"/>
  <c r="W425" i="1" s="1"/>
  <c r="X426" i="1" s="1" a="1"/>
  <c r="X426" i="1" s="1"/>
  <c r="Y424" i="1" a="1"/>
  <c r="Y424" i="1" s="1"/>
  <c r="Z425" i="1" s="1" a="1"/>
  <c r="Z425" i="1" s="1"/>
  <c r="T425" i="1" a="1"/>
  <c r="T425" i="1" s="1"/>
  <c r="S424" i="1" a="1"/>
  <c r="S424" i="1" s="1"/>
  <c r="AA425" i="1" a="1"/>
  <c r="AA425" i="1" s="1"/>
  <c r="AB426" i="1" s="1" a="1"/>
  <c r="AB426" i="1" s="1"/>
  <c r="U222" i="1" l="1" a="1"/>
  <c r="U222" i="1" s="1"/>
  <c r="F222" i="1" s="1"/>
  <c r="S425" i="1" a="1"/>
  <c r="S425" i="1" s="1"/>
  <c r="T426" i="1" a="1"/>
  <c r="T426" i="1" s="1"/>
  <c r="AA426" i="1" a="1"/>
  <c r="AA426" i="1" s="1"/>
  <c r="AB427" i="1" s="1" a="1"/>
  <c r="AB427" i="1" s="1"/>
  <c r="W426" i="1" a="1"/>
  <c r="W426" i="1" s="1"/>
  <c r="X427" i="1" s="1" a="1"/>
  <c r="X427" i="1" s="1"/>
  <c r="Y425" i="1" a="1"/>
  <c r="Y425" i="1" s="1"/>
  <c r="Z426" i="1" s="1" a="1"/>
  <c r="Z426" i="1" s="1"/>
  <c r="I222" i="1" l="1"/>
  <c r="H222" i="1"/>
  <c r="V223" i="1" a="1"/>
  <c r="V223" i="1" s="1"/>
  <c r="G223" i="1" s="1"/>
  <c r="J223" i="1" s="1"/>
  <c r="W427" i="1" a="1"/>
  <c r="W427" i="1" s="1"/>
  <c r="X428" i="1" s="1" a="1"/>
  <c r="X428" i="1" s="1"/>
  <c r="AA427" i="1" a="1"/>
  <c r="AA427" i="1" s="1"/>
  <c r="AB428" i="1" s="1" a="1"/>
  <c r="AB428" i="1" s="1"/>
  <c r="T427" i="1" a="1"/>
  <c r="T427" i="1" s="1"/>
  <c r="S426" i="1" a="1"/>
  <c r="S426" i="1" s="1"/>
  <c r="Y426" i="1" a="1"/>
  <c r="Y426" i="1" s="1"/>
  <c r="Z427" i="1" s="1" a="1"/>
  <c r="Z427" i="1" s="1"/>
  <c r="U223" i="1" l="1" a="1"/>
  <c r="U223" i="1" s="1"/>
  <c r="F223" i="1" s="1"/>
  <c r="Y427" i="1" a="1"/>
  <c r="Y427" i="1" s="1"/>
  <c r="Z428" i="1" s="1" a="1"/>
  <c r="Z428" i="1" s="1"/>
  <c r="S427" i="1" a="1"/>
  <c r="S427" i="1" s="1"/>
  <c r="T428" i="1" a="1"/>
  <c r="T428" i="1" s="1"/>
  <c r="AA428" i="1" a="1"/>
  <c r="AA428" i="1" s="1"/>
  <c r="AB429" i="1" s="1" a="1"/>
  <c r="AB429" i="1" s="1"/>
  <c r="W428" i="1" a="1"/>
  <c r="W428" i="1" s="1"/>
  <c r="X429" i="1" s="1" a="1"/>
  <c r="X429" i="1" s="1"/>
  <c r="H223" i="1" l="1"/>
  <c r="I223" i="1"/>
  <c r="V224" i="1" a="1"/>
  <c r="V224" i="1" s="1"/>
  <c r="G224" i="1" s="1"/>
  <c r="J224" i="1" s="1"/>
  <c r="Y428" i="1" a="1"/>
  <c r="Y428" i="1" s="1"/>
  <c r="Z429" i="1" s="1" a="1"/>
  <c r="Z429" i="1" s="1"/>
  <c r="AA429" i="1" a="1"/>
  <c r="AA429" i="1" s="1"/>
  <c r="AB430" i="1" s="1" a="1"/>
  <c r="AB430" i="1" s="1"/>
  <c r="T429" i="1" a="1"/>
  <c r="T429" i="1" s="1"/>
  <c r="S428" i="1" a="1"/>
  <c r="S428" i="1" s="1"/>
  <c r="W429" i="1" a="1"/>
  <c r="W429" i="1" s="1"/>
  <c r="X430" i="1" s="1" a="1"/>
  <c r="X430" i="1" s="1"/>
  <c r="U224" i="1" l="1" a="1"/>
  <c r="U224" i="1" s="1"/>
  <c r="F224" i="1" s="1"/>
  <c r="W430" i="1" a="1"/>
  <c r="W430" i="1" s="1"/>
  <c r="X431" i="1" s="1" a="1"/>
  <c r="X431" i="1" s="1"/>
  <c r="T430" i="1" a="1"/>
  <c r="T430" i="1" s="1"/>
  <c r="S429" i="1" a="1"/>
  <c r="S429" i="1" s="1"/>
  <c r="AA430" i="1" a="1"/>
  <c r="AA430" i="1" s="1"/>
  <c r="AB431" i="1" s="1" a="1"/>
  <c r="AB431" i="1" s="1"/>
  <c r="Y429" i="1" a="1"/>
  <c r="Y429" i="1" s="1"/>
  <c r="Z430" i="1" s="1" a="1"/>
  <c r="Z430" i="1" s="1"/>
  <c r="H224" i="1" l="1"/>
  <c r="I224" i="1"/>
  <c r="V225" i="1" a="1"/>
  <c r="V225" i="1" s="1"/>
  <c r="G225" i="1" s="1"/>
  <c r="J225" i="1" s="1"/>
  <c r="AA431" i="1" a="1"/>
  <c r="AA431" i="1" s="1"/>
  <c r="AB432" i="1" s="1" a="1"/>
  <c r="AB432" i="1" s="1"/>
  <c r="S430" i="1" a="1"/>
  <c r="S430" i="1" s="1"/>
  <c r="T431" i="1" a="1"/>
  <c r="T431" i="1" s="1"/>
  <c r="Y430" i="1" a="1"/>
  <c r="Y430" i="1" s="1"/>
  <c r="Z431" i="1" s="1" a="1"/>
  <c r="Z431" i="1" s="1"/>
  <c r="W431" i="1" a="1"/>
  <c r="W431" i="1" s="1"/>
  <c r="X432" i="1" s="1" a="1"/>
  <c r="X432" i="1" s="1"/>
  <c r="U225" i="1" l="1" a="1"/>
  <c r="U225" i="1" s="1"/>
  <c r="F225" i="1" s="1"/>
  <c r="W432" i="1" a="1"/>
  <c r="W432" i="1" s="1"/>
  <c r="X433" i="1" s="1" a="1"/>
  <c r="X433" i="1" s="1"/>
  <c r="Y431" i="1" a="1"/>
  <c r="Y431" i="1" s="1"/>
  <c r="Z432" i="1" s="1" a="1"/>
  <c r="Z432" i="1" s="1"/>
  <c r="AA432" i="1" a="1"/>
  <c r="AA432" i="1" s="1"/>
  <c r="AB433" i="1" s="1" a="1"/>
  <c r="AB433" i="1" s="1"/>
  <c r="S431" i="1" a="1"/>
  <c r="S431" i="1" s="1"/>
  <c r="T432" i="1" a="1"/>
  <c r="T432" i="1" s="1"/>
  <c r="I225" i="1" l="1"/>
  <c r="H225" i="1"/>
  <c r="V226" i="1" a="1"/>
  <c r="V226" i="1" s="1"/>
  <c r="G226" i="1" s="1"/>
  <c r="J226" i="1" s="1"/>
  <c r="T433" i="1" a="1"/>
  <c r="T433" i="1" s="1"/>
  <c r="S432" i="1" a="1"/>
  <c r="S432" i="1" s="1"/>
  <c r="W433" i="1" a="1"/>
  <c r="W433" i="1" s="1"/>
  <c r="X434" i="1" s="1" a="1"/>
  <c r="X434" i="1" s="1"/>
  <c r="Y432" i="1" a="1"/>
  <c r="Y432" i="1" s="1"/>
  <c r="Z433" i="1" s="1" a="1"/>
  <c r="Z433" i="1" s="1"/>
  <c r="AA433" i="1" a="1"/>
  <c r="AA433" i="1" s="1"/>
  <c r="AB434" i="1" s="1" a="1"/>
  <c r="AB434" i="1" s="1"/>
  <c r="U226" i="1" l="1" a="1"/>
  <c r="U226" i="1" s="1"/>
  <c r="F226" i="1" s="1"/>
  <c r="S433" i="1" a="1"/>
  <c r="S433" i="1" s="1"/>
  <c r="T434" i="1" a="1"/>
  <c r="T434" i="1" s="1"/>
  <c r="W434" i="1" a="1"/>
  <c r="W434" i="1" s="1"/>
  <c r="X435" i="1" s="1" a="1"/>
  <c r="X435" i="1" s="1"/>
  <c r="AA434" i="1" a="1"/>
  <c r="AA434" i="1" s="1"/>
  <c r="AB435" i="1" s="1" a="1"/>
  <c r="AB435" i="1" s="1"/>
  <c r="Y433" i="1" a="1"/>
  <c r="Y433" i="1" s="1"/>
  <c r="Z434" i="1" s="1" a="1"/>
  <c r="Z434" i="1" s="1"/>
  <c r="H226" i="1" l="1"/>
  <c r="I226" i="1"/>
  <c r="V227" i="1" a="1"/>
  <c r="V227" i="1" s="1"/>
  <c r="G227" i="1" s="1"/>
  <c r="J227" i="1" s="1"/>
  <c r="AA435" i="1" a="1"/>
  <c r="AA435" i="1" s="1"/>
  <c r="AB436" i="1" s="1" a="1"/>
  <c r="AB436" i="1" s="1"/>
  <c r="T435" i="1" a="1"/>
  <c r="T435" i="1" s="1"/>
  <c r="S434" i="1" a="1"/>
  <c r="S434" i="1" s="1"/>
  <c r="W435" i="1" a="1"/>
  <c r="W435" i="1" s="1"/>
  <c r="X436" i="1" s="1" a="1"/>
  <c r="X436" i="1" s="1"/>
  <c r="Y434" i="1" a="1"/>
  <c r="Y434" i="1" s="1"/>
  <c r="Z435" i="1" s="1" a="1"/>
  <c r="Z435" i="1" s="1"/>
  <c r="U227" i="1" l="1" a="1"/>
  <c r="U227" i="1" s="1"/>
  <c r="F227" i="1" s="1"/>
  <c r="Y435" i="1" a="1"/>
  <c r="Y435" i="1" s="1"/>
  <c r="Z436" i="1" s="1" a="1"/>
  <c r="Z436" i="1" s="1"/>
  <c r="AA436" i="1" a="1"/>
  <c r="AA436" i="1" s="1"/>
  <c r="AB437" i="1" s="1" a="1"/>
  <c r="AB437" i="1" s="1"/>
  <c r="W436" i="1" a="1"/>
  <c r="W436" i="1" s="1"/>
  <c r="X437" i="1" s="1" a="1"/>
  <c r="X437" i="1" s="1"/>
  <c r="S435" i="1" a="1"/>
  <c r="S435" i="1" s="1"/>
  <c r="T436" i="1" a="1"/>
  <c r="T436" i="1" s="1"/>
  <c r="I227" i="1" l="1"/>
  <c r="H227" i="1"/>
  <c r="V228" i="1" a="1"/>
  <c r="V228" i="1" s="1"/>
  <c r="G228" i="1" s="1"/>
  <c r="J228" i="1" s="1"/>
  <c r="Y436" i="1" a="1"/>
  <c r="Y436" i="1" s="1"/>
  <c r="Z437" i="1" s="1" a="1"/>
  <c r="Z437" i="1" s="1"/>
  <c r="T437" i="1" a="1"/>
  <c r="T437" i="1" s="1"/>
  <c r="S436" i="1" a="1"/>
  <c r="S436" i="1" s="1"/>
  <c r="W437" i="1" a="1"/>
  <c r="W437" i="1" s="1"/>
  <c r="X438" i="1" s="1" a="1"/>
  <c r="X438" i="1" s="1"/>
  <c r="AA437" i="1" a="1"/>
  <c r="AA437" i="1" s="1"/>
  <c r="AB438" i="1" s="1" a="1"/>
  <c r="AB438" i="1" s="1"/>
  <c r="U228" i="1" l="1" a="1"/>
  <c r="U228" i="1" s="1"/>
  <c r="F228" i="1" s="1"/>
  <c r="T438" i="1" a="1"/>
  <c r="T438" i="1" s="1"/>
  <c r="S437" i="1" a="1"/>
  <c r="S437" i="1" s="1"/>
  <c r="AA438" i="1" a="1"/>
  <c r="AA438" i="1" s="1"/>
  <c r="AB439" i="1" s="1" a="1"/>
  <c r="AB439" i="1" s="1"/>
  <c r="W438" i="1" a="1"/>
  <c r="W438" i="1" s="1"/>
  <c r="X439" i="1" s="1" a="1"/>
  <c r="X439" i="1" s="1"/>
  <c r="Y437" i="1" a="1"/>
  <c r="Y437" i="1" s="1"/>
  <c r="Z438" i="1" s="1" a="1"/>
  <c r="Z438" i="1" s="1"/>
  <c r="V229" i="1" l="1" a="1"/>
  <c r="V229" i="1" s="1"/>
  <c r="G229" i="1" s="1"/>
  <c r="J229" i="1" s="1"/>
  <c r="H228" i="1"/>
  <c r="I228" i="1"/>
  <c r="Y438" i="1" a="1"/>
  <c r="Y438" i="1" s="1"/>
  <c r="Z439" i="1" s="1" a="1"/>
  <c r="Z439" i="1" s="1"/>
  <c r="W439" i="1" a="1"/>
  <c r="W439" i="1" s="1"/>
  <c r="X440" i="1" s="1" a="1"/>
  <c r="X440" i="1" s="1"/>
  <c r="S438" i="1" a="1"/>
  <c r="S438" i="1" s="1"/>
  <c r="T439" i="1" a="1"/>
  <c r="T439" i="1" s="1"/>
  <c r="AA439" i="1" a="1"/>
  <c r="AA439" i="1" s="1"/>
  <c r="AB440" i="1" s="1" a="1"/>
  <c r="AB440" i="1" s="1"/>
  <c r="U229" i="1" l="1" a="1"/>
  <c r="U229" i="1" s="1"/>
  <c r="F229" i="1" s="1"/>
  <c r="T440" i="1" a="1"/>
  <c r="T440" i="1" s="1"/>
  <c r="S439" i="1" a="1"/>
  <c r="S439" i="1" s="1"/>
  <c r="Y439" i="1" a="1"/>
  <c r="Y439" i="1" s="1"/>
  <c r="Z440" i="1" s="1" a="1"/>
  <c r="Z440" i="1" s="1"/>
  <c r="AA440" i="1" a="1"/>
  <c r="AA440" i="1" s="1"/>
  <c r="AB441" i="1" s="1" a="1"/>
  <c r="AB441" i="1" s="1"/>
  <c r="W440" i="1" a="1"/>
  <c r="W440" i="1" s="1"/>
  <c r="X441" i="1" s="1" a="1"/>
  <c r="X441" i="1" s="1"/>
  <c r="V230" i="1" l="1" a="1"/>
  <c r="V230" i="1" s="1"/>
  <c r="G230" i="1" s="1"/>
  <c r="J230" i="1" s="1"/>
  <c r="I229" i="1"/>
  <c r="H229" i="1"/>
  <c r="W441" i="1" a="1"/>
  <c r="W441" i="1" s="1"/>
  <c r="X442" i="1" s="1" a="1"/>
  <c r="X442" i="1" s="1"/>
  <c r="Y440" i="1" a="1"/>
  <c r="Y440" i="1" s="1"/>
  <c r="Z441" i="1" s="1" a="1"/>
  <c r="Z441" i="1" s="1"/>
  <c r="T441" i="1" a="1"/>
  <c r="T441" i="1" s="1"/>
  <c r="S440" i="1" a="1"/>
  <c r="S440" i="1" s="1"/>
  <c r="AA441" i="1" a="1"/>
  <c r="AA441" i="1" s="1"/>
  <c r="AB442" i="1" s="1" a="1"/>
  <c r="AB442" i="1" s="1"/>
  <c r="U230" i="1" l="1" a="1"/>
  <c r="U230" i="1" s="1"/>
  <c r="F230" i="1" s="1"/>
  <c r="W442" i="1" a="1"/>
  <c r="W442" i="1" s="1"/>
  <c r="X443" i="1" s="1" a="1"/>
  <c r="X443" i="1" s="1"/>
  <c r="S441" i="1" a="1"/>
  <c r="S441" i="1" s="1"/>
  <c r="T442" i="1" a="1"/>
  <c r="T442" i="1" s="1"/>
  <c r="AA442" i="1" a="1"/>
  <c r="AA442" i="1" s="1"/>
  <c r="AB443" i="1" s="1" a="1"/>
  <c r="AB443" i="1" s="1"/>
  <c r="Y441" i="1" a="1"/>
  <c r="Y441" i="1" s="1"/>
  <c r="Z442" i="1" s="1" a="1"/>
  <c r="Z442" i="1" s="1"/>
  <c r="I230" i="1" l="1"/>
  <c r="H230" i="1"/>
  <c r="V231" i="1" a="1"/>
  <c r="V231" i="1" s="1"/>
  <c r="G231" i="1" s="1"/>
  <c r="J231" i="1" s="1"/>
  <c r="T443" i="1" a="1"/>
  <c r="T443" i="1" s="1"/>
  <c r="S442" i="1" a="1"/>
  <c r="S442" i="1" s="1"/>
  <c r="W443" i="1" a="1"/>
  <c r="W443" i="1" s="1"/>
  <c r="X444" i="1" s="1" a="1"/>
  <c r="X444" i="1" s="1"/>
  <c r="Y442" i="1" a="1"/>
  <c r="Y442" i="1" s="1"/>
  <c r="Z443" i="1" s="1" a="1"/>
  <c r="Z443" i="1" s="1"/>
  <c r="AA443" i="1" a="1"/>
  <c r="AA443" i="1" s="1"/>
  <c r="AB444" i="1" s="1" a="1"/>
  <c r="AB444" i="1" s="1"/>
  <c r="U231" i="1" l="1" a="1"/>
  <c r="U231" i="1" s="1"/>
  <c r="F231" i="1" s="1"/>
  <c r="AA444" i="1" a="1"/>
  <c r="AA444" i="1" s="1"/>
  <c r="AB445" i="1" s="1" a="1"/>
  <c r="AB445" i="1" s="1"/>
  <c r="W444" i="1" a="1"/>
  <c r="W444" i="1" s="1"/>
  <c r="X445" i="1" s="1" a="1"/>
  <c r="X445" i="1" s="1"/>
  <c r="T444" i="1" a="1"/>
  <c r="T444" i="1" s="1"/>
  <c r="S443" i="1" a="1"/>
  <c r="S443" i="1" s="1"/>
  <c r="Y443" i="1" a="1"/>
  <c r="Y443" i="1" s="1"/>
  <c r="Z444" i="1" s="1" a="1"/>
  <c r="Z444" i="1" s="1"/>
  <c r="V232" i="1" l="1" a="1"/>
  <c r="V232" i="1" s="1"/>
  <c r="G232" i="1" s="1"/>
  <c r="J232" i="1" s="1"/>
  <c r="H231" i="1"/>
  <c r="I231" i="1"/>
  <c r="Y444" i="1" a="1"/>
  <c r="Y444" i="1" s="1"/>
  <c r="Z445" i="1" s="1" a="1"/>
  <c r="Z445" i="1" s="1"/>
  <c r="AA445" i="1" a="1"/>
  <c r="AA445" i="1" s="1"/>
  <c r="AB446" i="1" s="1" a="1"/>
  <c r="AB446" i="1" s="1"/>
  <c r="T445" i="1" a="1"/>
  <c r="T445" i="1" s="1"/>
  <c r="S444" i="1" a="1"/>
  <c r="S444" i="1" s="1"/>
  <c r="W445" i="1" a="1"/>
  <c r="W445" i="1" s="1"/>
  <c r="X446" i="1" s="1" a="1"/>
  <c r="X446" i="1" s="1"/>
  <c r="U232" i="1" l="1" a="1"/>
  <c r="U232" i="1" s="1"/>
  <c r="F232" i="1" s="1"/>
  <c r="W446" i="1" a="1"/>
  <c r="W446" i="1" s="1"/>
  <c r="X447" i="1" s="1" a="1"/>
  <c r="X447" i="1" s="1"/>
  <c r="S445" i="1" a="1"/>
  <c r="S445" i="1" s="1"/>
  <c r="T446" i="1" a="1"/>
  <c r="T446" i="1" s="1"/>
  <c r="AA446" i="1" a="1"/>
  <c r="AA446" i="1" s="1"/>
  <c r="AB447" i="1" s="1" a="1"/>
  <c r="AB447" i="1" s="1"/>
  <c r="Y445" i="1" a="1"/>
  <c r="Y445" i="1" s="1"/>
  <c r="Z446" i="1" s="1" a="1"/>
  <c r="Z446" i="1" s="1"/>
  <c r="V233" i="1" l="1" a="1"/>
  <c r="V233" i="1" s="1"/>
  <c r="G233" i="1" s="1"/>
  <c r="J233" i="1" s="1"/>
  <c r="H232" i="1"/>
  <c r="I232" i="1"/>
  <c r="Y446" i="1" a="1"/>
  <c r="Y446" i="1" s="1"/>
  <c r="Z447" i="1" s="1" a="1"/>
  <c r="Z447" i="1" s="1"/>
  <c r="W447" i="1" a="1"/>
  <c r="W447" i="1" s="1"/>
  <c r="X448" i="1" s="1" a="1"/>
  <c r="X448" i="1" s="1"/>
  <c r="AA447" i="1" a="1"/>
  <c r="AA447" i="1" s="1"/>
  <c r="AB448" i="1" s="1" a="1"/>
  <c r="AB448" i="1" s="1"/>
  <c r="S446" i="1" a="1"/>
  <c r="S446" i="1" s="1"/>
  <c r="T447" i="1" a="1"/>
  <c r="T447" i="1" s="1"/>
  <c r="U233" i="1" l="1" a="1"/>
  <c r="U233" i="1" s="1"/>
  <c r="F233" i="1" s="1"/>
  <c r="Y447" i="1" a="1"/>
  <c r="Y447" i="1" s="1"/>
  <c r="Z448" i="1" s="1" a="1"/>
  <c r="Z448" i="1" s="1"/>
  <c r="S447" i="1" a="1"/>
  <c r="S447" i="1" s="1"/>
  <c r="T448" i="1" a="1"/>
  <c r="T448" i="1" s="1"/>
  <c r="AA448" i="1" a="1"/>
  <c r="AA448" i="1" s="1"/>
  <c r="AB449" i="1" s="1" a="1"/>
  <c r="AB449" i="1" s="1"/>
  <c r="W448" i="1" a="1"/>
  <c r="W448" i="1" s="1"/>
  <c r="X449" i="1" s="1" a="1"/>
  <c r="X449" i="1" s="1"/>
  <c r="I233" i="1" l="1"/>
  <c r="H233" i="1"/>
  <c r="V234" i="1" a="1"/>
  <c r="V234" i="1" s="1"/>
  <c r="G234" i="1" s="1"/>
  <c r="J234" i="1" s="1"/>
  <c r="Y448" i="1" a="1"/>
  <c r="Y448" i="1" s="1"/>
  <c r="Z449" i="1" s="1" a="1"/>
  <c r="Z449" i="1" s="1"/>
  <c r="AA449" i="1" a="1"/>
  <c r="AA449" i="1" s="1"/>
  <c r="AB450" i="1" s="1" a="1"/>
  <c r="AB450" i="1" s="1"/>
  <c r="W449" i="1" a="1"/>
  <c r="W449" i="1" s="1"/>
  <c r="X450" i="1" s="1" a="1"/>
  <c r="X450" i="1" s="1"/>
  <c r="T449" i="1" a="1"/>
  <c r="T449" i="1" s="1"/>
  <c r="S448" i="1" a="1"/>
  <c r="S448" i="1" s="1"/>
  <c r="U234" i="1" l="1" a="1"/>
  <c r="U234" i="1" s="1"/>
  <c r="F234" i="1" s="1"/>
  <c r="Y449" i="1" a="1"/>
  <c r="Y449" i="1" s="1"/>
  <c r="Z450" i="1" s="1" a="1"/>
  <c r="Z450" i="1" s="1"/>
  <c r="W450" i="1" a="1"/>
  <c r="W450" i="1" s="1"/>
  <c r="X451" i="1" s="1" a="1"/>
  <c r="X451" i="1" s="1"/>
  <c r="AA450" i="1" a="1"/>
  <c r="AA450" i="1" s="1"/>
  <c r="AB451" i="1" s="1" a="1"/>
  <c r="AB451" i="1" s="1"/>
  <c r="T450" i="1" a="1"/>
  <c r="T450" i="1" s="1"/>
  <c r="S449" i="1" a="1"/>
  <c r="S449" i="1" s="1"/>
  <c r="V235" i="1" l="1" a="1"/>
  <c r="V235" i="1" s="1"/>
  <c r="G235" i="1" s="1"/>
  <c r="J235" i="1" s="1"/>
  <c r="H234" i="1"/>
  <c r="I234" i="1"/>
  <c r="T451" i="1" a="1"/>
  <c r="T451" i="1" s="1"/>
  <c r="S450" i="1" a="1"/>
  <c r="S450" i="1" s="1"/>
  <c r="W451" i="1" a="1"/>
  <c r="W451" i="1" s="1"/>
  <c r="X452" i="1" s="1" a="1"/>
  <c r="X452" i="1" s="1"/>
  <c r="Y450" i="1" a="1"/>
  <c r="Y450" i="1" s="1"/>
  <c r="Z451" i="1" s="1" a="1"/>
  <c r="Z451" i="1" s="1"/>
  <c r="AA451" i="1" a="1"/>
  <c r="AA451" i="1" s="1"/>
  <c r="AB452" i="1" s="1" a="1"/>
  <c r="AB452" i="1" s="1"/>
  <c r="U235" i="1" l="1" a="1"/>
  <c r="U235" i="1" s="1"/>
  <c r="F235" i="1" s="1"/>
  <c r="Y451" i="1" a="1"/>
  <c r="Y451" i="1" s="1"/>
  <c r="Z452" i="1" s="1" a="1"/>
  <c r="Z452" i="1" s="1"/>
  <c r="W452" i="1" a="1"/>
  <c r="W452" i="1" s="1"/>
  <c r="X453" i="1" s="1" a="1"/>
  <c r="X453" i="1" s="1"/>
  <c r="AA452" i="1" a="1"/>
  <c r="AA452" i="1" s="1"/>
  <c r="AB453" i="1" s="1" a="1"/>
  <c r="AB453" i="1" s="1"/>
  <c r="S451" i="1" a="1"/>
  <c r="S451" i="1" s="1"/>
  <c r="T452" i="1" a="1"/>
  <c r="T452" i="1" s="1"/>
  <c r="V236" i="1" l="1" a="1"/>
  <c r="V236" i="1" s="1"/>
  <c r="G236" i="1" s="1"/>
  <c r="J236" i="1" s="1"/>
  <c r="H235" i="1"/>
  <c r="I235" i="1"/>
  <c r="AA453" i="1" a="1"/>
  <c r="AA453" i="1" s="1"/>
  <c r="AB454" i="1" s="1" a="1"/>
  <c r="AB454" i="1" s="1"/>
  <c r="Y452" i="1" a="1"/>
  <c r="Y452" i="1" s="1"/>
  <c r="Z453" i="1" s="1" a="1"/>
  <c r="Z453" i="1" s="1"/>
  <c r="S452" i="1" a="1"/>
  <c r="S452" i="1" s="1"/>
  <c r="T453" i="1" a="1"/>
  <c r="T453" i="1" s="1"/>
  <c r="W453" i="1" a="1"/>
  <c r="W453" i="1" s="1"/>
  <c r="X454" i="1" s="1" a="1"/>
  <c r="X454" i="1" s="1"/>
  <c r="U236" i="1" l="1" a="1"/>
  <c r="U236" i="1" s="1"/>
  <c r="F236" i="1" s="1"/>
  <c r="T454" i="1" a="1"/>
  <c r="T454" i="1" s="1"/>
  <c r="S453" i="1" a="1"/>
  <c r="S453" i="1" s="1"/>
  <c r="AA454" i="1" a="1"/>
  <c r="AA454" i="1" s="1"/>
  <c r="AB455" i="1" s="1" a="1"/>
  <c r="AB455" i="1" s="1"/>
  <c r="W454" i="1" a="1"/>
  <c r="W454" i="1" s="1"/>
  <c r="X455" i="1" s="1" a="1"/>
  <c r="X455" i="1" s="1"/>
  <c r="Y453" i="1" a="1"/>
  <c r="Y453" i="1" s="1"/>
  <c r="Z454" i="1" s="1" a="1"/>
  <c r="Z454" i="1" s="1"/>
  <c r="H236" i="1" l="1"/>
  <c r="I236" i="1"/>
  <c r="V237" i="1" a="1"/>
  <c r="V237" i="1" s="1"/>
  <c r="G237" i="1" s="1"/>
  <c r="J237" i="1" s="1"/>
  <c r="Y454" i="1" a="1"/>
  <c r="Y454" i="1" s="1"/>
  <c r="Z455" i="1" s="1" a="1"/>
  <c r="Z455" i="1" s="1"/>
  <c r="AA455" i="1" a="1"/>
  <c r="AA455" i="1" s="1"/>
  <c r="AB456" i="1" s="1" a="1"/>
  <c r="AB456" i="1" s="1"/>
  <c r="W455" i="1" a="1"/>
  <c r="W455" i="1" s="1"/>
  <c r="X456" i="1" s="1" a="1"/>
  <c r="X456" i="1" s="1"/>
  <c r="T455" i="1" a="1"/>
  <c r="T455" i="1" s="1"/>
  <c r="S454" i="1" a="1"/>
  <c r="S454" i="1" s="1"/>
  <c r="U237" i="1" l="1" a="1"/>
  <c r="U237" i="1" s="1"/>
  <c r="F237" i="1" s="1"/>
  <c r="S455" i="1" a="1"/>
  <c r="S455" i="1" s="1"/>
  <c r="T456" i="1" a="1"/>
  <c r="T456" i="1" s="1"/>
  <c r="W456" i="1" a="1"/>
  <c r="W456" i="1" s="1"/>
  <c r="X457" i="1" s="1" a="1"/>
  <c r="X457" i="1" s="1"/>
  <c r="Y455" i="1" a="1"/>
  <c r="Y455" i="1" s="1"/>
  <c r="Z456" i="1" s="1" a="1"/>
  <c r="Z456" i="1" s="1"/>
  <c r="AA456" i="1" a="1"/>
  <c r="AA456" i="1" s="1"/>
  <c r="AB457" i="1" s="1" a="1"/>
  <c r="AB457" i="1" s="1"/>
  <c r="I237" i="1" l="1"/>
  <c r="H237" i="1"/>
  <c r="V238" i="1" a="1"/>
  <c r="V238" i="1" s="1"/>
  <c r="G238" i="1" s="1"/>
  <c r="J238" i="1" s="1"/>
  <c r="AA457" i="1" a="1"/>
  <c r="AA457" i="1" s="1"/>
  <c r="AB458" i="1" s="1" a="1"/>
  <c r="AB458" i="1" s="1"/>
  <c r="Y456" i="1" a="1"/>
  <c r="Y456" i="1" s="1"/>
  <c r="Z457" i="1" s="1" a="1"/>
  <c r="Z457" i="1" s="1"/>
  <c r="T457" i="1" a="1"/>
  <c r="T457" i="1" s="1"/>
  <c r="S456" i="1" a="1"/>
  <c r="S456" i="1" s="1"/>
  <c r="W457" i="1" a="1"/>
  <c r="W457" i="1" s="1"/>
  <c r="X458" i="1" s="1" a="1"/>
  <c r="X458" i="1" s="1"/>
  <c r="U238" i="1" l="1" a="1"/>
  <c r="U238" i="1" s="1"/>
  <c r="F238" i="1" s="1"/>
  <c r="W458" i="1" a="1"/>
  <c r="W458" i="1" s="1"/>
  <c r="X459" i="1" s="1" a="1"/>
  <c r="X459" i="1" s="1"/>
  <c r="Y457" i="1" a="1"/>
  <c r="Y457" i="1" s="1"/>
  <c r="Z458" i="1" s="1" a="1"/>
  <c r="Z458" i="1" s="1"/>
  <c r="T458" i="1" a="1"/>
  <c r="T458" i="1" s="1"/>
  <c r="S457" i="1" a="1"/>
  <c r="S457" i="1" s="1"/>
  <c r="AA458" i="1" a="1"/>
  <c r="AA458" i="1" s="1"/>
  <c r="AB459" i="1" s="1" a="1"/>
  <c r="AB459" i="1" s="1"/>
  <c r="V239" i="1" l="1" a="1"/>
  <c r="V239" i="1" s="1"/>
  <c r="G239" i="1" s="1"/>
  <c r="J239" i="1" s="1"/>
  <c r="I238" i="1"/>
  <c r="H238" i="1"/>
  <c r="AA459" i="1" a="1"/>
  <c r="AA459" i="1" s="1"/>
  <c r="AB460" i="1" s="1" a="1"/>
  <c r="AB460" i="1" s="1"/>
  <c r="T459" i="1" a="1"/>
  <c r="T459" i="1" s="1"/>
  <c r="S458" i="1" a="1"/>
  <c r="S458" i="1" s="1"/>
  <c r="W459" i="1" a="1"/>
  <c r="W459" i="1" s="1"/>
  <c r="X460" i="1" s="1" a="1"/>
  <c r="X460" i="1" s="1"/>
  <c r="Y458" i="1" a="1"/>
  <c r="Y458" i="1" s="1"/>
  <c r="Z459" i="1" s="1" a="1"/>
  <c r="Z459" i="1" s="1"/>
  <c r="U239" i="1" l="1" a="1"/>
  <c r="U239" i="1" s="1"/>
  <c r="F239" i="1" s="1"/>
  <c r="AA460" i="1" a="1"/>
  <c r="AA460" i="1" s="1"/>
  <c r="AB461" i="1" s="1" a="1"/>
  <c r="AB461" i="1" s="1"/>
  <c r="T460" i="1" a="1"/>
  <c r="T460" i="1" s="1"/>
  <c r="S459" i="1" a="1"/>
  <c r="S459" i="1" s="1"/>
  <c r="Y459" i="1" a="1"/>
  <c r="Y459" i="1" s="1"/>
  <c r="Z460" i="1" s="1" a="1"/>
  <c r="Z460" i="1" s="1"/>
  <c r="W460" i="1" a="1"/>
  <c r="W460" i="1" s="1"/>
  <c r="X461" i="1" s="1" a="1"/>
  <c r="X461" i="1" s="1"/>
  <c r="H239" i="1" l="1"/>
  <c r="I239" i="1"/>
  <c r="V240" i="1" a="1"/>
  <c r="V240" i="1" s="1"/>
  <c r="G240" i="1" s="1"/>
  <c r="J240" i="1" s="1"/>
  <c r="Y460" i="1" a="1"/>
  <c r="Y460" i="1" s="1"/>
  <c r="Z461" i="1" s="1" a="1"/>
  <c r="Z461" i="1" s="1"/>
  <c r="AA461" i="1" a="1"/>
  <c r="AA461" i="1" s="1"/>
  <c r="AB462" i="1" s="1" a="1"/>
  <c r="AB462" i="1" s="1"/>
  <c r="W461" i="1" a="1"/>
  <c r="W461" i="1" s="1"/>
  <c r="X462" i="1" s="1" a="1"/>
  <c r="X462" i="1" s="1"/>
  <c r="T461" i="1" a="1"/>
  <c r="T461" i="1" s="1"/>
  <c r="S460" i="1" a="1"/>
  <c r="S460" i="1" s="1"/>
  <c r="U240" i="1" l="1" a="1"/>
  <c r="U240" i="1" s="1"/>
  <c r="F240" i="1" s="1"/>
  <c r="AA462" i="1" a="1"/>
  <c r="AA462" i="1" s="1"/>
  <c r="AB463" i="1" s="1" a="1"/>
  <c r="AB463" i="1" s="1"/>
  <c r="W462" i="1" a="1"/>
  <c r="W462" i="1" s="1"/>
  <c r="X463" i="1" s="1" a="1"/>
  <c r="X463" i="1" s="1"/>
  <c r="T462" i="1" a="1"/>
  <c r="T462" i="1" s="1"/>
  <c r="S461" i="1" a="1"/>
  <c r="S461" i="1" s="1"/>
  <c r="Y461" i="1" a="1"/>
  <c r="Y461" i="1" s="1"/>
  <c r="Z462" i="1" s="1" a="1"/>
  <c r="Z462" i="1" s="1"/>
  <c r="V241" i="1" l="1" a="1"/>
  <c r="V241" i="1" s="1"/>
  <c r="G241" i="1" s="1"/>
  <c r="J241" i="1" s="1"/>
  <c r="I240" i="1"/>
  <c r="H240" i="1"/>
  <c r="Y462" i="1" a="1"/>
  <c r="Y462" i="1" s="1"/>
  <c r="Z463" i="1" s="1" a="1"/>
  <c r="Z463" i="1" s="1"/>
  <c r="T463" i="1" a="1"/>
  <c r="T463" i="1" s="1"/>
  <c r="S462" i="1" a="1"/>
  <c r="S462" i="1" s="1"/>
  <c r="W463" i="1" a="1"/>
  <c r="W463" i="1" s="1"/>
  <c r="X464" i="1" s="1" a="1"/>
  <c r="X464" i="1" s="1"/>
  <c r="AA463" i="1" a="1"/>
  <c r="AA463" i="1" s="1"/>
  <c r="AB464" i="1" s="1" a="1"/>
  <c r="AB464" i="1" s="1"/>
  <c r="U241" i="1" l="1" a="1"/>
  <c r="U241" i="1" s="1"/>
  <c r="F241" i="1" s="1"/>
  <c r="AA464" i="1" a="1"/>
  <c r="AA464" i="1" s="1"/>
  <c r="AB465" i="1" s="1" a="1"/>
  <c r="AB465" i="1" s="1"/>
  <c r="W464" i="1" a="1"/>
  <c r="W464" i="1" s="1"/>
  <c r="X465" i="1" s="1" a="1"/>
  <c r="X465" i="1" s="1"/>
  <c r="Y463" i="1" a="1"/>
  <c r="Y463" i="1" s="1"/>
  <c r="Z464" i="1" s="1" a="1"/>
  <c r="Z464" i="1" s="1"/>
  <c r="T464" i="1" a="1"/>
  <c r="T464" i="1" s="1"/>
  <c r="S463" i="1" a="1"/>
  <c r="S463" i="1" s="1"/>
  <c r="V242" i="1" l="1" a="1"/>
  <c r="V242" i="1" s="1"/>
  <c r="G242" i="1" s="1"/>
  <c r="J242" i="1" s="1"/>
  <c r="I241" i="1"/>
  <c r="H241" i="1"/>
  <c r="AA465" i="1" a="1"/>
  <c r="AA465" i="1" s="1"/>
  <c r="AB466" i="1" s="1" a="1"/>
  <c r="AB466" i="1" s="1"/>
  <c r="Y464" i="1" a="1"/>
  <c r="Y464" i="1" s="1"/>
  <c r="Z465" i="1" s="1" a="1"/>
  <c r="Z465" i="1" s="1"/>
  <c r="S464" i="1" a="1"/>
  <c r="S464" i="1" s="1"/>
  <c r="T465" i="1" a="1"/>
  <c r="T465" i="1" s="1"/>
  <c r="W465" i="1" a="1"/>
  <c r="W465" i="1" s="1"/>
  <c r="X466" i="1" s="1" a="1"/>
  <c r="X466" i="1" s="1"/>
  <c r="U242" i="1" l="1" a="1"/>
  <c r="U242" i="1" s="1"/>
  <c r="F242" i="1" s="1"/>
  <c r="T466" i="1" a="1"/>
  <c r="T466" i="1" s="1"/>
  <c r="S465" i="1" a="1"/>
  <c r="S465" i="1" s="1"/>
  <c r="Y465" i="1" a="1"/>
  <c r="Y465" i="1" s="1"/>
  <c r="Z466" i="1" s="1" a="1"/>
  <c r="Z466" i="1" s="1"/>
  <c r="W466" i="1" a="1"/>
  <c r="W466" i="1" s="1"/>
  <c r="X467" i="1" s="1" a="1"/>
  <c r="X467" i="1" s="1"/>
  <c r="AA466" i="1" a="1"/>
  <c r="AA466" i="1" s="1"/>
  <c r="AB467" i="1" s="1" a="1"/>
  <c r="AB467" i="1" s="1"/>
  <c r="H242" i="1" l="1"/>
  <c r="I242" i="1"/>
  <c r="V243" i="1" a="1"/>
  <c r="V243" i="1" s="1"/>
  <c r="G243" i="1" s="1"/>
  <c r="J243" i="1" s="1"/>
  <c r="S466" i="1" a="1"/>
  <c r="S466" i="1" s="1"/>
  <c r="T467" i="1" a="1"/>
  <c r="T467" i="1" s="1"/>
  <c r="AA467" i="1" a="1"/>
  <c r="AA467" i="1" s="1"/>
  <c r="AB468" i="1" s="1" a="1"/>
  <c r="AB468" i="1" s="1"/>
  <c r="W467" i="1" a="1"/>
  <c r="W467" i="1" s="1"/>
  <c r="X468" i="1" s="1" a="1"/>
  <c r="X468" i="1" s="1"/>
  <c r="Y466" i="1" a="1"/>
  <c r="Y466" i="1" s="1"/>
  <c r="Z467" i="1" s="1" a="1"/>
  <c r="Z467" i="1" s="1"/>
  <c r="U243" i="1" l="1" a="1"/>
  <c r="U243" i="1" s="1"/>
  <c r="F243" i="1" s="1"/>
  <c r="Y467" i="1" a="1"/>
  <c r="Y467" i="1" s="1"/>
  <c r="Z468" i="1" s="1" a="1"/>
  <c r="Z468" i="1" s="1"/>
  <c r="W468" i="1" a="1"/>
  <c r="W468" i="1" s="1"/>
  <c r="X469" i="1" s="1" a="1"/>
  <c r="X469" i="1" s="1"/>
  <c r="AA468" i="1" a="1"/>
  <c r="AA468" i="1" s="1"/>
  <c r="AB469" i="1" s="1" a="1"/>
  <c r="AB469" i="1" s="1"/>
  <c r="T468" i="1" a="1"/>
  <c r="T468" i="1" s="1"/>
  <c r="S467" i="1" a="1"/>
  <c r="S467" i="1" s="1"/>
  <c r="V244" i="1" l="1" a="1"/>
  <c r="V244" i="1" s="1"/>
  <c r="G244" i="1" s="1"/>
  <c r="J244" i="1" s="1"/>
  <c r="I243" i="1"/>
  <c r="H243" i="1"/>
  <c r="W469" i="1" a="1"/>
  <c r="W469" i="1" s="1"/>
  <c r="X470" i="1" s="1" a="1"/>
  <c r="X470" i="1" s="1"/>
  <c r="AA469" i="1" a="1"/>
  <c r="AA469" i="1" s="1"/>
  <c r="AB470" i="1" s="1" a="1"/>
  <c r="AB470" i="1" s="1"/>
  <c r="Y468" i="1" a="1"/>
  <c r="Y468" i="1" s="1"/>
  <c r="Z469" i="1" s="1" a="1"/>
  <c r="Z469" i="1" s="1"/>
  <c r="S468" i="1" a="1"/>
  <c r="S468" i="1" s="1"/>
  <c r="T469" i="1" a="1"/>
  <c r="T469" i="1" s="1"/>
  <c r="U244" i="1" l="1" a="1"/>
  <c r="U244" i="1" s="1"/>
  <c r="F244" i="1" s="1"/>
  <c r="S469" i="1" a="1"/>
  <c r="S469" i="1" s="1"/>
  <c r="T470" i="1" a="1"/>
  <c r="T470" i="1" s="1"/>
  <c r="AA470" i="1" a="1"/>
  <c r="AA470" i="1" s="1"/>
  <c r="AB471" i="1" s="1" a="1"/>
  <c r="AB471" i="1" s="1"/>
  <c r="W470" i="1" a="1"/>
  <c r="W470" i="1" s="1"/>
  <c r="X471" i="1" s="1" a="1"/>
  <c r="X471" i="1" s="1"/>
  <c r="Y469" i="1" a="1"/>
  <c r="Y469" i="1" s="1"/>
  <c r="Z470" i="1" s="1" a="1"/>
  <c r="Z470" i="1" s="1"/>
  <c r="I244" i="1" l="1"/>
  <c r="H244" i="1"/>
  <c r="V245" i="1" a="1"/>
  <c r="V245" i="1" s="1"/>
  <c r="G245" i="1" s="1"/>
  <c r="J245" i="1" s="1"/>
  <c r="Y470" i="1" a="1"/>
  <c r="Y470" i="1" s="1"/>
  <c r="Z471" i="1" s="1" a="1"/>
  <c r="Z471" i="1" s="1"/>
  <c r="W471" i="1" a="1"/>
  <c r="W471" i="1" s="1"/>
  <c r="X472" i="1" s="1" a="1"/>
  <c r="X472" i="1" s="1"/>
  <c r="T471" i="1" a="1"/>
  <c r="T471" i="1" s="1"/>
  <c r="S470" i="1" a="1"/>
  <c r="S470" i="1" s="1"/>
  <c r="AA471" i="1" a="1"/>
  <c r="AA471" i="1" s="1"/>
  <c r="AB472" i="1" s="1" a="1"/>
  <c r="AB472" i="1" s="1"/>
  <c r="U245" i="1" l="1" a="1"/>
  <c r="U245" i="1" s="1"/>
  <c r="F245" i="1" s="1"/>
  <c r="S471" i="1" a="1"/>
  <c r="S471" i="1" s="1"/>
  <c r="T472" i="1" a="1"/>
  <c r="T472" i="1" s="1"/>
  <c r="Y471" i="1" a="1"/>
  <c r="Y471" i="1" s="1"/>
  <c r="Z472" i="1" s="1" a="1"/>
  <c r="Z472" i="1" s="1"/>
  <c r="AA472" i="1" a="1"/>
  <c r="AA472" i="1" s="1"/>
  <c r="AB473" i="1" s="1" a="1"/>
  <c r="AB473" i="1" s="1"/>
  <c r="W472" i="1" a="1"/>
  <c r="W472" i="1" s="1"/>
  <c r="X473" i="1" s="1" a="1"/>
  <c r="X473" i="1" s="1"/>
  <c r="I245" i="1" l="1"/>
  <c r="H245" i="1"/>
  <c r="V246" i="1" a="1"/>
  <c r="V246" i="1" s="1"/>
  <c r="G246" i="1" s="1"/>
  <c r="J246" i="1" s="1"/>
  <c r="AA473" i="1" a="1"/>
  <c r="AA473" i="1" s="1"/>
  <c r="AB474" i="1" s="1" a="1"/>
  <c r="AB474" i="1" s="1"/>
  <c r="S472" i="1" a="1"/>
  <c r="S472" i="1" s="1"/>
  <c r="T473" i="1" a="1"/>
  <c r="T473" i="1" s="1"/>
  <c r="W473" i="1" a="1"/>
  <c r="W473" i="1" s="1"/>
  <c r="X474" i="1" s="1" a="1"/>
  <c r="X474" i="1" s="1"/>
  <c r="Y472" i="1" a="1"/>
  <c r="Y472" i="1" s="1"/>
  <c r="Z473" i="1" s="1" a="1"/>
  <c r="Z473" i="1" s="1"/>
  <c r="U246" i="1" l="1" a="1"/>
  <c r="U246" i="1" s="1"/>
  <c r="F246" i="1" s="1"/>
  <c r="T474" i="1" a="1"/>
  <c r="T474" i="1" s="1"/>
  <c r="S473" i="1" a="1"/>
  <c r="S473" i="1" s="1"/>
  <c r="Y473" i="1" a="1"/>
  <c r="Y473" i="1" s="1"/>
  <c r="Z474" i="1" s="1" a="1"/>
  <c r="Z474" i="1" s="1"/>
  <c r="W474" i="1" a="1"/>
  <c r="W474" i="1" s="1"/>
  <c r="X475" i="1" s="1" a="1"/>
  <c r="X475" i="1" s="1"/>
  <c r="AA474" i="1" a="1"/>
  <c r="AA474" i="1" s="1"/>
  <c r="AB475" i="1" s="1" a="1"/>
  <c r="AB475" i="1" s="1"/>
  <c r="I246" i="1" l="1"/>
  <c r="H246" i="1"/>
  <c r="V247" i="1" a="1"/>
  <c r="V247" i="1" s="1"/>
  <c r="G247" i="1" s="1"/>
  <c r="J247" i="1" s="1"/>
  <c r="S474" i="1" a="1"/>
  <c r="S474" i="1" s="1"/>
  <c r="T475" i="1" a="1"/>
  <c r="T475" i="1" s="1"/>
  <c r="W475" i="1" a="1"/>
  <c r="W475" i="1" s="1"/>
  <c r="X476" i="1" s="1" a="1"/>
  <c r="X476" i="1" s="1"/>
  <c r="AA475" i="1" a="1"/>
  <c r="AA475" i="1" s="1"/>
  <c r="AB476" i="1" s="1" a="1"/>
  <c r="AB476" i="1" s="1"/>
  <c r="Y474" i="1" a="1"/>
  <c r="Y474" i="1" s="1"/>
  <c r="Z475" i="1" s="1" a="1"/>
  <c r="Z475" i="1" s="1"/>
  <c r="U247" i="1" l="1" a="1"/>
  <c r="U247" i="1" s="1"/>
  <c r="F247" i="1" s="1"/>
  <c r="S475" i="1" a="1"/>
  <c r="S475" i="1" s="1"/>
  <c r="T476" i="1" a="1"/>
  <c r="T476" i="1" s="1"/>
  <c r="AA476" i="1" a="1"/>
  <c r="AA476" i="1" s="1"/>
  <c r="AB477" i="1" s="1" a="1"/>
  <c r="AB477" i="1" s="1"/>
  <c r="W476" i="1" a="1"/>
  <c r="W476" i="1" s="1"/>
  <c r="X477" i="1" s="1" a="1"/>
  <c r="X477" i="1" s="1"/>
  <c r="Y475" i="1" a="1"/>
  <c r="Y475" i="1" s="1"/>
  <c r="Z476" i="1" s="1" a="1"/>
  <c r="Z476" i="1" s="1"/>
  <c r="I247" i="1" l="1"/>
  <c r="H247" i="1"/>
  <c r="V248" i="1" a="1"/>
  <c r="V248" i="1" s="1"/>
  <c r="G248" i="1" s="1"/>
  <c r="J248" i="1" s="1"/>
  <c r="W477" i="1" a="1"/>
  <c r="W477" i="1" s="1"/>
  <c r="X478" i="1" s="1" a="1"/>
  <c r="X478" i="1" s="1"/>
  <c r="Y476" i="1" a="1"/>
  <c r="Y476" i="1" s="1"/>
  <c r="Z477" i="1" s="1" a="1"/>
  <c r="Z477" i="1" s="1"/>
  <c r="T477" i="1" a="1"/>
  <c r="T477" i="1" s="1"/>
  <c r="S476" i="1" a="1"/>
  <c r="S476" i="1" s="1"/>
  <c r="AA477" i="1" a="1"/>
  <c r="AA477" i="1" s="1"/>
  <c r="AB478" i="1" s="1" a="1"/>
  <c r="AB478" i="1" s="1"/>
  <c r="U248" i="1" l="1" a="1"/>
  <c r="U248" i="1" s="1"/>
  <c r="F248" i="1" s="1"/>
  <c r="Y477" i="1" a="1"/>
  <c r="Y477" i="1" s="1"/>
  <c r="Z478" i="1" s="1" a="1"/>
  <c r="Z478" i="1" s="1"/>
  <c r="T478" i="1" a="1"/>
  <c r="T478" i="1" s="1"/>
  <c r="S477" i="1" a="1"/>
  <c r="S477" i="1" s="1"/>
  <c r="AA478" i="1" a="1"/>
  <c r="AA478" i="1" s="1"/>
  <c r="AB479" i="1" s="1" a="1"/>
  <c r="AB479" i="1" s="1"/>
  <c r="W478" i="1" a="1"/>
  <c r="W478" i="1" s="1"/>
  <c r="X479" i="1" s="1" a="1"/>
  <c r="X479" i="1" s="1"/>
  <c r="V249" i="1" l="1" a="1"/>
  <c r="V249" i="1" s="1"/>
  <c r="G249" i="1" s="1"/>
  <c r="J249" i="1" s="1"/>
  <c r="H248" i="1"/>
  <c r="I248" i="1"/>
  <c r="Y478" i="1" a="1"/>
  <c r="Y478" i="1" s="1"/>
  <c r="Z479" i="1" s="1" a="1"/>
  <c r="Z479" i="1" s="1"/>
  <c r="W479" i="1" a="1"/>
  <c r="W479" i="1" s="1"/>
  <c r="X480" i="1" s="1" a="1"/>
  <c r="X480" i="1" s="1"/>
  <c r="T479" i="1" a="1"/>
  <c r="T479" i="1" s="1"/>
  <c r="S478" i="1" a="1"/>
  <c r="S478" i="1" s="1"/>
  <c r="AA479" i="1" a="1"/>
  <c r="AA479" i="1" s="1"/>
  <c r="AB480" i="1" s="1" a="1"/>
  <c r="AB480" i="1" s="1"/>
  <c r="U249" i="1" l="1" a="1"/>
  <c r="U249" i="1" s="1"/>
  <c r="F249" i="1" s="1"/>
  <c r="AA480" i="1" a="1"/>
  <c r="AA480" i="1" s="1"/>
  <c r="AB481" i="1" s="1" a="1"/>
  <c r="AB481" i="1" s="1"/>
  <c r="Y479" i="1" a="1"/>
  <c r="Y479" i="1" s="1"/>
  <c r="Z480" i="1" s="1" a="1"/>
  <c r="Z480" i="1" s="1"/>
  <c r="W480" i="1" a="1"/>
  <c r="W480" i="1" s="1"/>
  <c r="X481" i="1" s="1" a="1"/>
  <c r="X481" i="1" s="1"/>
  <c r="T480" i="1" a="1"/>
  <c r="T480" i="1" s="1"/>
  <c r="S479" i="1" a="1"/>
  <c r="S479" i="1" s="1"/>
  <c r="H249" i="1" l="1"/>
  <c r="I249" i="1"/>
  <c r="V250" i="1" a="1"/>
  <c r="V250" i="1" s="1"/>
  <c r="G250" i="1" s="1"/>
  <c r="J250" i="1" s="1"/>
  <c r="W481" i="1" a="1"/>
  <c r="W481" i="1" s="1"/>
  <c r="X482" i="1" s="1" a="1"/>
  <c r="X482" i="1" s="1"/>
  <c r="AA481" i="1" a="1"/>
  <c r="AA481" i="1" s="1"/>
  <c r="AB482" i="1" s="1" a="1"/>
  <c r="AB482" i="1" s="1"/>
  <c r="T481" i="1" a="1"/>
  <c r="T481" i="1" s="1"/>
  <c r="S480" i="1" a="1"/>
  <c r="S480" i="1" s="1"/>
  <c r="Y480" i="1" a="1"/>
  <c r="Y480" i="1" s="1"/>
  <c r="Z481" i="1" s="1" a="1"/>
  <c r="Z481" i="1" s="1"/>
  <c r="U250" i="1" l="1" a="1"/>
  <c r="U250" i="1" s="1"/>
  <c r="F250" i="1" s="1"/>
  <c r="W482" i="1" a="1"/>
  <c r="W482" i="1" s="1"/>
  <c r="X483" i="1" s="1" a="1"/>
  <c r="X483" i="1" s="1"/>
  <c r="T482" i="1" a="1"/>
  <c r="T482" i="1" s="1"/>
  <c r="S481" i="1" a="1"/>
  <c r="S481" i="1" s="1"/>
  <c r="Y481" i="1" a="1"/>
  <c r="Y481" i="1" s="1"/>
  <c r="Z482" i="1" s="1" a="1"/>
  <c r="Z482" i="1" s="1"/>
  <c r="AA482" i="1" a="1"/>
  <c r="AA482" i="1" s="1"/>
  <c r="AB483" i="1" s="1" a="1"/>
  <c r="AB483" i="1" s="1"/>
  <c r="H250" i="1" l="1"/>
  <c r="I250" i="1"/>
  <c r="V251" i="1" a="1"/>
  <c r="V251" i="1" s="1"/>
  <c r="G251" i="1" s="1"/>
  <c r="J251" i="1" s="1"/>
  <c r="AA483" i="1" a="1"/>
  <c r="AA483" i="1" s="1"/>
  <c r="AB484" i="1" s="1" a="1"/>
  <c r="AB484" i="1" s="1"/>
  <c r="W483" i="1" a="1"/>
  <c r="W483" i="1" s="1"/>
  <c r="X484" i="1" s="1" a="1"/>
  <c r="X484" i="1" s="1"/>
  <c r="T483" i="1" a="1"/>
  <c r="T483" i="1" s="1"/>
  <c r="S482" i="1" a="1"/>
  <c r="S482" i="1" s="1"/>
  <c r="Y482" i="1" a="1"/>
  <c r="Y482" i="1" s="1"/>
  <c r="Z483" i="1" s="1" a="1"/>
  <c r="Z483" i="1" s="1"/>
  <c r="U251" i="1" l="1" a="1"/>
  <c r="U251" i="1" s="1"/>
  <c r="F251" i="1" s="1"/>
  <c r="AA484" i="1" a="1"/>
  <c r="AA484" i="1" s="1"/>
  <c r="AB485" i="1" s="1" a="1"/>
  <c r="AB485" i="1" s="1"/>
  <c r="W484" i="1" a="1"/>
  <c r="W484" i="1" s="1"/>
  <c r="X485" i="1" s="1" a="1"/>
  <c r="X485" i="1" s="1"/>
  <c r="Y483" i="1" a="1"/>
  <c r="Y483" i="1" s="1"/>
  <c r="Z484" i="1" s="1" a="1"/>
  <c r="Z484" i="1" s="1"/>
  <c r="S483" i="1" a="1"/>
  <c r="S483" i="1" s="1"/>
  <c r="T484" i="1" a="1"/>
  <c r="T484" i="1" s="1"/>
  <c r="H251" i="1" l="1"/>
  <c r="I251" i="1"/>
  <c r="V252" i="1" a="1"/>
  <c r="V252" i="1" s="1"/>
  <c r="G252" i="1" s="1"/>
  <c r="J252" i="1" s="1"/>
  <c r="S484" i="1" a="1"/>
  <c r="S484" i="1" s="1"/>
  <c r="T485" i="1" a="1"/>
  <c r="T485" i="1" s="1"/>
  <c r="W485" i="1" a="1"/>
  <c r="W485" i="1" s="1"/>
  <c r="X486" i="1" s="1" a="1"/>
  <c r="X486" i="1" s="1"/>
  <c r="AA485" i="1" a="1"/>
  <c r="AA485" i="1" s="1"/>
  <c r="AB486" i="1" s="1" a="1"/>
  <c r="AB486" i="1" s="1"/>
  <c r="Y484" i="1" a="1"/>
  <c r="Y484" i="1" s="1"/>
  <c r="Z485" i="1" s="1" a="1"/>
  <c r="Z485" i="1" s="1"/>
  <c r="U252" i="1" l="1" a="1"/>
  <c r="U252" i="1" s="1"/>
  <c r="F252" i="1" s="1"/>
  <c r="Y485" i="1" a="1"/>
  <c r="Y485" i="1" s="1"/>
  <c r="Z486" i="1" s="1" a="1"/>
  <c r="Z486" i="1" s="1"/>
  <c r="AA486" i="1" a="1"/>
  <c r="AA486" i="1" s="1"/>
  <c r="AB487" i="1" s="1" a="1"/>
  <c r="AB487" i="1" s="1"/>
  <c r="T486" i="1" a="1"/>
  <c r="T486" i="1" s="1"/>
  <c r="S485" i="1" a="1"/>
  <c r="S485" i="1" s="1"/>
  <c r="W486" i="1" a="1"/>
  <c r="W486" i="1" s="1"/>
  <c r="X487" i="1" s="1" a="1"/>
  <c r="X487" i="1" s="1"/>
  <c r="H252" i="1" l="1"/>
  <c r="I252" i="1"/>
  <c r="V253" i="1" a="1"/>
  <c r="V253" i="1" s="1"/>
  <c r="G253" i="1" s="1"/>
  <c r="J253" i="1" s="1"/>
  <c r="S486" i="1" a="1"/>
  <c r="S486" i="1" s="1"/>
  <c r="T487" i="1" a="1"/>
  <c r="T487" i="1" s="1"/>
  <c r="Y486" i="1" a="1"/>
  <c r="Y486" i="1" s="1"/>
  <c r="Z487" i="1" s="1" a="1"/>
  <c r="Z487" i="1" s="1"/>
  <c r="AA487" i="1" a="1"/>
  <c r="AA487" i="1" s="1"/>
  <c r="AB488" i="1" s="1" a="1"/>
  <c r="AB488" i="1" s="1"/>
  <c r="W487" i="1" a="1"/>
  <c r="W487" i="1" s="1"/>
  <c r="X488" i="1" s="1" a="1"/>
  <c r="X488" i="1" s="1"/>
  <c r="U253" i="1" l="1" a="1"/>
  <c r="U253" i="1" s="1"/>
  <c r="F253" i="1" s="1"/>
  <c r="T488" i="1" a="1"/>
  <c r="T488" i="1" s="1"/>
  <c r="S487" i="1" a="1"/>
  <c r="S487" i="1" s="1"/>
  <c r="AA488" i="1" a="1"/>
  <c r="AA488" i="1" s="1"/>
  <c r="AB489" i="1" s="1" a="1"/>
  <c r="AB489" i="1" s="1"/>
  <c r="Y487" i="1" a="1"/>
  <c r="Y487" i="1" s="1"/>
  <c r="Z488" i="1" s="1" a="1"/>
  <c r="Z488" i="1" s="1"/>
  <c r="W488" i="1" a="1"/>
  <c r="W488" i="1" s="1"/>
  <c r="X489" i="1" s="1" a="1"/>
  <c r="X489" i="1" s="1"/>
  <c r="H253" i="1" l="1"/>
  <c r="I253" i="1"/>
  <c r="V254" i="1" a="1"/>
  <c r="V254" i="1" s="1"/>
  <c r="G254" i="1" s="1"/>
  <c r="J254" i="1" s="1"/>
  <c r="T489" i="1" a="1"/>
  <c r="T489" i="1" s="1"/>
  <c r="S488" i="1" a="1"/>
  <c r="S488" i="1" s="1"/>
  <c r="Y488" i="1" a="1"/>
  <c r="Y488" i="1" s="1"/>
  <c r="Z489" i="1" s="1" a="1"/>
  <c r="Z489" i="1" s="1"/>
  <c r="W489" i="1" a="1"/>
  <c r="W489" i="1" s="1"/>
  <c r="X490" i="1" s="1" a="1"/>
  <c r="X490" i="1" s="1"/>
  <c r="AA489" i="1" a="1"/>
  <c r="AA489" i="1" s="1"/>
  <c r="AB490" i="1" s="1" a="1"/>
  <c r="AB490" i="1" s="1"/>
  <c r="U254" i="1" l="1" a="1"/>
  <c r="U254" i="1" s="1"/>
  <c r="F254" i="1" s="1"/>
  <c r="Y489" i="1" a="1"/>
  <c r="Y489" i="1" s="1"/>
  <c r="Z490" i="1" s="1" a="1"/>
  <c r="Z490" i="1" s="1"/>
  <c r="W490" i="1" a="1"/>
  <c r="W490" i="1" s="1"/>
  <c r="X491" i="1" s="1" a="1"/>
  <c r="X491" i="1" s="1"/>
  <c r="T490" i="1" a="1"/>
  <c r="T490" i="1" s="1"/>
  <c r="S489" i="1" a="1"/>
  <c r="S489" i="1" s="1"/>
  <c r="AA490" i="1" a="1"/>
  <c r="AA490" i="1" s="1"/>
  <c r="AB491" i="1" s="1" a="1"/>
  <c r="AB491" i="1" s="1"/>
  <c r="V255" i="1" l="1" a="1"/>
  <c r="V255" i="1" s="1"/>
  <c r="G255" i="1" s="1"/>
  <c r="J255" i="1" s="1"/>
  <c r="I254" i="1"/>
  <c r="H254" i="1"/>
  <c r="Y490" i="1" a="1"/>
  <c r="Y490" i="1" s="1"/>
  <c r="Z491" i="1" s="1" a="1"/>
  <c r="Z491" i="1" s="1"/>
  <c r="S490" i="1" a="1"/>
  <c r="S490" i="1" s="1"/>
  <c r="T491" i="1" a="1"/>
  <c r="T491" i="1" s="1"/>
  <c r="W491" i="1" a="1"/>
  <c r="W491" i="1" s="1"/>
  <c r="X492" i="1" s="1" a="1"/>
  <c r="X492" i="1" s="1"/>
  <c r="AA491" i="1" a="1"/>
  <c r="AA491" i="1" s="1"/>
  <c r="AB492" i="1" s="1" a="1"/>
  <c r="AB492" i="1" s="1"/>
  <c r="U255" i="1" l="1" a="1"/>
  <c r="U255" i="1" s="1"/>
  <c r="F255" i="1" s="1"/>
  <c r="AA492" i="1" a="1"/>
  <c r="AA492" i="1" s="1"/>
  <c r="AB493" i="1" s="1" a="1"/>
  <c r="AB493" i="1" s="1"/>
  <c r="Y491" i="1" a="1"/>
  <c r="Y491" i="1" s="1"/>
  <c r="Z492" i="1" s="1" a="1"/>
  <c r="Z492" i="1" s="1"/>
  <c r="W492" i="1" a="1"/>
  <c r="W492" i="1" s="1"/>
  <c r="X493" i="1" s="1" a="1"/>
  <c r="X493" i="1" s="1"/>
  <c r="T492" i="1" a="1"/>
  <c r="T492" i="1" s="1"/>
  <c r="S491" i="1" a="1"/>
  <c r="S491" i="1" s="1"/>
  <c r="I255" i="1" l="1"/>
  <c r="H255" i="1"/>
  <c r="V256" i="1" a="1"/>
  <c r="V256" i="1" s="1"/>
  <c r="G256" i="1" s="1"/>
  <c r="J256" i="1" s="1"/>
  <c r="AA493" i="1" a="1"/>
  <c r="AA493" i="1" s="1"/>
  <c r="AB494" i="1" s="1" a="1"/>
  <c r="AB494" i="1" s="1"/>
  <c r="W493" i="1" a="1"/>
  <c r="W493" i="1" s="1"/>
  <c r="X494" i="1" s="1" a="1"/>
  <c r="X494" i="1" s="1"/>
  <c r="Y492" i="1" a="1"/>
  <c r="Y492" i="1" s="1"/>
  <c r="Z493" i="1" s="1" a="1"/>
  <c r="Z493" i="1" s="1"/>
  <c r="T493" i="1" a="1"/>
  <c r="T493" i="1" s="1"/>
  <c r="S492" i="1" a="1"/>
  <c r="S492" i="1" s="1"/>
  <c r="U256" i="1" l="1" a="1"/>
  <c r="U256" i="1" s="1"/>
  <c r="F256" i="1" s="1"/>
  <c r="S493" i="1" a="1"/>
  <c r="S493" i="1" s="1"/>
  <c r="T494" i="1" a="1"/>
  <c r="T494" i="1" s="1"/>
  <c r="AA494" i="1" a="1"/>
  <c r="AA494" i="1" s="1"/>
  <c r="AB495" i="1" s="1" a="1"/>
  <c r="AB495" i="1" s="1"/>
  <c r="Y493" i="1" a="1"/>
  <c r="Y493" i="1" s="1"/>
  <c r="Z494" i="1" s="1" a="1"/>
  <c r="Z494" i="1" s="1"/>
  <c r="W494" i="1" a="1"/>
  <c r="W494" i="1" s="1"/>
  <c r="X495" i="1" s="1" a="1"/>
  <c r="X495" i="1" s="1"/>
  <c r="V257" i="1" l="1" a="1"/>
  <c r="V257" i="1" s="1"/>
  <c r="G257" i="1" s="1"/>
  <c r="J257" i="1" s="1"/>
  <c r="I256" i="1"/>
  <c r="H256" i="1"/>
  <c r="Y494" i="1" a="1"/>
  <c r="Y494" i="1" s="1"/>
  <c r="Z495" i="1" s="1" a="1"/>
  <c r="Z495" i="1" s="1"/>
  <c r="T495" i="1" a="1"/>
  <c r="T495" i="1" s="1"/>
  <c r="S494" i="1" a="1"/>
  <c r="S494" i="1" s="1"/>
  <c r="W495" i="1" a="1"/>
  <c r="W495" i="1" s="1"/>
  <c r="X496" i="1" s="1" a="1"/>
  <c r="X496" i="1" s="1"/>
  <c r="AA495" i="1" a="1"/>
  <c r="AA495" i="1" s="1"/>
  <c r="AB496" i="1" s="1" a="1"/>
  <c r="AB496" i="1" s="1"/>
  <c r="U257" i="1" l="1" a="1"/>
  <c r="U257" i="1" s="1"/>
  <c r="F257" i="1" s="1"/>
  <c r="W496" i="1" a="1"/>
  <c r="W496" i="1" s="1"/>
  <c r="X497" i="1" s="1" a="1"/>
  <c r="X497" i="1" s="1"/>
  <c r="Y495" i="1" a="1"/>
  <c r="Y495" i="1" s="1"/>
  <c r="Z496" i="1" s="1" a="1"/>
  <c r="Z496" i="1" s="1"/>
  <c r="S495" i="1" a="1"/>
  <c r="S495" i="1" s="1"/>
  <c r="T496" i="1" a="1"/>
  <c r="T496" i="1" s="1"/>
  <c r="AA496" i="1" a="1"/>
  <c r="AA496" i="1" s="1"/>
  <c r="AB497" i="1" s="1" a="1"/>
  <c r="AB497" i="1" s="1"/>
  <c r="I257" i="1" l="1"/>
  <c r="H257" i="1"/>
  <c r="V258" i="1" a="1"/>
  <c r="V258" i="1" s="1"/>
  <c r="G258" i="1" s="1"/>
  <c r="J258" i="1" s="1"/>
  <c r="W497" i="1" a="1"/>
  <c r="W497" i="1" s="1"/>
  <c r="X498" i="1" s="1" a="1"/>
  <c r="X498" i="1" s="1"/>
  <c r="Y496" i="1" a="1"/>
  <c r="Y496" i="1" s="1"/>
  <c r="Z497" i="1" s="1" a="1"/>
  <c r="Z497" i="1" s="1"/>
  <c r="AA497" i="1" a="1"/>
  <c r="AA497" i="1" s="1"/>
  <c r="AB498" i="1" s="1" a="1"/>
  <c r="AB498" i="1" s="1"/>
  <c r="S496" i="1" a="1"/>
  <c r="S496" i="1" s="1"/>
  <c r="T497" i="1" a="1"/>
  <c r="T497" i="1" s="1"/>
  <c r="U258" i="1" l="1" a="1"/>
  <c r="U258" i="1" s="1"/>
  <c r="F258" i="1" s="1"/>
  <c r="T498" i="1" a="1"/>
  <c r="T498" i="1" s="1"/>
  <c r="S497" i="1" a="1"/>
  <c r="S497" i="1" s="1"/>
  <c r="AA498" i="1" a="1"/>
  <c r="AA498" i="1" s="1"/>
  <c r="AB499" i="1" s="1" a="1"/>
  <c r="AB499" i="1" s="1"/>
  <c r="W498" i="1" a="1"/>
  <c r="W498" i="1" s="1"/>
  <c r="X499" i="1" s="1" a="1"/>
  <c r="X499" i="1" s="1"/>
  <c r="Y497" i="1" a="1"/>
  <c r="Y497" i="1" s="1"/>
  <c r="Z498" i="1" s="1" a="1"/>
  <c r="Z498" i="1" s="1"/>
  <c r="V259" i="1" l="1" a="1"/>
  <c r="V259" i="1" s="1"/>
  <c r="G259" i="1" s="1"/>
  <c r="J259" i="1" s="1"/>
  <c r="I258" i="1"/>
  <c r="H258" i="1"/>
  <c r="S498" i="1" a="1"/>
  <c r="S498" i="1" s="1"/>
  <c r="T499" i="1" a="1"/>
  <c r="T499" i="1" s="1"/>
  <c r="AA499" i="1" a="1"/>
  <c r="AA499" i="1" s="1"/>
  <c r="AB500" i="1" s="1" a="1"/>
  <c r="AB500" i="1" s="1"/>
  <c r="Y498" i="1" a="1"/>
  <c r="Y498" i="1" s="1"/>
  <c r="Z499" i="1" s="1" a="1"/>
  <c r="Z499" i="1" s="1"/>
  <c r="W499" i="1" a="1"/>
  <c r="W499" i="1" s="1"/>
  <c r="X500" i="1" s="1" a="1"/>
  <c r="X500" i="1" s="1"/>
  <c r="U259" i="1" l="1" a="1"/>
  <c r="U259" i="1" s="1"/>
  <c r="F259" i="1" s="1"/>
  <c r="Y499" i="1" a="1"/>
  <c r="Y499" i="1" s="1"/>
  <c r="Z500" i="1" s="1" a="1"/>
  <c r="Z500" i="1" s="1"/>
  <c r="W500" i="1" a="1"/>
  <c r="W500" i="1" s="1"/>
  <c r="X501" i="1" s="1" a="1"/>
  <c r="X501" i="1" s="1"/>
  <c r="AA500" i="1" a="1"/>
  <c r="AA500" i="1" s="1"/>
  <c r="AB501" i="1" s="1" a="1"/>
  <c r="AB501" i="1" s="1"/>
  <c r="S499" i="1" a="1"/>
  <c r="S499" i="1" s="1"/>
  <c r="T500" i="1" a="1"/>
  <c r="T500" i="1" s="1"/>
  <c r="H259" i="1" l="1"/>
  <c r="I259" i="1"/>
  <c r="V260" i="1" a="1"/>
  <c r="V260" i="1" s="1"/>
  <c r="G260" i="1" s="1"/>
  <c r="J260" i="1" s="1"/>
  <c r="AA501" i="1" a="1"/>
  <c r="AA501" i="1" s="1"/>
  <c r="AB502" i="1" s="1" a="1"/>
  <c r="AB502" i="1" s="1"/>
  <c r="W501" i="1" a="1"/>
  <c r="W501" i="1" s="1"/>
  <c r="X502" i="1" s="1" a="1"/>
  <c r="X502" i="1" s="1"/>
  <c r="T501" i="1" a="1"/>
  <c r="T501" i="1" s="1"/>
  <c r="S500" i="1" a="1"/>
  <c r="S500" i="1" s="1"/>
  <c r="Y500" i="1" a="1"/>
  <c r="Y500" i="1" s="1"/>
  <c r="Z501" i="1" s="1" a="1"/>
  <c r="Z501" i="1" s="1"/>
  <c r="U260" i="1" l="1" a="1"/>
  <c r="U260" i="1" s="1"/>
  <c r="F260" i="1" s="1"/>
  <c r="W502" i="1" a="1"/>
  <c r="W502" i="1" s="1"/>
  <c r="X503" i="1" s="1" a="1"/>
  <c r="X503" i="1" s="1"/>
  <c r="AA502" i="1" a="1"/>
  <c r="AA502" i="1" s="1"/>
  <c r="AB503" i="1" s="1" a="1"/>
  <c r="AB503" i="1" s="1"/>
  <c r="T502" i="1" a="1"/>
  <c r="T502" i="1" s="1"/>
  <c r="S501" i="1" a="1"/>
  <c r="S501" i="1" s="1"/>
  <c r="Y501" i="1" a="1"/>
  <c r="Y501" i="1" s="1"/>
  <c r="Z502" i="1" s="1" a="1"/>
  <c r="Z502" i="1" s="1"/>
  <c r="V261" i="1" l="1" a="1"/>
  <c r="V261" i="1" s="1"/>
  <c r="G261" i="1" s="1"/>
  <c r="J261" i="1" s="1"/>
  <c r="I260" i="1"/>
  <c r="H260" i="1"/>
  <c r="Y502" i="1" a="1"/>
  <c r="Y502" i="1" s="1"/>
  <c r="Z503" i="1" s="1" a="1"/>
  <c r="Z503" i="1" s="1"/>
  <c r="T503" i="1" a="1"/>
  <c r="T503" i="1" s="1"/>
  <c r="S502" i="1" a="1"/>
  <c r="S502" i="1" s="1"/>
  <c r="W503" i="1" a="1"/>
  <c r="W503" i="1" s="1"/>
  <c r="X504" i="1" s="1" a="1"/>
  <c r="X504" i="1" s="1"/>
  <c r="AA503" i="1" a="1"/>
  <c r="AA503" i="1" s="1"/>
  <c r="AB504" i="1" s="1" a="1"/>
  <c r="AB504" i="1" s="1"/>
  <c r="U261" i="1" l="1" a="1"/>
  <c r="U261" i="1" s="1"/>
  <c r="F261" i="1" s="1"/>
  <c r="W504" i="1" a="1"/>
  <c r="W504" i="1" s="1"/>
  <c r="X505" i="1" s="1" a="1"/>
  <c r="X505" i="1" s="1"/>
  <c r="AA504" i="1" a="1"/>
  <c r="AA504" i="1" s="1"/>
  <c r="AB505" i="1" s="1" a="1"/>
  <c r="AB505" i="1" s="1"/>
  <c r="T504" i="1" a="1"/>
  <c r="T504" i="1" s="1"/>
  <c r="S503" i="1" a="1"/>
  <c r="S503" i="1" s="1"/>
  <c r="Y503" i="1" a="1"/>
  <c r="Y503" i="1" s="1"/>
  <c r="Z504" i="1" s="1" a="1"/>
  <c r="Z504" i="1" s="1"/>
  <c r="I261" i="1" l="1"/>
  <c r="H261" i="1"/>
  <c r="V262" i="1" a="1"/>
  <c r="V262" i="1" s="1"/>
  <c r="G262" i="1" s="1"/>
  <c r="J262" i="1" s="1"/>
  <c r="W505" i="1" a="1"/>
  <c r="W505" i="1" s="1"/>
  <c r="X506" i="1" s="1" a="1"/>
  <c r="X506" i="1" s="1"/>
  <c r="T505" i="1" a="1"/>
  <c r="T505" i="1" s="1"/>
  <c r="S504" i="1" a="1"/>
  <c r="S504" i="1" s="1"/>
  <c r="Y504" i="1" a="1"/>
  <c r="Y504" i="1" s="1"/>
  <c r="Z505" i="1" s="1" a="1"/>
  <c r="Z505" i="1" s="1"/>
  <c r="AA505" i="1" a="1"/>
  <c r="AA505" i="1" s="1"/>
  <c r="AB506" i="1" s="1" a="1"/>
  <c r="AB506" i="1" s="1"/>
  <c r="U262" i="1" l="1" a="1"/>
  <c r="U262" i="1" s="1"/>
  <c r="F262" i="1" s="1"/>
  <c r="T506" i="1" a="1"/>
  <c r="T506" i="1" s="1"/>
  <c r="S505" i="1" a="1"/>
  <c r="S505" i="1" s="1"/>
  <c r="Y505" i="1" a="1"/>
  <c r="Y505" i="1" s="1"/>
  <c r="Z506" i="1" s="1" a="1"/>
  <c r="Z506" i="1" s="1"/>
  <c r="AA506" i="1" a="1"/>
  <c r="AA506" i="1" s="1"/>
  <c r="AB507" i="1" s="1" a="1"/>
  <c r="AB507" i="1" s="1"/>
  <c r="W506" i="1" a="1"/>
  <c r="W506" i="1" s="1"/>
  <c r="X507" i="1" s="1" a="1"/>
  <c r="X507" i="1" s="1"/>
  <c r="H262" i="1" l="1"/>
  <c r="I262" i="1"/>
  <c r="V263" i="1" a="1"/>
  <c r="V263" i="1" s="1"/>
  <c r="G263" i="1" s="1"/>
  <c r="J263" i="1" s="1"/>
  <c r="T507" i="1" a="1"/>
  <c r="T507" i="1" s="1"/>
  <c r="S506" i="1" a="1"/>
  <c r="S506" i="1" s="1"/>
  <c r="W507" i="1" a="1"/>
  <c r="W507" i="1" s="1"/>
  <c r="X508" i="1" s="1" a="1"/>
  <c r="X508" i="1" s="1"/>
  <c r="AA507" i="1" a="1"/>
  <c r="AA507" i="1" s="1"/>
  <c r="AB508" i="1" s="1" a="1"/>
  <c r="AB508" i="1" s="1"/>
  <c r="Y506" i="1" a="1"/>
  <c r="Y506" i="1" s="1"/>
  <c r="Z507" i="1" s="1" a="1"/>
  <c r="Z507" i="1" s="1"/>
  <c r="U263" i="1" l="1" a="1"/>
  <c r="U263" i="1" s="1"/>
  <c r="F263" i="1" s="1"/>
  <c r="W508" i="1" a="1"/>
  <c r="W508" i="1" s="1"/>
  <c r="X509" i="1" s="1" a="1"/>
  <c r="X509" i="1" s="1"/>
  <c r="AA508" i="1" a="1"/>
  <c r="AA508" i="1" s="1"/>
  <c r="AB509" i="1" s="1" a="1"/>
  <c r="AB509" i="1" s="1"/>
  <c r="T508" i="1" a="1"/>
  <c r="T508" i="1" s="1"/>
  <c r="S507" i="1" a="1"/>
  <c r="S507" i="1" s="1"/>
  <c r="Y507" i="1" a="1"/>
  <c r="Y507" i="1" s="1"/>
  <c r="Z508" i="1" s="1" a="1"/>
  <c r="Z508" i="1" s="1"/>
  <c r="I263" i="1" l="1"/>
  <c r="H263" i="1"/>
  <c r="V264" i="1" a="1"/>
  <c r="V264" i="1" s="1"/>
  <c r="G264" i="1" s="1"/>
  <c r="J264" i="1" s="1"/>
  <c r="Y508" i="1" a="1"/>
  <c r="Y508" i="1" s="1"/>
  <c r="Z509" i="1" s="1" a="1"/>
  <c r="Z509" i="1" s="1"/>
  <c r="W509" i="1" a="1"/>
  <c r="W509" i="1" s="1"/>
  <c r="X510" i="1" s="1" a="1"/>
  <c r="X510" i="1" s="1"/>
  <c r="AA509" i="1" a="1"/>
  <c r="AA509" i="1" s="1"/>
  <c r="AB510" i="1" s="1" a="1"/>
  <c r="AB510" i="1" s="1"/>
  <c r="T509" i="1" a="1"/>
  <c r="T509" i="1" s="1"/>
  <c r="S508" i="1" a="1"/>
  <c r="S508" i="1" s="1"/>
  <c r="U264" i="1" l="1" a="1"/>
  <c r="U264" i="1" s="1"/>
  <c r="F264" i="1" s="1"/>
  <c r="Y509" i="1" a="1"/>
  <c r="Y509" i="1" s="1"/>
  <c r="Z510" i="1" s="1" a="1"/>
  <c r="Z510" i="1" s="1"/>
  <c r="W510" i="1" a="1"/>
  <c r="W510" i="1" s="1"/>
  <c r="X511" i="1" s="1" a="1"/>
  <c r="X511" i="1" s="1"/>
  <c r="T510" i="1" a="1"/>
  <c r="T510" i="1" s="1"/>
  <c r="S509" i="1" a="1"/>
  <c r="S509" i="1" s="1"/>
  <c r="AA510" i="1" a="1"/>
  <c r="AA510" i="1" s="1"/>
  <c r="AB511" i="1" s="1" a="1"/>
  <c r="AB511" i="1" s="1"/>
  <c r="I264" i="1" l="1"/>
  <c r="H264" i="1"/>
  <c r="V265" i="1" a="1"/>
  <c r="V265" i="1" s="1"/>
  <c r="G265" i="1" s="1"/>
  <c r="J265" i="1" s="1"/>
  <c r="AA511" i="1" a="1"/>
  <c r="AA511" i="1" s="1"/>
  <c r="AB512" i="1" s="1" a="1"/>
  <c r="AB512" i="1" s="1"/>
  <c r="S510" i="1" a="1"/>
  <c r="S510" i="1" s="1"/>
  <c r="T511" i="1" a="1"/>
  <c r="T511" i="1" s="1"/>
  <c r="W511" i="1" a="1"/>
  <c r="W511" i="1" s="1"/>
  <c r="X512" i="1" s="1" a="1"/>
  <c r="X512" i="1" s="1"/>
  <c r="Y510" i="1" a="1"/>
  <c r="Y510" i="1" s="1"/>
  <c r="Z511" i="1" s="1" a="1"/>
  <c r="Z511" i="1" s="1"/>
  <c r="U265" i="1" l="1" a="1"/>
  <c r="U265" i="1" s="1"/>
  <c r="F265" i="1" s="1"/>
  <c r="Y511" i="1" a="1"/>
  <c r="Y511" i="1" s="1"/>
  <c r="Z512" i="1" s="1" a="1"/>
  <c r="Z512" i="1" s="1"/>
  <c r="T512" i="1" a="1"/>
  <c r="T512" i="1" s="1"/>
  <c r="S511" i="1" a="1"/>
  <c r="S511" i="1" s="1"/>
  <c r="W512" i="1" a="1"/>
  <c r="W512" i="1" s="1"/>
  <c r="X513" i="1" s="1" a="1"/>
  <c r="X513" i="1" s="1"/>
  <c r="AA512" i="1" a="1"/>
  <c r="AA512" i="1" s="1"/>
  <c r="AB513" i="1" s="1" a="1"/>
  <c r="AB513" i="1" s="1"/>
  <c r="V266" i="1" l="1" a="1"/>
  <c r="V266" i="1" s="1"/>
  <c r="G266" i="1" s="1"/>
  <c r="J266" i="1" s="1"/>
  <c r="I265" i="1"/>
  <c r="H265" i="1"/>
  <c r="W513" i="1" a="1"/>
  <c r="W513" i="1" s="1"/>
  <c r="X514" i="1" s="1" a="1"/>
  <c r="X514" i="1" s="1"/>
  <c r="Y512" i="1" a="1"/>
  <c r="Y512" i="1" s="1"/>
  <c r="Z513" i="1" s="1" a="1"/>
  <c r="Z513" i="1" s="1"/>
  <c r="AA513" i="1" a="1"/>
  <c r="AA513" i="1" s="1"/>
  <c r="AB514" i="1" s="1" a="1"/>
  <c r="AB514" i="1" s="1"/>
  <c r="S512" i="1" a="1"/>
  <c r="S512" i="1" s="1"/>
  <c r="T513" i="1" a="1"/>
  <c r="T513" i="1" s="1"/>
  <c r="U266" i="1" l="1" a="1"/>
  <c r="U266" i="1" s="1"/>
  <c r="F266" i="1" s="1"/>
  <c r="T514" i="1" a="1"/>
  <c r="T514" i="1" s="1"/>
  <c r="S513" i="1" a="1"/>
  <c r="S513" i="1" s="1"/>
  <c r="AA514" i="1" a="1"/>
  <c r="AA514" i="1" s="1"/>
  <c r="AB515" i="1" s="1" a="1"/>
  <c r="AB515" i="1" s="1"/>
  <c r="W514" i="1" a="1"/>
  <c r="W514" i="1" s="1"/>
  <c r="X515" i="1" s="1" a="1"/>
  <c r="X515" i="1" s="1"/>
  <c r="Y513" i="1" a="1"/>
  <c r="Y513" i="1" s="1"/>
  <c r="Z514" i="1" s="1" a="1"/>
  <c r="Z514" i="1" s="1"/>
  <c r="H266" i="1" l="1"/>
  <c r="I266" i="1"/>
  <c r="V267" i="1" a="1"/>
  <c r="V267" i="1" s="1"/>
  <c r="G267" i="1" s="1"/>
  <c r="J267" i="1" s="1"/>
  <c r="W515" i="1" a="1"/>
  <c r="W515" i="1" s="1"/>
  <c r="X516" i="1" s="1" a="1"/>
  <c r="X516" i="1" s="1"/>
  <c r="T515" i="1" a="1"/>
  <c r="T515" i="1" s="1"/>
  <c r="S514" i="1" a="1"/>
  <c r="S514" i="1" s="1"/>
  <c r="Y514" i="1" a="1"/>
  <c r="Y514" i="1" s="1"/>
  <c r="Z515" i="1" s="1" a="1"/>
  <c r="Z515" i="1" s="1"/>
  <c r="AA515" i="1" a="1"/>
  <c r="AA515" i="1" s="1"/>
  <c r="AB516" i="1" s="1" a="1"/>
  <c r="AB516" i="1" s="1"/>
  <c r="U267" i="1" l="1" a="1"/>
  <c r="U267" i="1" s="1"/>
  <c r="F267" i="1" s="1"/>
  <c r="W516" i="1" a="1"/>
  <c r="W516" i="1" s="1"/>
  <c r="X517" i="1" s="1" a="1"/>
  <c r="X517" i="1" s="1"/>
  <c r="Y515" i="1" a="1"/>
  <c r="Y515" i="1" s="1"/>
  <c r="Z516" i="1" s="1" a="1"/>
  <c r="Z516" i="1" s="1"/>
  <c r="S515" i="1" a="1"/>
  <c r="S515" i="1" s="1"/>
  <c r="T516" i="1" a="1"/>
  <c r="T516" i="1" s="1"/>
  <c r="AA516" i="1" a="1"/>
  <c r="AA516" i="1" s="1"/>
  <c r="AB517" i="1" s="1" a="1"/>
  <c r="AB517" i="1" s="1"/>
  <c r="I267" i="1" l="1"/>
  <c r="H267" i="1"/>
  <c r="V268" i="1" a="1"/>
  <c r="V268" i="1" s="1"/>
  <c r="G268" i="1" s="1"/>
  <c r="J268" i="1" s="1"/>
  <c r="W517" i="1" a="1"/>
  <c r="W517" i="1" s="1"/>
  <c r="X518" i="1" s="1" a="1"/>
  <c r="X518" i="1" s="1"/>
  <c r="AA517" i="1" a="1"/>
  <c r="AA517" i="1" s="1"/>
  <c r="AB518" i="1" s="1" a="1"/>
  <c r="AB518" i="1" s="1"/>
  <c r="S516" i="1" a="1"/>
  <c r="S516" i="1" s="1"/>
  <c r="T517" i="1" a="1"/>
  <c r="T517" i="1" s="1"/>
  <c r="Y516" i="1" a="1"/>
  <c r="Y516" i="1" s="1"/>
  <c r="Z517" i="1" s="1" a="1"/>
  <c r="Z517" i="1" s="1"/>
  <c r="U268" i="1" l="1" a="1"/>
  <c r="U268" i="1" s="1"/>
  <c r="F268" i="1" s="1"/>
  <c r="AA518" i="1" a="1"/>
  <c r="AA518" i="1" s="1"/>
  <c r="AB519" i="1" s="1" a="1"/>
  <c r="AB519" i="1" s="1"/>
  <c r="AA519" i="1" s="1" a="1"/>
  <c r="AA519" i="1" s="1"/>
  <c r="W518" i="1" a="1"/>
  <c r="W518" i="1" s="1"/>
  <c r="X519" i="1" s="1" a="1"/>
  <c r="X519" i="1" s="1"/>
  <c r="W519" i="1" s="1" a="1"/>
  <c r="W519" i="1" s="1"/>
  <c r="S517" i="1" a="1"/>
  <c r="S517" i="1" s="1"/>
  <c r="T518" i="1" a="1"/>
  <c r="T518" i="1" s="1"/>
  <c r="Y517" i="1" a="1"/>
  <c r="Y517" i="1" s="1"/>
  <c r="Z518" i="1" s="1" a="1"/>
  <c r="Z518" i="1" s="1"/>
  <c r="I268" i="1" l="1"/>
  <c r="H268" i="1"/>
  <c r="V269" i="1" a="1"/>
  <c r="V269" i="1" s="1"/>
  <c r="G269" i="1" s="1"/>
  <c r="J269" i="1" s="1"/>
  <c r="T519" i="1" a="1"/>
  <c r="T519" i="1" s="1"/>
  <c r="S519" i="1" s="1" a="1"/>
  <c r="S519" i="1" s="1"/>
  <c r="S518" i="1" a="1"/>
  <c r="S518" i="1" s="1"/>
  <c r="Y518" i="1" a="1"/>
  <c r="Y518" i="1" s="1"/>
  <c r="Z519" i="1" s="1" a="1"/>
  <c r="Z519" i="1" s="1"/>
  <c r="Y519" i="1" s="1" a="1"/>
  <c r="Y519" i="1" s="1"/>
  <c r="U269" i="1" l="1" a="1"/>
  <c r="U269" i="1" s="1"/>
  <c r="F269" i="1" s="1"/>
  <c r="V270" i="1" l="1" a="1"/>
  <c r="V270" i="1" s="1"/>
  <c r="G270" i="1" s="1"/>
  <c r="J270" i="1" s="1"/>
  <c r="H269" i="1"/>
  <c r="I269" i="1"/>
  <c r="U270" i="1" l="1" a="1"/>
  <c r="U270" i="1" s="1"/>
  <c r="F270" i="1" s="1"/>
  <c r="I270" i="1" l="1"/>
  <c r="H270" i="1"/>
  <c r="V271" i="1" a="1"/>
  <c r="V271" i="1" s="1"/>
  <c r="G271" i="1" s="1"/>
  <c r="J271" i="1" s="1"/>
  <c r="U271" i="1" l="1" a="1"/>
  <c r="U271" i="1" s="1"/>
  <c r="F271" i="1" s="1"/>
  <c r="V272" i="1" l="1" a="1"/>
  <c r="V272" i="1" s="1"/>
  <c r="G272" i="1" s="1"/>
  <c r="J272" i="1" s="1"/>
  <c r="I271" i="1"/>
  <c r="H271" i="1"/>
  <c r="U272" i="1" l="1" a="1"/>
  <c r="U272" i="1" s="1"/>
  <c r="F272" i="1" s="1"/>
  <c r="V273" i="1" l="1" a="1"/>
  <c r="V273" i="1" s="1"/>
  <c r="G273" i="1" s="1"/>
  <c r="J273" i="1" s="1"/>
  <c r="H272" i="1"/>
  <c r="I272" i="1"/>
  <c r="U273" i="1" l="1" a="1"/>
  <c r="U273" i="1" s="1"/>
  <c r="F273" i="1" s="1"/>
  <c r="H273" i="1" l="1"/>
  <c r="I273" i="1"/>
  <c r="V274" i="1" a="1"/>
  <c r="V274" i="1" s="1"/>
  <c r="G274" i="1" s="1"/>
  <c r="J274" i="1" s="1"/>
  <c r="U274" i="1" l="1" a="1"/>
  <c r="U274" i="1" s="1"/>
  <c r="F274" i="1" s="1"/>
  <c r="H274" i="1" l="1"/>
  <c r="I274" i="1"/>
  <c r="V275" i="1" a="1"/>
  <c r="V275" i="1" s="1"/>
  <c r="G275" i="1" s="1"/>
  <c r="J275" i="1" s="1"/>
  <c r="U275" i="1" l="1" a="1"/>
  <c r="U275" i="1" s="1"/>
  <c r="F275" i="1" s="1"/>
  <c r="I275" i="1" l="1"/>
  <c r="H275" i="1"/>
  <c r="V276" i="1" a="1"/>
  <c r="V276" i="1" s="1"/>
  <c r="G276" i="1" s="1"/>
  <c r="J276" i="1" s="1"/>
  <c r="U276" i="1" l="1" a="1"/>
  <c r="U276" i="1" s="1"/>
  <c r="F276" i="1" s="1"/>
  <c r="I276" i="1" l="1"/>
  <c r="H276" i="1"/>
  <c r="V277" i="1" a="1"/>
  <c r="V277" i="1" s="1"/>
  <c r="G277" i="1" s="1"/>
  <c r="J277" i="1" s="1"/>
  <c r="U277" i="1" l="1" a="1"/>
  <c r="U277" i="1" s="1"/>
  <c r="F277" i="1" s="1"/>
  <c r="H277" i="1" l="1"/>
  <c r="I277" i="1"/>
  <c r="V278" i="1" a="1"/>
  <c r="V278" i="1" s="1"/>
  <c r="G278" i="1" s="1"/>
  <c r="J278" i="1" s="1"/>
  <c r="U278" i="1" l="1" a="1"/>
  <c r="U278" i="1" s="1"/>
  <c r="F278" i="1" s="1"/>
  <c r="I278" i="1" l="1"/>
  <c r="H278" i="1"/>
  <c r="V279" i="1" a="1"/>
  <c r="V279" i="1" s="1"/>
  <c r="G279" i="1" s="1"/>
  <c r="J279" i="1" s="1"/>
  <c r="U279" i="1" l="1" a="1"/>
  <c r="U279" i="1" s="1"/>
  <c r="F279" i="1" s="1"/>
  <c r="V280" i="1" l="1" a="1"/>
  <c r="V280" i="1" s="1"/>
  <c r="G280" i="1" s="1"/>
  <c r="J280" i="1" s="1"/>
  <c r="H279" i="1"/>
  <c r="I279" i="1"/>
  <c r="U280" i="1" l="1" a="1"/>
  <c r="U280" i="1" s="1"/>
  <c r="F280" i="1" s="1"/>
  <c r="H280" i="1" l="1"/>
  <c r="I280" i="1"/>
  <c r="V281" i="1" a="1"/>
  <c r="V281" i="1" s="1"/>
  <c r="G281" i="1" s="1"/>
  <c r="J281" i="1" s="1"/>
  <c r="U281" i="1" l="1" a="1"/>
  <c r="U281" i="1" s="1"/>
  <c r="F281" i="1" s="1"/>
  <c r="H281" i="1" l="1"/>
  <c r="I281" i="1"/>
  <c r="V282" i="1" a="1"/>
  <c r="V282" i="1" s="1"/>
  <c r="G282" i="1" s="1"/>
  <c r="J282" i="1" s="1"/>
  <c r="U282" i="1" l="1" a="1"/>
  <c r="U282" i="1" s="1"/>
  <c r="F282" i="1" s="1"/>
  <c r="H282" i="1" l="1"/>
  <c r="I282" i="1"/>
  <c r="V283" i="1" a="1"/>
  <c r="V283" i="1" s="1"/>
  <c r="G283" i="1" s="1"/>
  <c r="J283" i="1" s="1"/>
  <c r="U283" i="1" l="1" a="1"/>
  <c r="U283" i="1" s="1"/>
  <c r="F283" i="1" s="1"/>
  <c r="V284" i="1" l="1" a="1"/>
  <c r="V284" i="1" s="1"/>
  <c r="G284" i="1" s="1"/>
  <c r="J284" i="1" s="1"/>
  <c r="H283" i="1"/>
  <c r="I283" i="1"/>
  <c r="U284" i="1" l="1" a="1"/>
  <c r="U284" i="1" s="1"/>
  <c r="F284" i="1" s="1"/>
  <c r="H284" i="1" l="1"/>
  <c r="I284" i="1"/>
  <c r="V285" i="1" a="1"/>
  <c r="V285" i="1" s="1"/>
  <c r="G285" i="1" s="1"/>
  <c r="J285" i="1" s="1"/>
  <c r="U285" i="1" l="1" a="1"/>
  <c r="U285" i="1" s="1"/>
  <c r="F285" i="1" s="1"/>
  <c r="I285" i="1" l="1"/>
  <c r="H285" i="1"/>
  <c r="V286" i="1" a="1"/>
  <c r="V286" i="1" s="1"/>
  <c r="G286" i="1" s="1"/>
  <c r="J286" i="1" s="1"/>
  <c r="U286" i="1" l="1" a="1"/>
  <c r="U286" i="1" s="1"/>
  <c r="F286" i="1" s="1"/>
  <c r="V287" i="1" l="1" a="1"/>
  <c r="V287" i="1" s="1"/>
  <c r="G287" i="1" s="1"/>
  <c r="J287" i="1" s="1"/>
  <c r="I286" i="1"/>
  <c r="H286" i="1"/>
  <c r="U287" i="1" l="1" a="1"/>
  <c r="U287" i="1" s="1"/>
  <c r="F287" i="1" s="1"/>
  <c r="H287" i="1" l="1"/>
  <c r="I287" i="1"/>
  <c r="V288" i="1" a="1"/>
  <c r="V288" i="1" s="1"/>
  <c r="G288" i="1" s="1"/>
  <c r="J288" i="1" s="1"/>
  <c r="U288" i="1" l="1" a="1"/>
  <c r="U288" i="1" s="1"/>
  <c r="F288" i="1" s="1"/>
  <c r="V289" i="1" l="1" a="1"/>
  <c r="V289" i="1" s="1"/>
  <c r="G289" i="1" s="1"/>
  <c r="J289" i="1" s="1"/>
  <c r="I288" i="1"/>
  <c r="H288" i="1"/>
  <c r="U289" i="1" l="1" a="1"/>
  <c r="U289" i="1" s="1"/>
  <c r="F289" i="1" s="1"/>
  <c r="V290" i="1" l="1" a="1"/>
  <c r="V290" i="1" s="1"/>
  <c r="G290" i="1" s="1"/>
  <c r="J290" i="1" s="1"/>
  <c r="I289" i="1"/>
  <c r="H289" i="1"/>
  <c r="U290" i="1" l="1" a="1"/>
  <c r="U290" i="1" s="1"/>
  <c r="F290" i="1" s="1"/>
  <c r="H290" i="1" l="1"/>
  <c r="I290" i="1"/>
  <c r="V291" i="1" a="1"/>
  <c r="V291" i="1" s="1"/>
  <c r="G291" i="1" s="1"/>
  <c r="J291" i="1" s="1"/>
  <c r="U291" i="1" l="1" a="1"/>
  <c r="U291" i="1" s="1"/>
  <c r="F291" i="1" s="1"/>
  <c r="H291" i="1" l="1"/>
  <c r="I291" i="1"/>
  <c r="V292" i="1" a="1"/>
  <c r="V292" i="1" s="1"/>
  <c r="G292" i="1" s="1"/>
  <c r="J292" i="1" s="1"/>
  <c r="U292" i="1" l="1" a="1"/>
  <c r="U292" i="1" s="1"/>
  <c r="F292" i="1" s="1"/>
  <c r="V293" i="1" l="1" a="1"/>
  <c r="V293" i="1" s="1"/>
  <c r="G293" i="1" s="1"/>
  <c r="J293" i="1" s="1"/>
  <c r="H292" i="1"/>
  <c r="I292" i="1"/>
  <c r="U293" i="1" l="1" a="1"/>
  <c r="U293" i="1" s="1"/>
  <c r="F293" i="1" s="1"/>
  <c r="V294" i="1" l="1" a="1"/>
  <c r="V294" i="1" s="1"/>
  <c r="G294" i="1" s="1"/>
  <c r="J294" i="1" s="1"/>
  <c r="I293" i="1"/>
  <c r="H293" i="1"/>
  <c r="U294" i="1" l="1" a="1"/>
  <c r="U294" i="1" s="1"/>
  <c r="F294" i="1" s="1"/>
  <c r="V295" i="1" l="1" a="1"/>
  <c r="V295" i="1" s="1"/>
  <c r="G295" i="1" s="1"/>
  <c r="J295" i="1" s="1"/>
  <c r="I294" i="1"/>
  <c r="H294" i="1"/>
  <c r="U295" i="1" l="1" a="1"/>
  <c r="U295" i="1" s="1"/>
  <c r="F295" i="1" s="1"/>
  <c r="V296" i="1" l="1" a="1"/>
  <c r="V296" i="1" s="1"/>
  <c r="G296" i="1" s="1"/>
  <c r="J296" i="1" s="1"/>
  <c r="H295" i="1"/>
  <c r="I295" i="1"/>
  <c r="U296" i="1" l="1" a="1"/>
  <c r="U296" i="1" s="1"/>
  <c r="F296" i="1" s="1"/>
  <c r="V297" i="1" l="1" a="1"/>
  <c r="V297" i="1" s="1"/>
  <c r="G297" i="1" s="1"/>
  <c r="J297" i="1" s="1"/>
  <c r="H296" i="1"/>
  <c r="I296" i="1"/>
  <c r="U297" i="1" l="1" a="1"/>
  <c r="U297" i="1" s="1"/>
  <c r="F297" i="1" s="1"/>
  <c r="V298" i="1" l="1" a="1"/>
  <c r="V298" i="1" s="1"/>
  <c r="G298" i="1" s="1"/>
  <c r="J298" i="1" s="1"/>
  <c r="H297" i="1"/>
  <c r="I297" i="1"/>
  <c r="U298" i="1" l="1" a="1"/>
  <c r="U298" i="1" s="1"/>
  <c r="F298" i="1" s="1"/>
  <c r="H298" i="1" l="1"/>
  <c r="I298" i="1"/>
  <c r="V299" i="1" a="1"/>
  <c r="V299" i="1" s="1"/>
  <c r="G299" i="1" s="1"/>
  <c r="J299" i="1" s="1"/>
  <c r="U299" i="1" l="1" a="1"/>
  <c r="U299" i="1" s="1"/>
  <c r="F299" i="1" s="1"/>
  <c r="V300" i="1" l="1" a="1"/>
  <c r="V300" i="1" s="1"/>
  <c r="G300" i="1" s="1"/>
  <c r="J300" i="1" s="1"/>
  <c r="H299" i="1"/>
  <c r="I299" i="1"/>
  <c r="U300" i="1" l="1" a="1"/>
  <c r="U300" i="1" s="1"/>
  <c r="F300" i="1" s="1"/>
  <c r="H300" i="1" l="1"/>
  <c r="I300" i="1"/>
  <c r="V301" i="1" a="1"/>
  <c r="V301" i="1" s="1"/>
  <c r="G301" i="1" s="1"/>
  <c r="J301" i="1" s="1"/>
  <c r="U301" i="1" l="1" a="1"/>
  <c r="U301" i="1" s="1"/>
  <c r="F301" i="1" s="1"/>
  <c r="V302" i="1" l="1" a="1"/>
  <c r="V302" i="1" s="1"/>
  <c r="G302" i="1" s="1"/>
  <c r="J302" i="1" s="1"/>
  <c r="I301" i="1"/>
  <c r="H301" i="1"/>
  <c r="U302" i="1" l="1" a="1"/>
  <c r="U302" i="1" s="1"/>
  <c r="F302" i="1" s="1"/>
  <c r="H302" i="1" l="1"/>
  <c r="I302" i="1"/>
  <c r="V303" i="1" a="1"/>
  <c r="V303" i="1" s="1"/>
  <c r="G303" i="1" s="1"/>
  <c r="J303" i="1" s="1"/>
  <c r="U303" i="1" l="1" a="1"/>
  <c r="U303" i="1" s="1"/>
  <c r="F303" i="1" s="1"/>
  <c r="I303" i="1" l="1"/>
  <c r="H303" i="1"/>
  <c r="V304" i="1" a="1"/>
  <c r="V304" i="1" s="1"/>
  <c r="G304" i="1" s="1"/>
  <c r="J304" i="1" s="1"/>
  <c r="U304" i="1" l="1" a="1"/>
  <c r="U304" i="1" s="1"/>
  <c r="F304" i="1" s="1"/>
  <c r="V305" i="1" l="1" a="1"/>
  <c r="V305" i="1" s="1"/>
  <c r="G305" i="1" s="1"/>
  <c r="J305" i="1" s="1"/>
  <c r="H304" i="1"/>
  <c r="I304" i="1"/>
  <c r="U305" i="1" l="1" a="1"/>
  <c r="U305" i="1" s="1"/>
  <c r="F305" i="1" s="1"/>
  <c r="I305" i="1" l="1"/>
  <c r="H305" i="1"/>
  <c r="V306" i="1" a="1"/>
  <c r="V306" i="1" s="1"/>
  <c r="G306" i="1" s="1"/>
  <c r="J306" i="1" s="1"/>
  <c r="U306" i="1" l="1" a="1"/>
  <c r="U306" i="1" s="1"/>
  <c r="F306" i="1" s="1"/>
  <c r="V307" i="1" l="1" a="1"/>
  <c r="V307" i="1" s="1"/>
  <c r="G307" i="1" s="1"/>
  <c r="J307" i="1" s="1"/>
  <c r="H306" i="1"/>
  <c r="I306" i="1"/>
  <c r="P15" i="1"/>
  <c r="U307" i="1" l="1" a="1"/>
  <c r="U307" i="1" s="1"/>
  <c r="F307" i="1" s="1"/>
  <c r="O15" i="1"/>
  <c r="I307" i="1" l="1"/>
  <c r="H307" i="1"/>
  <c r="V308" i="1" a="1"/>
  <c r="V308" i="1" s="1"/>
  <c r="G308" i="1" s="1"/>
  <c r="J308" i="1" s="1"/>
  <c r="U308" i="1" l="1" a="1"/>
  <c r="U308" i="1" s="1"/>
  <c r="F308" i="1" s="1"/>
  <c r="V309" i="1" l="1" a="1"/>
  <c r="V309" i="1" s="1"/>
  <c r="G309" i="1" s="1"/>
  <c r="J309" i="1" s="1"/>
  <c r="H308" i="1"/>
  <c r="I308" i="1"/>
  <c r="U309" i="1" l="1" a="1"/>
  <c r="U309" i="1" s="1"/>
  <c r="F309" i="1" s="1"/>
  <c r="V310" i="1" l="1" a="1"/>
  <c r="V310" i="1" s="1"/>
  <c r="G310" i="1" s="1"/>
  <c r="J310" i="1" s="1"/>
  <c r="I309" i="1"/>
  <c r="H309" i="1"/>
  <c r="U310" i="1" l="1" a="1"/>
  <c r="U310" i="1" s="1"/>
  <c r="F310" i="1" s="1"/>
  <c r="I310" i="1" l="1"/>
  <c r="H310" i="1"/>
  <c r="V311" i="1" a="1"/>
  <c r="V311" i="1" s="1"/>
  <c r="G311" i="1" s="1"/>
  <c r="J311" i="1" s="1"/>
  <c r="U311" i="1" l="1" a="1"/>
  <c r="U311" i="1" s="1"/>
  <c r="F311" i="1" s="1"/>
  <c r="I311" i="1" l="1"/>
  <c r="H311" i="1"/>
  <c r="V312" i="1" a="1"/>
  <c r="V312" i="1" s="1"/>
  <c r="G312" i="1" s="1"/>
  <c r="J312" i="1" s="1"/>
  <c r="U312" i="1" l="1" a="1"/>
  <c r="U312" i="1" s="1"/>
  <c r="F312" i="1" s="1"/>
  <c r="I312" i="1" l="1"/>
  <c r="H312" i="1"/>
  <c r="V313" i="1" a="1"/>
  <c r="V313" i="1" s="1"/>
  <c r="G313" i="1" s="1"/>
  <c r="J313" i="1" s="1"/>
  <c r="U313" i="1" l="1" a="1"/>
  <c r="U313" i="1" s="1"/>
  <c r="F313" i="1" s="1"/>
  <c r="V314" i="1" l="1" a="1"/>
  <c r="V314" i="1" s="1"/>
  <c r="G314" i="1" s="1"/>
  <c r="J314" i="1" s="1"/>
  <c r="I313" i="1"/>
  <c r="H313" i="1"/>
  <c r="U314" i="1" l="1" a="1"/>
  <c r="U314" i="1" s="1"/>
  <c r="F314" i="1" s="1"/>
  <c r="I314" i="1" l="1"/>
  <c r="H314" i="1"/>
  <c r="V315" i="1" a="1"/>
  <c r="V315" i="1" s="1"/>
  <c r="G315" i="1" s="1"/>
  <c r="J315" i="1" s="1"/>
  <c r="U315" i="1" l="1" a="1"/>
  <c r="U315" i="1" s="1"/>
  <c r="F315" i="1" s="1"/>
  <c r="V316" i="1" l="1" a="1"/>
  <c r="V316" i="1" s="1"/>
  <c r="G316" i="1" s="1"/>
  <c r="J316" i="1" s="1"/>
  <c r="I315" i="1"/>
  <c r="H315" i="1"/>
  <c r="U316" i="1" l="1" a="1"/>
  <c r="U316" i="1" s="1"/>
  <c r="F316" i="1" s="1"/>
  <c r="H316" i="1" l="1"/>
  <c r="I316" i="1"/>
  <c r="V317" i="1" a="1"/>
  <c r="V317" i="1" s="1"/>
  <c r="G317" i="1" s="1"/>
  <c r="J317" i="1" s="1"/>
  <c r="U317" i="1" l="1" a="1"/>
  <c r="U317" i="1" s="1"/>
  <c r="F317" i="1" s="1"/>
  <c r="V318" i="1" l="1" a="1"/>
  <c r="V318" i="1" s="1"/>
  <c r="G318" i="1" s="1"/>
  <c r="J318" i="1" s="1"/>
  <c r="I317" i="1"/>
  <c r="H317" i="1"/>
  <c r="U318" i="1" l="1" a="1"/>
  <c r="U318" i="1" s="1"/>
  <c r="F318" i="1" s="1"/>
  <c r="V319" i="1" l="1" a="1"/>
  <c r="V319" i="1" s="1"/>
  <c r="G319" i="1" s="1"/>
  <c r="J319" i="1" s="1"/>
  <c r="H318" i="1"/>
  <c r="I318" i="1"/>
  <c r="U319" i="1" l="1" a="1"/>
  <c r="U319" i="1" s="1"/>
  <c r="F319" i="1" s="1"/>
  <c r="H319" i="1" l="1"/>
  <c r="I319" i="1"/>
  <c r="V320" i="1" a="1"/>
  <c r="V320" i="1" s="1"/>
  <c r="G320" i="1" s="1"/>
  <c r="J320" i="1" s="1"/>
  <c r="U320" i="1" l="1" a="1"/>
  <c r="U320" i="1" s="1"/>
  <c r="F320" i="1" s="1"/>
  <c r="I320" i="1" l="1"/>
  <c r="H320" i="1"/>
  <c r="V321" i="1" a="1"/>
  <c r="V321" i="1" s="1"/>
  <c r="G321" i="1" s="1"/>
  <c r="J321" i="1" s="1"/>
  <c r="U321" i="1" l="1" a="1"/>
  <c r="U321" i="1" s="1"/>
  <c r="F321" i="1" s="1"/>
  <c r="H321" i="1" l="1"/>
  <c r="I321" i="1"/>
  <c r="V322" i="1" a="1"/>
  <c r="V322" i="1" s="1"/>
  <c r="G322" i="1" s="1"/>
  <c r="J322" i="1" s="1"/>
  <c r="U322" i="1" l="1" a="1"/>
  <c r="U322" i="1" s="1"/>
  <c r="F322" i="1" s="1"/>
  <c r="H322" i="1" l="1"/>
  <c r="I322" i="1"/>
  <c r="V323" i="1" a="1"/>
  <c r="V323" i="1" s="1"/>
  <c r="G323" i="1" s="1"/>
  <c r="J323" i="1" s="1"/>
  <c r="U323" i="1" l="1" a="1"/>
  <c r="U323" i="1" s="1"/>
  <c r="F323" i="1" s="1"/>
  <c r="I323" i="1" l="1"/>
  <c r="H323" i="1"/>
  <c r="V324" i="1" a="1"/>
  <c r="V324" i="1" s="1"/>
  <c r="G324" i="1" s="1"/>
  <c r="J324" i="1" s="1"/>
  <c r="U324" i="1" l="1" a="1"/>
  <c r="U324" i="1" s="1"/>
  <c r="F324" i="1" s="1"/>
  <c r="V325" i="1" l="1" a="1"/>
  <c r="V325" i="1" s="1"/>
  <c r="G325" i="1" s="1"/>
  <c r="J325" i="1" s="1"/>
  <c r="H324" i="1"/>
  <c r="I324" i="1"/>
  <c r="U325" i="1" l="1" a="1"/>
  <c r="U325" i="1" s="1"/>
  <c r="F325" i="1" s="1"/>
  <c r="I325" i="1" l="1"/>
  <c r="H325" i="1"/>
  <c r="V326" i="1" a="1"/>
  <c r="V326" i="1" s="1"/>
  <c r="G326" i="1" s="1"/>
  <c r="J326" i="1" s="1"/>
  <c r="U326" i="1" l="1" a="1"/>
  <c r="U326" i="1" s="1"/>
  <c r="F326" i="1" s="1"/>
  <c r="I326" i="1" l="1"/>
  <c r="H326" i="1"/>
  <c r="V327" i="1" a="1"/>
  <c r="V327" i="1" s="1"/>
  <c r="G327" i="1" s="1"/>
  <c r="J327" i="1" s="1"/>
  <c r="U327" i="1" l="1" a="1"/>
  <c r="U327" i="1" s="1"/>
  <c r="F327" i="1" s="1"/>
  <c r="V328" i="1" l="1" a="1"/>
  <c r="V328" i="1" s="1"/>
  <c r="G328" i="1" s="1"/>
  <c r="J328" i="1" s="1"/>
  <c r="I327" i="1"/>
  <c r="H327" i="1"/>
  <c r="U328" i="1" l="1" a="1"/>
  <c r="U328" i="1" s="1"/>
  <c r="F328" i="1" s="1"/>
  <c r="V329" i="1" l="1" a="1"/>
  <c r="V329" i="1" s="1"/>
  <c r="G329" i="1" s="1"/>
  <c r="J329" i="1" s="1"/>
  <c r="H328" i="1"/>
  <c r="I328" i="1"/>
  <c r="U329" i="1" l="1" a="1"/>
  <c r="U329" i="1" s="1"/>
  <c r="F329" i="1" s="1"/>
  <c r="I329" i="1" l="1"/>
  <c r="H329" i="1"/>
  <c r="V330" i="1" a="1"/>
  <c r="V330" i="1" s="1"/>
  <c r="G330" i="1" s="1"/>
  <c r="J330" i="1" s="1"/>
  <c r="U330" i="1" l="1" a="1"/>
  <c r="U330" i="1" s="1"/>
  <c r="F330" i="1" s="1"/>
  <c r="H330" i="1" l="1"/>
  <c r="I330" i="1"/>
  <c r="V331" i="1" a="1"/>
  <c r="V331" i="1" s="1"/>
  <c r="G331" i="1" s="1"/>
  <c r="J331" i="1" s="1"/>
  <c r="U331" i="1" l="1" a="1"/>
  <c r="U331" i="1" s="1"/>
  <c r="F331" i="1" s="1"/>
  <c r="I331" i="1" l="1"/>
  <c r="H331" i="1"/>
  <c r="V332" i="1" a="1"/>
  <c r="V332" i="1" s="1"/>
  <c r="G332" i="1" s="1"/>
  <c r="J332" i="1" s="1"/>
  <c r="U332" i="1" l="1" a="1"/>
  <c r="U332" i="1" s="1"/>
  <c r="F332" i="1" s="1"/>
  <c r="V333" i="1" l="1" a="1"/>
  <c r="V333" i="1" s="1"/>
  <c r="G333" i="1" s="1"/>
  <c r="J333" i="1" s="1"/>
  <c r="H332" i="1"/>
  <c r="I332" i="1"/>
  <c r="U333" i="1" l="1" a="1"/>
  <c r="U333" i="1" s="1"/>
  <c r="F333" i="1" s="1"/>
  <c r="V334" i="1" l="1" a="1"/>
  <c r="V334" i="1" s="1"/>
  <c r="G334" i="1" s="1"/>
  <c r="J334" i="1" s="1"/>
  <c r="I333" i="1"/>
  <c r="H333" i="1"/>
  <c r="U334" i="1" l="1" a="1"/>
  <c r="U334" i="1" s="1"/>
  <c r="F334" i="1" s="1"/>
  <c r="I334" i="1" l="1"/>
  <c r="H334" i="1"/>
  <c r="V335" i="1" a="1"/>
  <c r="V335" i="1" s="1"/>
  <c r="G335" i="1" s="1"/>
  <c r="J335" i="1" s="1"/>
  <c r="U335" i="1" l="1" a="1"/>
  <c r="U335" i="1" s="1"/>
  <c r="F335" i="1" s="1"/>
  <c r="V336" i="1" l="1" a="1"/>
  <c r="V336" i="1" s="1"/>
  <c r="G336" i="1" s="1"/>
  <c r="J336" i="1" s="1"/>
  <c r="H335" i="1"/>
  <c r="I335" i="1"/>
  <c r="U336" i="1" l="1" a="1"/>
  <c r="U336" i="1" s="1"/>
  <c r="F336" i="1" s="1"/>
  <c r="V337" i="1" l="1" a="1"/>
  <c r="V337" i="1" s="1"/>
  <c r="G337" i="1" s="1"/>
  <c r="J337" i="1" s="1"/>
  <c r="H336" i="1"/>
  <c r="I336" i="1"/>
  <c r="U337" i="1" l="1" a="1"/>
  <c r="U337" i="1" s="1"/>
  <c r="F337" i="1" s="1"/>
  <c r="H337" i="1" l="1"/>
  <c r="I337" i="1"/>
  <c r="V338" i="1" a="1"/>
  <c r="V338" i="1" s="1"/>
  <c r="G338" i="1" s="1"/>
  <c r="J338" i="1" s="1"/>
  <c r="U338" i="1" l="1" a="1"/>
  <c r="U338" i="1" s="1"/>
  <c r="F338" i="1" s="1"/>
  <c r="V339" i="1" l="1" a="1"/>
  <c r="V339" i="1" s="1"/>
  <c r="G339" i="1" s="1"/>
  <c r="J339" i="1" s="1"/>
  <c r="I338" i="1"/>
  <c r="H338" i="1"/>
  <c r="U339" i="1" l="1" a="1"/>
  <c r="U339" i="1" s="1"/>
  <c r="F339" i="1" s="1"/>
  <c r="V340" i="1" l="1" a="1"/>
  <c r="V340" i="1" s="1"/>
  <c r="G340" i="1" s="1"/>
  <c r="J340" i="1" s="1"/>
  <c r="I339" i="1"/>
  <c r="H339" i="1"/>
  <c r="U340" i="1" l="1" a="1"/>
  <c r="U340" i="1" s="1"/>
  <c r="F340" i="1" s="1"/>
  <c r="I340" i="1" l="1"/>
  <c r="H340" i="1"/>
  <c r="V341" i="1" a="1"/>
  <c r="V341" i="1" s="1"/>
  <c r="G341" i="1" s="1"/>
  <c r="J341" i="1" s="1"/>
  <c r="U341" i="1" l="1" a="1"/>
  <c r="U341" i="1" s="1"/>
  <c r="F341" i="1" s="1"/>
  <c r="I341" i="1" l="1"/>
  <c r="H341" i="1"/>
  <c r="V342" i="1" a="1"/>
  <c r="V342" i="1" s="1"/>
  <c r="G342" i="1" s="1"/>
  <c r="J342" i="1" s="1"/>
  <c r="U342" i="1" l="1" a="1"/>
  <c r="U342" i="1" s="1"/>
  <c r="F342" i="1" s="1"/>
  <c r="H342" i="1" l="1"/>
  <c r="I342" i="1"/>
  <c r="V343" i="1" a="1"/>
  <c r="V343" i="1" s="1"/>
  <c r="G343" i="1" s="1"/>
  <c r="J343" i="1" s="1"/>
  <c r="U343" i="1" l="1" a="1"/>
  <c r="U343" i="1" s="1"/>
  <c r="F343" i="1" s="1"/>
  <c r="V344" i="1" l="1" a="1"/>
  <c r="V344" i="1" s="1"/>
  <c r="G344" i="1" s="1"/>
  <c r="J344" i="1" s="1"/>
  <c r="I343" i="1"/>
  <c r="H343" i="1"/>
  <c r="U344" i="1" l="1" a="1"/>
  <c r="U344" i="1" s="1"/>
  <c r="F344" i="1" s="1"/>
  <c r="I344" i="1" l="1"/>
  <c r="H344" i="1"/>
  <c r="V345" i="1" a="1"/>
  <c r="V345" i="1" s="1"/>
  <c r="G345" i="1" s="1"/>
  <c r="J345" i="1" s="1"/>
  <c r="U345" i="1" l="1" a="1"/>
  <c r="U345" i="1" s="1"/>
  <c r="F345" i="1" s="1"/>
  <c r="H345" i="1" l="1"/>
  <c r="I345" i="1"/>
  <c r="V346" i="1" a="1"/>
  <c r="V346" i="1" s="1"/>
  <c r="G346" i="1" s="1"/>
  <c r="J346" i="1" s="1"/>
  <c r="U346" i="1" l="1" a="1"/>
  <c r="U346" i="1" s="1"/>
  <c r="F346" i="1" s="1"/>
  <c r="V347" i="1" l="1" a="1"/>
  <c r="V347" i="1" s="1"/>
  <c r="G347" i="1" s="1"/>
  <c r="J347" i="1" s="1"/>
  <c r="I346" i="1"/>
  <c r="H346" i="1"/>
  <c r="U347" i="1" l="1" a="1"/>
  <c r="U347" i="1" s="1"/>
  <c r="F347" i="1" s="1"/>
  <c r="V348" i="1" l="1" a="1"/>
  <c r="V348" i="1" s="1"/>
  <c r="G348" i="1" s="1"/>
  <c r="J348" i="1" s="1"/>
  <c r="H347" i="1"/>
  <c r="I347" i="1"/>
  <c r="U348" i="1" l="1" a="1"/>
  <c r="U348" i="1" s="1"/>
  <c r="F348" i="1" s="1"/>
  <c r="V349" i="1" l="1" a="1"/>
  <c r="V349" i="1" s="1"/>
  <c r="G349" i="1" s="1"/>
  <c r="J349" i="1" s="1"/>
  <c r="I348" i="1"/>
  <c r="H348" i="1"/>
  <c r="U349" i="1" l="1" a="1"/>
  <c r="U349" i="1" s="1"/>
  <c r="F349" i="1" s="1"/>
  <c r="H349" i="1" l="1"/>
  <c r="I349" i="1"/>
  <c r="V350" i="1" a="1"/>
  <c r="V350" i="1" s="1"/>
  <c r="G350" i="1" s="1"/>
  <c r="J350" i="1" s="1"/>
  <c r="U350" i="1" l="1" a="1"/>
  <c r="U350" i="1" s="1"/>
  <c r="F350" i="1" s="1"/>
  <c r="V351" i="1" l="1" a="1"/>
  <c r="V351" i="1" s="1"/>
  <c r="G351" i="1" s="1"/>
  <c r="J351" i="1" s="1"/>
  <c r="I350" i="1"/>
  <c r="H350" i="1"/>
  <c r="U351" i="1" l="1" a="1"/>
  <c r="U351" i="1" s="1"/>
  <c r="F351" i="1" s="1"/>
  <c r="H351" i="1" l="1"/>
  <c r="I351" i="1"/>
  <c r="V352" i="1" a="1"/>
  <c r="V352" i="1" s="1"/>
  <c r="G352" i="1" s="1"/>
  <c r="J352" i="1" s="1"/>
  <c r="U352" i="1" l="1" a="1"/>
  <c r="U352" i="1" s="1"/>
  <c r="F352" i="1" s="1"/>
  <c r="I352" i="1" l="1"/>
  <c r="H352" i="1"/>
  <c r="V353" i="1" a="1"/>
  <c r="V353" i="1" s="1"/>
  <c r="G353" i="1" s="1"/>
  <c r="J353" i="1" s="1"/>
  <c r="U353" i="1" l="1" a="1"/>
  <c r="U353" i="1" s="1"/>
  <c r="F353" i="1" s="1"/>
  <c r="V354" i="1" l="1" a="1"/>
  <c r="V354" i="1" s="1"/>
  <c r="G354" i="1" s="1"/>
  <c r="J354" i="1" s="1"/>
  <c r="I353" i="1"/>
  <c r="H353" i="1"/>
  <c r="U354" i="1" l="1" a="1"/>
  <c r="U354" i="1" s="1"/>
  <c r="F354" i="1" s="1"/>
  <c r="V355" i="1" l="1" a="1"/>
  <c r="V355" i="1" s="1"/>
  <c r="G355" i="1" s="1"/>
  <c r="J355" i="1" s="1"/>
  <c r="I354" i="1"/>
  <c r="H354" i="1"/>
  <c r="U355" i="1" l="1" a="1"/>
  <c r="U355" i="1" s="1"/>
  <c r="F355" i="1" s="1"/>
  <c r="H355" i="1" l="1"/>
  <c r="I355" i="1"/>
  <c r="V356" i="1" a="1"/>
  <c r="V356" i="1" s="1"/>
  <c r="G356" i="1" s="1"/>
  <c r="J356" i="1" s="1"/>
  <c r="U356" i="1" l="1" a="1"/>
  <c r="U356" i="1" s="1"/>
  <c r="F356" i="1" s="1"/>
  <c r="H356" i="1" l="1"/>
  <c r="I356" i="1"/>
  <c r="V357" i="1" a="1"/>
  <c r="V357" i="1" s="1"/>
  <c r="G357" i="1" s="1"/>
  <c r="J357" i="1" s="1"/>
  <c r="U357" i="1" l="1" a="1"/>
  <c r="U357" i="1" s="1"/>
  <c r="F357" i="1" s="1"/>
  <c r="V358" i="1" l="1" a="1"/>
  <c r="V358" i="1" s="1"/>
  <c r="G358" i="1" s="1"/>
  <c r="J358" i="1" s="1"/>
  <c r="I357" i="1"/>
  <c r="H357" i="1"/>
  <c r="U358" i="1" l="1" a="1"/>
  <c r="U358" i="1" s="1"/>
  <c r="F358" i="1" s="1"/>
  <c r="I358" i="1" l="1"/>
  <c r="H358" i="1"/>
  <c r="V359" i="1" a="1"/>
  <c r="V359" i="1" s="1"/>
  <c r="G359" i="1" s="1"/>
  <c r="J359" i="1" s="1"/>
  <c r="U359" i="1" l="1" a="1"/>
  <c r="U359" i="1" s="1"/>
  <c r="F359" i="1" s="1"/>
  <c r="V360" i="1" l="1" a="1"/>
  <c r="V360" i="1" s="1"/>
  <c r="G360" i="1" s="1"/>
  <c r="J360" i="1" s="1"/>
  <c r="I359" i="1"/>
  <c r="H359" i="1"/>
  <c r="U360" i="1" l="1" a="1"/>
  <c r="U360" i="1" s="1"/>
  <c r="F360" i="1" s="1"/>
  <c r="V361" i="1" l="1" a="1"/>
  <c r="V361" i="1" s="1"/>
  <c r="G361" i="1" s="1"/>
  <c r="J361" i="1" s="1"/>
  <c r="I360" i="1"/>
  <c r="H360" i="1"/>
  <c r="U361" i="1" l="1" a="1"/>
  <c r="U361" i="1" s="1"/>
  <c r="F361" i="1" s="1"/>
  <c r="V362" i="1" l="1" a="1"/>
  <c r="V362" i="1" s="1"/>
  <c r="G362" i="1" s="1"/>
  <c r="J362" i="1" s="1"/>
  <c r="I361" i="1"/>
  <c r="H361" i="1"/>
  <c r="U362" i="1" l="1" a="1"/>
  <c r="U362" i="1" s="1"/>
  <c r="F362" i="1" s="1"/>
  <c r="V363" i="1" l="1" a="1"/>
  <c r="V363" i="1" s="1"/>
  <c r="G363" i="1" s="1"/>
  <c r="J363" i="1" s="1"/>
  <c r="H362" i="1"/>
  <c r="I362" i="1"/>
  <c r="U363" i="1" l="1" a="1"/>
  <c r="U363" i="1" s="1"/>
  <c r="F363" i="1" s="1"/>
  <c r="V364" i="1" l="1" a="1"/>
  <c r="V364" i="1" s="1"/>
  <c r="G364" i="1" s="1"/>
  <c r="J364" i="1" s="1"/>
  <c r="H363" i="1"/>
  <c r="I363" i="1"/>
  <c r="U364" i="1" l="1" a="1"/>
  <c r="U364" i="1" s="1"/>
  <c r="F364" i="1" s="1"/>
  <c r="V365" i="1" l="1" a="1"/>
  <c r="V365" i="1" s="1"/>
  <c r="G365" i="1" s="1"/>
  <c r="J365" i="1" s="1"/>
  <c r="H364" i="1"/>
  <c r="I364" i="1"/>
  <c r="U365" i="1" l="1" a="1"/>
  <c r="U365" i="1" s="1"/>
  <c r="F365" i="1" s="1"/>
  <c r="I365" i="1" l="1"/>
  <c r="H365" i="1"/>
  <c r="V366" i="1" a="1"/>
  <c r="V366" i="1" s="1"/>
  <c r="G366" i="1" s="1"/>
  <c r="J366" i="1" s="1"/>
  <c r="U366" i="1" l="1" a="1"/>
  <c r="U366" i="1" s="1"/>
  <c r="F366" i="1" s="1"/>
  <c r="V367" i="1" l="1" a="1"/>
  <c r="V367" i="1" s="1"/>
  <c r="G367" i="1" s="1"/>
  <c r="J367" i="1" s="1"/>
  <c r="H366" i="1"/>
  <c r="I366" i="1"/>
  <c r="U367" i="1" l="1" a="1"/>
  <c r="U367" i="1" s="1"/>
  <c r="F367" i="1" s="1"/>
  <c r="H367" i="1" l="1"/>
  <c r="I367" i="1"/>
  <c r="V368" i="1" a="1"/>
  <c r="V368" i="1" s="1"/>
  <c r="G368" i="1" s="1"/>
  <c r="J368" i="1" s="1"/>
  <c r="U368" i="1" l="1" a="1"/>
  <c r="U368" i="1" s="1"/>
  <c r="F368" i="1" s="1"/>
  <c r="I368" i="1" l="1"/>
  <c r="H368" i="1"/>
  <c r="V369" i="1" a="1"/>
  <c r="V369" i="1" s="1"/>
  <c r="G369" i="1" s="1"/>
  <c r="J369" i="1" s="1"/>
  <c r="U369" i="1" l="1" a="1"/>
  <c r="U369" i="1" s="1"/>
  <c r="F369" i="1" s="1"/>
  <c r="V370" i="1" l="1" a="1"/>
  <c r="V370" i="1" s="1"/>
  <c r="G370" i="1" s="1"/>
  <c r="J370" i="1" s="1"/>
  <c r="H369" i="1"/>
  <c r="I369" i="1"/>
  <c r="U370" i="1" l="1" a="1"/>
  <c r="U370" i="1" s="1"/>
  <c r="F370" i="1" s="1"/>
  <c r="V371" i="1" l="1" a="1"/>
  <c r="V371" i="1" s="1"/>
  <c r="G371" i="1" s="1"/>
  <c r="J371" i="1" s="1"/>
  <c r="I370" i="1"/>
  <c r="H370" i="1"/>
  <c r="U371" i="1" l="1" a="1"/>
  <c r="U371" i="1" s="1"/>
  <c r="F371" i="1" s="1"/>
  <c r="I371" i="1" l="1"/>
  <c r="H371" i="1"/>
  <c r="V372" i="1" a="1"/>
  <c r="V372" i="1" s="1"/>
  <c r="G372" i="1" s="1"/>
  <c r="J372" i="1" s="1"/>
  <c r="U372" i="1" l="1" a="1"/>
  <c r="U372" i="1" s="1"/>
  <c r="F372" i="1" s="1"/>
  <c r="I372" i="1" l="1"/>
  <c r="H372" i="1"/>
  <c r="V373" i="1" a="1"/>
  <c r="V373" i="1" s="1"/>
  <c r="G373" i="1" s="1"/>
  <c r="J373" i="1" s="1"/>
  <c r="U373" i="1" l="1" a="1"/>
  <c r="U373" i="1" s="1"/>
  <c r="F373" i="1" s="1"/>
  <c r="V374" i="1" l="1" a="1"/>
  <c r="V374" i="1" s="1"/>
  <c r="G374" i="1" s="1"/>
  <c r="J374" i="1" s="1"/>
  <c r="I373" i="1"/>
  <c r="H373" i="1"/>
  <c r="U374" i="1" l="1" a="1"/>
  <c r="U374" i="1" s="1"/>
  <c r="F374" i="1" s="1"/>
  <c r="I374" i="1" l="1"/>
  <c r="H374" i="1"/>
  <c r="V375" i="1" a="1"/>
  <c r="V375" i="1" s="1"/>
  <c r="G375" i="1" s="1"/>
  <c r="J375" i="1" s="1"/>
  <c r="U375" i="1" l="1" a="1"/>
  <c r="U375" i="1" s="1"/>
  <c r="F375" i="1" s="1"/>
  <c r="H375" i="1" l="1"/>
  <c r="I375" i="1"/>
  <c r="V376" i="1" a="1"/>
  <c r="V376" i="1" s="1"/>
  <c r="G376" i="1" s="1"/>
  <c r="J376" i="1" s="1"/>
  <c r="U376" i="1" l="1" a="1"/>
  <c r="U376" i="1" s="1"/>
  <c r="F376" i="1" s="1"/>
  <c r="V377" i="1" l="1" a="1"/>
  <c r="V377" i="1" s="1"/>
  <c r="G377" i="1" s="1"/>
  <c r="J377" i="1" s="1"/>
  <c r="H376" i="1"/>
  <c r="I376" i="1"/>
  <c r="U377" i="1" l="1" a="1"/>
  <c r="U377" i="1" s="1"/>
  <c r="F377" i="1" s="1"/>
  <c r="V378" i="1" l="1" a="1"/>
  <c r="V378" i="1" s="1"/>
  <c r="G378" i="1" s="1"/>
  <c r="J378" i="1" s="1"/>
  <c r="H377" i="1"/>
  <c r="I377" i="1"/>
  <c r="U378" i="1" l="1" a="1"/>
  <c r="U378" i="1" s="1"/>
  <c r="F378" i="1" s="1"/>
  <c r="I378" i="1" l="1"/>
  <c r="H378" i="1"/>
  <c r="V379" i="1" a="1"/>
  <c r="V379" i="1" s="1"/>
  <c r="G379" i="1" s="1"/>
  <c r="J379" i="1" s="1"/>
  <c r="U379" i="1" l="1" a="1"/>
  <c r="U379" i="1" s="1"/>
  <c r="F379" i="1" s="1"/>
  <c r="H379" i="1" l="1"/>
  <c r="I379" i="1"/>
  <c r="V380" i="1" a="1"/>
  <c r="V380" i="1" s="1"/>
  <c r="G380" i="1" s="1"/>
  <c r="J380" i="1" s="1"/>
  <c r="U380" i="1" l="1" a="1"/>
  <c r="U380" i="1" s="1"/>
  <c r="F380" i="1" s="1"/>
  <c r="H380" i="1" l="1"/>
  <c r="I380" i="1"/>
  <c r="V381" i="1" a="1"/>
  <c r="V381" i="1" s="1"/>
  <c r="G381" i="1" s="1"/>
  <c r="J381" i="1" s="1"/>
  <c r="U381" i="1" l="1" a="1"/>
  <c r="U381" i="1" s="1"/>
  <c r="F381" i="1" s="1"/>
  <c r="V382" i="1" l="1" a="1"/>
  <c r="V382" i="1" s="1"/>
  <c r="G382" i="1" s="1"/>
  <c r="J382" i="1" s="1"/>
  <c r="H381" i="1"/>
  <c r="I381" i="1"/>
  <c r="U382" i="1" l="1" a="1"/>
  <c r="U382" i="1" s="1"/>
  <c r="F382" i="1" s="1"/>
  <c r="H382" i="1" l="1"/>
  <c r="I382" i="1"/>
  <c r="V383" i="1" a="1"/>
  <c r="V383" i="1" s="1"/>
  <c r="G383" i="1" s="1"/>
  <c r="J383" i="1" s="1"/>
  <c r="U383" i="1" l="1" a="1"/>
  <c r="U383" i="1" s="1"/>
  <c r="F383" i="1" s="1"/>
  <c r="H383" i="1" l="1"/>
  <c r="I383" i="1"/>
  <c r="V384" i="1" a="1"/>
  <c r="V384" i="1" s="1"/>
  <c r="G384" i="1" s="1"/>
  <c r="J384" i="1" s="1"/>
  <c r="U384" i="1" l="1" a="1"/>
  <c r="U384" i="1" s="1"/>
  <c r="F384" i="1" s="1"/>
  <c r="H384" i="1" l="1"/>
  <c r="I384" i="1"/>
  <c r="V385" i="1" a="1"/>
  <c r="V385" i="1" s="1"/>
  <c r="G385" i="1" s="1"/>
  <c r="J385" i="1" s="1"/>
  <c r="U385" i="1" l="1" a="1"/>
  <c r="U385" i="1" s="1"/>
  <c r="F385" i="1" s="1"/>
  <c r="V386" i="1" l="1" a="1"/>
  <c r="V386" i="1" s="1"/>
  <c r="G386" i="1" s="1"/>
  <c r="J386" i="1" s="1"/>
  <c r="I385" i="1"/>
  <c r="H385" i="1"/>
  <c r="U386" i="1" l="1" a="1"/>
  <c r="U386" i="1" s="1"/>
  <c r="F386" i="1" s="1"/>
  <c r="H386" i="1" l="1"/>
  <c r="I386" i="1"/>
  <c r="V387" i="1" a="1"/>
  <c r="V387" i="1" s="1"/>
  <c r="G387" i="1" s="1"/>
  <c r="J387" i="1" s="1"/>
  <c r="U387" i="1" l="1" a="1"/>
  <c r="U387" i="1" s="1"/>
  <c r="F387" i="1" s="1"/>
  <c r="V388" i="1" l="1" a="1"/>
  <c r="V388" i="1" s="1"/>
  <c r="G388" i="1" s="1"/>
  <c r="J388" i="1" s="1"/>
  <c r="H387" i="1"/>
  <c r="I387" i="1"/>
  <c r="U388" i="1" l="1" a="1"/>
  <c r="U388" i="1" s="1"/>
  <c r="F388" i="1" s="1"/>
  <c r="H388" i="1" l="1"/>
  <c r="I388" i="1"/>
  <c r="V389" i="1" a="1"/>
  <c r="V389" i="1" s="1"/>
  <c r="G389" i="1" s="1"/>
  <c r="J389" i="1" s="1"/>
  <c r="U389" i="1" l="1" a="1"/>
  <c r="U389" i="1" s="1"/>
  <c r="F389" i="1" s="1"/>
  <c r="V390" i="1" l="1" a="1"/>
  <c r="V390" i="1" s="1"/>
  <c r="G390" i="1" s="1"/>
  <c r="J390" i="1" s="1"/>
  <c r="I389" i="1"/>
  <c r="H389" i="1"/>
  <c r="U390" i="1" l="1" a="1"/>
  <c r="U390" i="1" s="1"/>
  <c r="F390" i="1" s="1"/>
  <c r="H390" i="1" l="1"/>
  <c r="I390" i="1"/>
  <c r="V391" i="1" a="1"/>
  <c r="V391" i="1" s="1"/>
  <c r="G391" i="1" s="1"/>
  <c r="J391" i="1" s="1"/>
  <c r="U391" i="1" l="1" a="1"/>
  <c r="U391" i="1" s="1"/>
  <c r="F391" i="1" s="1"/>
  <c r="V392" i="1" l="1" a="1"/>
  <c r="V392" i="1" s="1"/>
  <c r="G392" i="1" s="1"/>
  <c r="J392" i="1" s="1"/>
  <c r="H391" i="1"/>
  <c r="I391" i="1"/>
  <c r="U392" i="1" l="1" a="1"/>
  <c r="U392" i="1" s="1"/>
  <c r="F392" i="1" s="1"/>
  <c r="V393" i="1" l="1" a="1"/>
  <c r="V393" i="1" s="1"/>
  <c r="G393" i="1" s="1"/>
  <c r="J393" i="1" s="1"/>
  <c r="H392" i="1"/>
  <c r="I392" i="1"/>
  <c r="U393" i="1" l="1" a="1"/>
  <c r="U393" i="1" s="1"/>
  <c r="F393" i="1" s="1"/>
  <c r="I393" i="1" l="1"/>
  <c r="H393" i="1"/>
  <c r="V394" i="1" a="1"/>
  <c r="V394" i="1" s="1"/>
  <c r="G394" i="1" s="1"/>
  <c r="J394" i="1" s="1"/>
  <c r="U394" i="1" l="1" a="1"/>
  <c r="U394" i="1" s="1"/>
  <c r="F394" i="1" s="1"/>
  <c r="V395" i="1" l="1" a="1"/>
  <c r="V395" i="1" s="1"/>
  <c r="G395" i="1" s="1"/>
  <c r="J395" i="1" s="1"/>
  <c r="H394" i="1"/>
  <c r="I394" i="1"/>
  <c r="U395" i="1" l="1" a="1"/>
  <c r="U395" i="1" s="1"/>
  <c r="F395" i="1" s="1"/>
  <c r="V396" i="1" l="1" a="1"/>
  <c r="V396" i="1" s="1"/>
  <c r="G396" i="1" s="1"/>
  <c r="J396" i="1" s="1"/>
  <c r="H395" i="1"/>
  <c r="I395" i="1"/>
  <c r="U396" i="1" l="1" a="1"/>
  <c r="U396" i="1" s="1"/>
  <c r="F396" i="1" s="1"/>
  <c r="V397" i="1" l="1" a="1"/>
  <c r="V397" i="1" s="1"/>
  <c r="G397" i="1" s="1"/>
  <c r="J397" i="1" s="1"/>
  <c r="H396" i="1"/>
  <c r="I396" i="1"/>
  <c r="U397" i="1" l="1" a="1"/>
  <c r="U397" i="1" s="1"/>
  <c r="F397" i="1" s="1"/>
  <c r="V398" i="1" l="1" a="1"/>
  <c r="V398" i="1" s="1"/>
  <c r="G398" i="1" s="1"/>
  <c r="J398" i="1" s="1"/>
  <c r="I397" i="1"/>
  <c r="H397" i="1"/>
  <c r="U398" i="1" l="1" a="1"/>
  <c r="U398" i="1" s="1"/>
  <c r="F398" i="1" s="1"/>
  <c r="V399" i="1" l="1" a="1"/>
  <c r="V399" i="1" s="1"/>
  <c r="G399" i="1" s="1"/>
  <c r="J399" i="1" s="1"/>
  <c r="I398" i="1"/>
  <c r="H398" i="1"/>
  <c r="U399" i="1" l="1" a="1"/>
  <c r="U399" i="1" s="1"/>
  <c r="F399" i="1" s="1"/>
  <c r="I399" i="1" l="1"/>
  <c r="H399" i="1"/>
  <c r="V400" i="1" a="1"/>
  <c r="V400" i="1" s="1"/>
  <c r="G400" i="1" s="1"/>
  <c r="J400" i="1" s="1"/>
  <c r="U400" i="1" l="1" a="1"/>
  <c r="U400" i="1" s="1"/>
  <c r="F400" i="1" s="1"/>
  <c r="V401" i="1" l="1" a="1"/>
  <c r="V401" i="1" s="1"/>
  <c r="G401" i="1" s="1"/>
  <c r="J401" i="1" s="1"/>
  <c r="H400" i="1"/>
  <c r="I400" i="1"/>
  <c r="U401" i="1" l="1" a="1"/>
  <c r="U401" i="1" s="1"/>
  <c r="F401" i="1" s="1"/>
  <c r="V402" i="1" l="1" a="1"/>
  <c r="V402" i="1" s="1"/>
  <c r="G402" i="1" s="1"/>
  <c r="J402" i="1" s="1"/>
  <c r="H401" i="1"/>
  <c r="I401" i="1"/>
  <c r="U402" i="1" l="1" a="1"/>
  <c r="U402" i="1" s="1"/>
  <c r="F402" i="1" s="1"/>
  <c r="V403" i="1" l="1" a="1"/>
  <c r="V403" i="1" s="1"/>
  <c r="G403" i="1" s="1"/>
  <c r="J403" i="1" s="1"/>
  <c r="I402" i="1"/>
  <c r="H402" i="1"/>
  <c r="U403" i="1" l="1" a="1"/>
  <c r="U403" i="1" s="1"/>
  <c r="F403" i="1" s="1"/>
  <c r="V404" i="1" l="1" a="1"/>
  <c r="V404" i="1" s="1"/>
  <c r="G404" i="1" s="1"/>
  <c r="J404" i="1" s="1"/>
  <c r="I403" i="1"/>
  <c r="H403" i="1"/>
  <c r="U404" i="1" l="1" a="1"/>
  <c r="U404" i="1" s="1"/>
  <c r="F404" i="1" s="1"/>
  <c r="V405" i="1" l="1" a="1"/>
  <c r="V405" i="1" s="1"/>
  <c r="G405" i="1" s="1"/>
  <c r="J405" i="1" s="1"/>
  <c r="I404" i="1"/>
  <c r="H404" i="1"/>
  <c r="U405" i="1" l="1" a="1"/>
  <c r="U405" i="1" s="1"/>
  <c r="F405" i="1" s="1"/>
  <c r="H405" i="1" l="1"/>
  <c r="I405" i="1"/>
  <c r="V406" i="1" a="1"/>
  <c r="V406" i="1" s="1"/>
  <c r="G406" i="1" s="1"/>
  <c r="J406" i="1" s="1"/>
  <c r="U406" i="1" l="1" a="1"/>
  <c r="U406" i="1" s="1"/>
  <c r="F406" i="1" s="1"/>
  <c r="V407" i="1" l="1" a="1"/>
  <c r="V407" i="1" s="1"/>
  <c r="G407" i="1" s="1"/>
  <c r="J407" i="1" s="1"/>
  <c r="H406" i="1"/>
  <c r="I406" i="1"/>
  <c r="U407" i="1" l="1" a="1"/>
  <c r="U407" i="1" s="1"/>
  <c r="F407" i="1" s="1"/>
  <c r="V408" i="1" l="1" a="1"/>
  <c r="V408" i="1" s="1"/>
  <c r="G408" i="1" s="1"/>
  <c r="J408" i="1" s="1"/>
  <c r="I407" i="1"/>
  <c r="H407" i="1"/>
  <c r="U408" i="1" l="1" a="1"/>
  <c r="U408" i="1" s="1"/>
  <c r="F408" i="1" s="1"/>
  <c r="V409" i="1" l="1" a="1"/>
  <c r="V409" i="1" s="1"/>
  <c r="G409" i="1" s="1"/>
  <c r="J409" i="1" s="1"/>
  <c r="H408" i="1"/>
  <c r="I408" i="1"/>
  <c r="U409" i="1" l="1" a="1"/>
  <c r="U409" i="1" s="1"/>
  <c r="F409" i="1" s="1"/>
  <c r="H409" i="1" l="1"/>
  <c r="I409" i="1"/>
  <c r="V410" i="1" a="1"/>
  <c r="V410" i="1" s="1"/>
  <c r="G410" i="1" s="1"/>
  <c r="J410" i="1" s="1"/>
  <c r="U410" i="1" l="1" a="1"/>
  <c r="U410" i="1" s="1"/>
  <c r="F410" i="1" s="1"/>
  <c r="I410" i="1" l="1"/>
  <c r="H410" i="1"/>
  <c r="V411" i="1" a="1"/>
  <c r="V411" i="1" s="1"/>
  <c r="G411" i="1" s="1"/>
  <c r="J411" i="1" s="1"/>
  <c r="U411" i="1" l="1" a="1"/>
  <c r="U411" i="1" s="1"/>
  <c r="F411" i="1" s="1"/>
  <c r="V412" i="1" l="1" a="1"/>
  <c r="V412" i="1" s="1"/>
  <c r="G412" i="1" s="1"/>
  <c r="J412" i="1" s="1"/>
  <c r="I411" i="1"/>
  <c r="H411" i="1"/>
  <c r="U412" i="1" l="1" a="1"/>
  <c r="U412" i="1" s="1"/>
  <c r="F412" i="1" s="1"/>
  <c r="V413" i="1" l="1" a="1"/>
  <c r="V413" i="1" s="1"/>
  <c r="G413" i="1" s="1"/>
  <c r="J413" i="1" s="1"/>
  <c r="I412" i="1"/>
  <c r="H412" i="1"/>
  <c r="U413" i="1" l="1" a="1"/>
  <c r="U413" i="1" s="1"/>
  <c r="F413" i="1" s="1"/>
  <c r="H413" i="1" l="1"/>
  <c r="I413" i="1"/>
  <c r="V414" i="1" a="1"/>
  <c r="V414" i="1" s="1"/>
  <c r="G414" i="1" s="1"/>
  <c r="J414" i="1" s="1"/>
  <c r="U414" i="1" l="1" a="1"/>
  <c r="U414" i="1" s="1"/>
  <c r="F414" i="1" s="1"/>
  <c r="I414" i="1" l="1"/>
  <c r="H414" i="1"/>
  <c r="V415" i="1" a="1"/>
  <c r="V415" i="1" s="1"/>
  <c r="G415" i="1" s="1"/>
  <c r="J415" i="1" s="1"/>
  <c r="U415" i="1" l="1" a="1"/>
  <c r="U415" i="1" s="1"/>
  <c r="F415" i="1" s="1"/>
  <c r="V416" i="1" l="1" a="1"/>
  <c r="V416" i="1" s="1"/>
  <c r="G416" i="1" s="1"/>
  <c r="J416" i="1" s="1"/>
  <c r="H415" i="1"/>
  <c r="I415" i="1"/>
  <c r="U416" i="1" l="1" a="1"/>
  <c r="U416" i="1" s="1"/>
  <c r="F416" i="1" s="1"/>
  <c r="V417" i="1" l="1" a="1"/>
  <c r="V417" i="1" s="1"/>
  <c r="G417" i="1" s="1"/>
  <c r="J417" i="1" s="1"/>
  <c r="I416" i="1"/>
  <c r="H416" i="1"/>
  <c r="U417" i="1" l="1" a="1"/>
  <c r="U417" i="1" s="1"/>
  <c r="F417" i="1" s="1"/>
  <c r="V418" i="1" l="1" a="1"/>
  <c r="V418" i="1" s="1"/>
  <c r="G418" i="1" s="1"/>
  <c r="J418" i="1" s="1"/>
  <c r="H417" i="1"/>
  <c r="I417" i="1"/>
  <c r="U418" i="1" l="1" a="1"/>
  <c r="U418" i="1" s="1"/>
  <c r="F418" i="1" s="1"/>
  <c r="V419" i="1" l="1" a="1"/>
  <c r="V419" i="1" s="1"/>
  <c r="G419" i="1" s="1"/>
  <c r="J419" i="1" s="1"/>
  <c r="I418" i="1"/>
  <c r="H418" i="1"/>
  <c r="U419" i="1" l="1" a="1"/>
  <c r="U419" i="1" s="1"/>
  <c r="F419" i="1" s="1"/>
  <c r="H419" i="1" l="1"/>
  <c r="I419" i="1"/>
  <c r="V420" i="1" a="1"/>
  <c r="V420" i="1" s="1"/>
  <c r="G420" i="1" s="1"/>
  <c r="J420" i="1" s="1"/>
  <c r="U420" i="1" l="1" a="1"/>
  <c r="U420" i="1" s="1"/>
  <c r="F420" i="1" s="1"/>
  <c r="I420" i="1" l="1"/>
  <c r="H420" i="1"/>
  <c r="V421" i="1" a="1"/>
  <c r="V421" i="1" s="1"/>
  <c r="G421" i="1" s="1"/>
  <c r="J421" i="1" s="1"/>
  <c r="U421" i="1" l="1" a="1"/>
  <c r="U421" i="1" s="1"/>
  <c r="F421" i="1" s="1"/>
  <c r="H421" i="1" l="1"/>
  <c r="I421" i="1"/>
  <c r="V422" i="1" a="1"/>
  <c r="V422" i="1" s="1"/>
  <c r="G422" i="1" s="1"/>
  <c r="J422" i="1" s="1"/>
  <c r="U422" i="1" l="1" a="1"/>
  <c r="U422" i="1" s="1"/>
  <c r="F422" i="1" s="1"/>
  <c r="V423" i="1" l="1" a="1"/>
  <c r="V423" i="1" s="1"/>
  <c r="G423" i="1" s="1"/>
  <c r="J423" i="1" s="1"/>
  <c r="H422" i="1"/>
  <c r="I422" i="1"/>
  <c r="U423" i="1" l="1" a="1"/>
  <c r="U423" i="1" s="1"/>
  <c r="F423" i="1" s="1"/>
  <c r="I423" i="1" l="1"/>
  <c r="H423" i="1"/>
  <c r="V424" i="1" a="1"/>
  <c r="V424" i="1" s="1"/>
  <c r="G424" i="1" s="1"/>
  <c r="J424" i="1" s="1"/>
  <c r="U424" i="1" l="1" a="1"/>
  <c r="U424" i="1" s="1"/>
  <c r="F424" i="1" s="1"/>
  <c r="V425" i="1" l="1" a="1"/>
  <c r="V425" i="1" s="1"/>
  <c r="G425" i="1" s="1"/>
  <c r="J425" i="1" s="1"/>
  <c r="I424" i="1"/>
  <c r="H424" i="1"/>
  <c r="U425" i="1" l="1" a="1"/>
  <c r="U425" i="1" s="1"/>
  <c r="F425" i="1" s="1"/>
  <c r="H425" i="1" l="1"/>
  <c r="I425" i="1"/>
  <c r="V426" i="1" a="1"/>
  <c r="V426" i="1" s="1"/>
  <c r="G426" i="1" s="1"/>
  <c r="J426" i="1" s="1"/>
  <c r="U426" i="1" l="1" a="1"/>
  <c r="U426" i="1" s="1"/>
  <c r="F426" i="1" s="1"/>
  <c r="V427" i="1" l="1" a="1"/>
  <c r="V427" i="1" s="1"/>
  <c r="G427" i="1" s="1"/>
  <c r="J427" i="1" s="1"/>
  <c r="H426" i="1"/>
  <c r="I426" i="1"/>
  <c r="U427" i="1" l="1" a="1"/>
  <c r="U427" i="1" s="1"/>
  <c r="F427" i="1" s="1"/>
  <c r="V428" i="1" l="1" a="1"/>
  <c r="V428" i="1" s="1"/>
  <c r="G428" i="1" s="1"/>
  <c r="J428" i="1" s="1"/>
  <c r="I427" i="1"/>
  <c r="H427" i="1"/>
  <c r="U428" i="1" l="1" a="1"/>
  <c r="U428" i="1" s="1"/>
  <c r="F428" i="1" s="1"/>
  <c r="H428" i="1" l="1"/>
  <c r="I428" i="1"/>
  <c r="V429" i="1" a="1"/>
  <c r="V429" i="1" s="1"/>
  <c r="G429" i="1" s="1"/>
  <c r="J429" i="1" s="1"/>
  <c r="U429" i="1" l="1" a="1"/>
  <c r="U429" i="1" s="1"/>
  <c r="F429" i="1" s="1"/>
  <c r="V430" i="1" l="1" a="1"/>
  <c r="V430" i="1" s="1"/>
  <c r="G430" i="1" s="1"/>
  <c r="J430" i="1" s="1"/>
  <c r="H429" i="1"/>
  <c r="I429" i="1"/>
  <c r="U430" i="1" l="1" a="1"/>
  <c r="U430" i="1" s="1"/>
  <c r="F430" i="1" s="1"/>
  <c r="V431" i="1" l="1" a="1"/>
  <c r="V431" i="1" s="1"/>
  <c r="G431" i="1" s="1"/>
  <c r="J431" i="1" s="1"/>
  <c r="I430" i="1"/>
  <c r="H430" i="1"/>
  <c r="U431" i="1" l="1" a="1"/>
  <c r="U431" i="1" s="1"/>
  <c r="F431" i="1" s="1"/>
  <c r="H431" i="1" l="1"/>
  <c r="I431" i="1"/>
  <c r="V432" i="1" a="1"/>
  <c r="V432" i="1" s="1"/>
  <c r="G432" i="1" s="1"/>
  <c r="J432" i="1" s="1"/>
  <c r="U432" i="1" l="1" a="1"/>
  <c r="U432" i="1" s="1"/>
  <c r="F432" i="1" s="1"/>
  <c r="V433" i="1" l="1" a="1"/>
  <c r="V433" i="1" s="1"/>
  <c r="G433" i="1" s="1"/>
  <c r="J433" i="1" s="1"/>
  <c r="I432" i="1"/>
  <c r="H432" i="1"/>
  <c r="U433" i="1" l="1" a="1"/>
  <c r="U433" i="1" s="1"/>
  <c r="F433" i="1" s="1"/>
  <c r="V434" i="1" l="1" a="1"/>
  <c r="V434" i="1" s="1"/>
  <c r="G434" i="1" s="1"/>
  <c r="J434" i="1" s="1"/>
  <c r="I433" i="1"/>
  <c r="H433" i="1"/>
  <c r="U434" i="1" l="1" a="1"/>
  <c r="U434" i="1" s="1"/>
  <c r="F434" i="1" s="1"/>
  <c r="V435" i="1" l="1" a="1"/>
  <c r="V435" i="1" s="1"/>
  <c r="G435" i="1" s="1"/>
  <c r="J435" i="1" s="1"/>
  <c r="I434" i="1"/>
  <c r="H434" i="1"/>
  <c r="U435" i="1" l="1" a="1"/>
  <c r="U435" i="1" s="1"/>
  <c r="F435" i="1" s="1"/>
  <c r="V436" i="1" l="1" a="1"/>
  <c r="V436" i="1" s="1"/>
  <c r="G436" i="1" s="1"/>
  <c r="J436" i="1" s="1"/>
  <c r="H435" i="1"/>
  <c r="I435" i="1"/>
  <c r="U436" i="1" l="1" a="1"/>
  <c r="U436" i="1" s="1"/>
  <c r="F436" i="1" s="1"/>
  <c r="V437" i="1" l="1" a="1"/>
  <c r="V437" i="1" s="1"/>
  <c r="G437" i="1" s="1"/>
  <c r="J437" i="1" s="1"/>
  <c r="I436" i="1"/>
  <c r="H436" i="1"/>
  <c r="U437" i="1" l="1" a="1"/>
  <c r="U437" i="1" s="1"/>
  <c r="F437" i="1" s="1"/>
  <c r="H437" i="1" l="1"/>
  <c r="I437" i="1"/>
  <c r="V438" i="1" a="1"/>
  <c r="V438" i="1" s="1"/>
  <c r="G438" i="1" s="1"/>
  <c r="J438" i="1" s="1"/>
  <c r="U438" i="1" l="1" a="1"/>
  <c r="U438" i="1" s="1"/>
  <c r="F438" i="1" s="1"/>
  <c r="H438" i="1" l="1"/>
  <c r="I438" i="1"/>
  <c r="V439" i="1" a="1"/>
  <c r="V439" i="1" s="1"/>
  <c r="G439" i="1" s="1"/>
  <c r="J439" i="1" s="1"/>
  <c r="U439" i="1" l="1" a="1"/>
  <c r="U439" i="1" s="1"/>
  <c r="F439" i="1" s="1"/>
  <c r="H439" i="1" l="1"/>
  <c r="I439" i="1"/>
  <c r="V440" i="1" a="1"/>
  <c r="V440" i="1" s="1"/>
  <c r="G440" i="1" s="1"/>
  <c r="J440" i="1" s="1"/>
  <c r="U440" i="1" l="1" a="1"/>
  <c r="U440" i="1" s="1"/>
  <c r="F440" i="1" s="1"/>
  <c r="I440" i="1" l="1"/>
  <c r="H440" i="1"/>
  <c r="V441" i="1" a="1"/>
  <c r="V441" i="1" s="1"/>
  <c r="G441" i="1" s="1"/>
  <c r="J441" i="1" s="1"/>
  <c r="U441" i="1" l="1" a="1"/>
  <c r="U441" i="1" s="1"/>
  <c r="F441" i="1" s="1"/>
  <c r="I441" i="1" l="1"/>
  <c r="H441" i="1"/>
  <c r="V442" i="1" a="1"/>
  <c r="V442" i="1" s="1"/>
  <c r="G442" i="1" s="1"/>
  <c r="J442" i="1" s="1"/>
  <c r="U442" i="1" l="1" a="1"/>
  <c r="U442" i="1" s="1"/>
  <c r="F442" i="1" s="1"/>
  <c r="V443" i="1" l="1" a="1"/>
  <c r="V443" i="1" s="1"/>
  <c r="G443" i="1" s="1"/>
  <c r="J443" i="1" s="1"/>
  <c r="I442" i="1"/>
  <c r="H442" i="1"/>
  <c r="U443" i="1" l="1" a="1"/>
  <c r="U443" i="1" s="1"/>
  <c r="F443" i="1" s="1"/>
  <c r="V444" i="1" l="1" a="1"/>
  <c r="V444" i="1" s="1"/>
  <c r="G444" i="1" s="1"/>
  <c r="J444" i="1" s="1"/>
  <c r="I443" i="1"/>
  <c r="H443" i="1"/>
  <c r="U444" i="1" l="1" a="1"/>
  <c r="U444" i="1" s="1"/>
  <c r="F444" i="1" s="1"/>
  <c r="V445" i="1" l="1" a="1"/>
  <c r="V445" i="1" s="1"/>
  <c r="G445" i="1" s="1"/>
  <c r="J445" i="1" s="1"/>
  <c r="H444" i="1"/>
  <c r="I444" i="1"/>
  <c r="U445" i="1" l="1" a="1"/>
  <c r="U445" i="1" s="1"/>
  <c r="F445" i="1" s="1"/>
  <c r="V446" i="1" l="1" a="1"/>
  <c r="V446" i="1" s="1"/>
  <c r="G446" i="1" s="1"/>
  <c r="J446" i="1" s="1"/>
  <c r="H445" i="1"/>
  <c r="I445" i="1"/>
  <c r="U446" i="1" l="1" a="1"/>
  <c r="U446" i="1" s="1"/>
  <c r="F446" i="1" s="1"/>
  <c r="I446" i="1" l="1"/>
  <c r="H446" i="1"/>
  <c r="V447" i="1" a="1"/>
  <c r="V447" i="1" s="1"/>
  <c r="G447" i="1" s="1"/>
  <c r="J447" i="1" s="1"/>
  <c r="U447" i="1" l="1" a="1"/>
  <c r="U447" i="1" s="1"/>
  <c r="F447" i="1" s="1"/>
  <c r="I447" i="1" l="1"/>
  <c r="H447" i="1"/>
  <c r="V448" i="1" a="1"/>
  <c r="V448" i="1" s="1"/>
  <c r="G448" i="1" s="1"/>
  <c r="J448" i="1" s="1"/>
  <c r="U448" i="1" l="1" a="1"/>
  <c r="U448" i="1" s="1"/>
  <c r="F448" i="1" s="1"/>
  <c r="I448" i="1" l="1"/>
  <c r="H448" i="1"/>
  <c r="V449" i="1" a="1"/>
  <c r="V449" i="1" s="1"/>
  <c r="G449" i="1" s="1"/>
  <c r="J449" i="1" s="1"/>
  <c r="U449" i="1" l="1" a="1"/>
  <c r="U449" i="1" s="1"/>
  <c r="F449" i="1" s="1"/>
  <c r="I449" i="1" l="1"/>
  <c r="H449" i="1"/>
  <c r="V450" i="1" a="1"/>
  <c r="V450" i="1" s="1"/>
  <c r="G450" i="1" s="1"/>
  <c r="J450" i="1" s="1"/>
  <c r="U450" i="1" l="1" a="1"/>
  <c r="U450" i="1" s="1"/>
  <c r="F450" i="1" s="1"/>
  <c r="V451" i="1" l="1" a="1"/>
  <c r="V451" i="1" s="1"/>
  <c r="G451" i="1" s="1"/>
  <c r="J451" i="1" s="1"/>
  <c r="I450" i="1"/>
  <c r="H450" i="1"/>
  <c r="U451" i="1" l="1" a="1"/>
  <c r="U451" i="1" s="1"/>
  <c r="F451" i="1" s="1"/>
  <c r="I451" i="1" l="1"/>
  <c r="H451" i="1"/>
  <c r="V452" i="1" a="1"/>
  <c r="V452" i="1" s="1"/>
  <c r="G452" i="1" s="1"/>
  <c r="J452" i="1" s="1"/>
  <c r="U452" i="1" l="1" a="1"/>
  <c r="U452" i="1" s="1"/>
  <c r="F452" i="1" s="1"/>
  <c r="I452" i="1" l="1"/>
  <c r="H452" i="1"/>
  <c r="V453" i="1" a="1"/>
  <c r="V453" i="1" s="1"/>
  <c r="G453" i="1" s="1"/>
  <c r="J453" i="1" s="1"/>
  <c r="U453" i="1" l="1" a="1"/>
  <c r="U453" i="1" s="1"/>
  <c r="F453" i="1" s="1"/>
  <c r="V454" i="1" l="1" a="1"/>
  <c r="V454" i="1" s="1"/>
  <c r="G454" i="1" s="1"/>
  <c r="J454" i="1" s="1"/>
  <c r="I453" i="1"/>
  <c r="H453" i="1"/>
  <c r="U454" i="1" l="1" a="1"/>
  <c r="U454" i="1" s="1"/>
  <c r="F454" i="1" s="1"/>
  <c r="H454" i="1" l="1"/>
  <c r="I454" i="1"/>
  <c r="V455" i="1" a="1"/>
  <c r="V455" i="1" s="1"/>
  <c r="G455" i="1" s="1"/>
  <c r="J455" i="1" s="1"/>
  <c r="U455" i="1" l="1" a="1"/>
  <c r="U455" i="1" s="1"/>
  <c r="F455" i="1" s="1"/>
  <c r="H455" i="1" l="1"/>
  <c r="I455" i="1"/>
  <c r="V456" i="1" a="1"/>
  <c r="V456" i="1" s="1"/>
  <c r="G456" i="1" s="1"/>
  <c r="J456" i="1" s="1"/>
  <c r="U456" i="1" l="1" a="1"/>
  <c r="U456" i="1" s="1"/>
  <c r="F456" i="1" s="1"/>
  <c r="H456" i="1" l="1"/>
  <c r="I456" i="1"/>
  <c r="V457" i="1" a="1"/>
  <c r="V457" i="1" s="1"/>
  <c r="G457" i="1" s="1"/>
  <c r="J457" i="1" s="1"/>
  <c r="U457" i="1" l="1" a="1"/>
  <c r="U457" i="1" s="1"/>
  <c r="F457" i="1" s="1"/>
  <c r="V458" i="1" l="1" a="1"/>
  <c r="V458" i="1" s="1"/>
  <c r="G458" i="1" s="1"/>
  <c r="J458" i="1" s="1"/>
  <c r="I457" i="1"/>
  <c r="H457" i="1"/>
  <c r="U458" i="1" l="1" a="1"/>
  <c r="U458" i="1" s="1"/>
  <c r="F458" i="1" s="1"/>
  <c r="V459" i="1" l="1" a="1"/>
  <c r="V459" i="1" s="1"/>
  <c r="G459" i="1" s="1"/>
  <c r="J459" i="1" s="1"/>
  <c r="H458" i="1"/>
  <c r="I458" i="1"/>
  <c r="U459" i="1" l="1" a="1"/>
  <c r="U459" i="1" s="1"/>
  <c r="F459" i="1" s="1"/>
  <c r="H459" i="1" l="1"/>
  <c r="I459" i="1"/>
  <c r="V460" i="1" a="1"/>
  <c r="V460" i="1" s="1"/>
  <c r="G460" i="1" s="1"/>
  <c r="J460" i="1" s="1"/>
  <c r="U460" i="1" l="1" a="1"/>
  <c r="U460" i="1" s="1"/>
  <c r="F460" i="1" s="1"/>
  <c r="V461" i="1" l="1" a="1"/>
  <c r="V461" i="1" s="1"/>
  <c r="G461" i="1" s="1"/>
  <c r="J461" i="1" s="1"/>
  <c r="H460" i="1"/>
  <c r="I460" i="1"/>
  <c r="U461" i="1" l="1" a="1"/>
  <c r="U461" i="1" s="1"/>
  <c r="F461" i="1" s="1"/>
  <c r="I461" i="1" l="1"/>
  <c r="H461" i="1"/>
  <c r="V462" i="1" a="1"/>
  <c r="V462" i="1" s="1"/>
  <c r="G462" i="1" s="1"/>
  <c r="J462" i="1" s="1"/>
  <c r="U462" i="1" l="1" a="1"/>
  <c r="U462" i="1" s="1"/>
  <c r="F462" i="1" s="1"/>
  <c r="V463" i="1" l="1" a="1"/>
  <c r="V463" i="1" s="1"/>
  <c r="G463" i="1" s="1"/>
  <c r="J463" i="1" s="1"/>
  <c r="I462" i="1"/>
  <c r="H462" i="1"/>
  <c r="U463" i="1" l="1" a="1"/>
  <c r="U463" i="1" s="1"/>
  <c r="F463" i="1" s="1"/>
  <c r="V464" i="1" l="1" a="1"/>
  <c r="V464" i="1" s="1"/>
  <c r="G464" i="1" s="1"/>
  <c r="J464" i="1" s="1"/>
  <c r="I463" i="1"/>
  <c r="H463" i="1"/>
  <c r="U464" i="1" l="1" a="1"/>
  <c r="U464" i="1" s="1"/>
  <c r="F464" i="1" s="1"/>
  <c r="I464" i="1" l="1"/>
  <c r="H464" i="1"/>
  <c r="V465" i="1" a="1"/>
  <c r="V465" i="1" s="1"/>
  <c r="G465" i="1" s="1"/>
  <c r="J465" i="1" s="1"/>
  <c r="U465" i="1" l="1" a="1"/>
  <c r="U465" i="1" s="1"/>
  <c r="F465" i="1" s="1"/>
  <c r="V466" i="1" l="1" a="1"/>
  <c r="V466" i="1" s="1"/>
  <c r="G466" i="1" s="1"/>
  <c r="J466" i="1" s="1"/>
  <c r="I465" i="1"/>
  <c r="H465" i="1"/>
  <c r="U466" i="1" l="1" a="1"/>
  <c r="U466" i="1" s="1"/>
  <c r="F466" i="1" s="1"/>
  <c r="V467" i="1" l="1" a="1"/>
  <c r="V467" i="1" s="1"/>
  <c r="G467" i="1" s="1"/>
  <c r="J467" i="1" s="1"/>
  <c r="I466" i="1"/>
  <c r="H466" i="1"/>
  <c r="U467" i="1" l="1" a="1"/>
  <c r="U467" i="1" s="1"/>
  <c r="F467" i="1" s="1"/>
  <c r="I467" i="1" l="1"/>
  <c r="H467" i="1"/>
  <c r="V468" i="1" a="1"/>
  <c r="V468" i="1" s="1"/>
  <c r="G468" i="1" s="1"/>
  <c r="J468" i="1" s="1"/>
  <c r="U468" i="1" l="1" a="1"/>
  <c r="U468" i="1" s="1"/>
  <c r="F468" i="1" s="1"/>
  <c r="I468" i="1" l="1"/>
  <c r="H468" i="1"/>
  <c r="V469" i="1" a="1"/>
  <c r="V469" i="1" s="1"/>
  <c r="G469" i="1" s="1"/>
  <c r="J469" i="1" s="1"/>
  <c r="U469" i="1" l="1" a="1"/>
  <c r="U469" i="1" s="1"/>
  <c r="F469" i="1" s="1"/>
  <c r="I469" i="1" l="1"/>
  <c r="H469" i="1"/>
  <c r="V470" i="1" a="1"/>
  <c r="V470" i="1" s="1"/>
  <c r="G470" i="1" s="1"/>
  <c r="J470" i="1" s="1"/>
  <c r="U470" i="1" l="1" a="1"/>
  <c r="U470" i="1" s="1"/>
  <c r="F470" i="1" s="1"/>
  <c r="V471" i="1" l="1" a="1"/>
  <c r="V471" i="1" s="1"/>
  <c r="G471" i="1" s="1"/>
  <c r="J471" i="1" s="1"/>
  <c r="I470" i="1"/>
  <c r="H470" i="1"/>
  <c r="U471" i="1" l="1" a="1"/>
  <c r="U471" i="1" s="1"/>
  <c r="F471" i="1" s="1"/>
  <c r="V472" i="1" l="1" a="1"/>
  <c r="V472" i="1" s="1"/>
  <c r="G472" i="1" s="1"/>
  <c r="J472" i="1" s="1"/>
  <c r="H471" i="1"/>
  <c r="I471" i="1"/>
  <c r="U472" i="1" l="1" a="1"/>
  <c r="U472" i="1" s="1"/>
  <c r="F472" i="1" s="1"/>
  <c r="H472" i="1" l="1"/>
  <c r="I472" i="1"/>
  <c r="V473" i="1" a="1"/>
  <c r="V473" i="1" s="1"/>
  <c r="G473" i="1" s="1"/>
  <c r="J473" i="1" s="1"/>
  <c r="U473" i="1" l="1" a="1"/>
  <c r="U473" i="1" s="1"/>
  <c r="F473" i="1" s="1"/>
  <c r="V474" i="1" l="1" a="1"/>
  <c r="V474" i="1" s="1"/>
  <c r="G474" i="1" s="1"/>
  <c r="J474" i="1" s="1"/>
  <c r="H473" i="1"/>
  <c r="I473" i="1"/>
  <c r="U474" i="1" l="1" a="1"/>
  <c r="U474" i="1" s="1"/>
  <c r="F474" i="1" s="1"/>
  <c r="V475" i="1" l="1" a="1"/>
  <c r="V475" i="1" s="1"/>
  <c r="G475" i="1" s="1"/>
  <c r="J475" i="1" s="1"/>
  <c r="H474" i="1"/>
  <c r="I474" i="1"/>
  <c r="U475" i="1" l="1" a="1"/>
  <c r="U475" i="1" s="1"/>
  <c r="F475" i="1" s="1"/>
  <c r="H475" i="1" l="1"/>
  <c r="I475" i="1"/>
  <c r="V476" i="1" a="1"/>
  <c r="V476" i="1" s="1"/>
  <c r="G476" i="1" s="1"/>
  <c r="J476" i="1" s="1"/>
  <c r="U476" i="1" l="1" a="1"/>
  <c r="U476" i="1" s="1"/>
  <c r="F476" i="1" s="1"/>
  <c r="V477" i="1" l="1" a="1"/>
  <c r="V477" i="1" s="1"/>
  <c r="G477" i="1" s="1"/>
  <c r="J477" i="1" s="1"/>
  <c r="H476" i="1"/>
  <c r="I476" i="1"/>
  <c r="U477" i="1" l="1" a="1"/>
  <c r="U477" i="1" s="1"/>
  <c r="F477" i="1" s="1"/>
  <c r="V478" i="1" l="1" a="1"/>
  <c r="V478" i="1" s="1"/>
  <c r="G478" i="1" s="1"/>
  <c r="J478" i="1" s="1"/>
  <c r="H477" i="1"/>
  <c r="I477" i="1"/>
  <c r="U478" i="1" l="1" a="1"/>
  <c r="U478" i="1" s="1"/>
  <c r="F478" i="1" s="1"/>
  <c r="V479" i="1" l="1" a="1"/>
  <c r="V479" i="1" s="1"/>
  <c r="G479" i="1" s="1"/>
  <c r="J479" i="1" s="1"/>
  <c r="I478" i="1"/>
  <c r="H478" i="1"/>
  <c r="U479" i="1" l="1" a="1"/>
  <c r="U479" i="1" s="1"/>
  <c r="F479" i="1" s="1"/>
  <c r="H479" i="1" l="1"/>
  <c r="I479" i="1"/>
  <c r="V480" i="1" a="1"/>
  <c r="V480" i="1" s="1"/>
  <c r="G480" i="1" s="1"/>
  <c r="J480" i="1" s="1"/>
  <c r="U480" i="1" l="1" a="1"/>
  <c r="U480" i="1" s="1"/>
  <c r="F480" i="1" s="1"/>
  <c r="V481" i="1" l="1" a="1"/>
  <c r="V481" i="1" s="1"/>
  <c r="G481" i="1" s="1"/>
  <c r="J481" i="1" s="1"/>
  <c r="I480" i="1"/>
  <c r="H480" i="1"/>
  <c r="U481" i="1" l="1" a="1"/>
  <c r="U481" i="1" s="1"/>
  <c r="F481" i="1" s="1"/>
  <c r="I481" i="1" l="1"/>
  <c r="H481" i="1"/>
  <c r="V482" i="1" a="1"/>
  <c r="V482" i="1" s="1"/>
  <c r="G482" i="1" s="1"/>
  <c r="J482" i="1" s="1"/>
  <c r="U482" i="1" l="1" a="1"/>
  <c r="U482" i="1" s="1"/>
  <c r="F482" i="1" s="1"/>
  <c r="V483" i="1" l="1" a="1"/>
  <c r="V483" i="1" s="1"/>
  <c r="G483" i="1" s="1"/>
  <c r="J483" i="1" s="1"/>
  <c r="I482" i="1"/>
  <c r="H482" i="1"/>
  <c r="U483" i="1" l="1" a="1"/>
  <c r="U483" i="1" s="1"/>
  <c r="F483" i="1" s="1"/>
  <c r="H483" i="1" l="1"/>
  <c r="I483" i="1"/>
  <c r="V484" i="1" a="1"/>
  <c r="V484" i="1" s="1"/>
  <c r="G484" i="1" s="1"/>
  <c r="J484" i="1" s="1"/>
  <c r="U484" i="1" l="1" a="1"/>
  <c r="U484" i="1" s="1"/>
  <c r="F484" i="1" s="1"/>
  <c r="V485" i="1" l="1" a="1"/>
  <c r="V485" i="1" s="1"/>
  <c r="G485" i="1" s="1"/>
  <c r="J485" i="1" s="1"/>
  <c r="H484" i="1"/>
  <c r="I484" i="1"/>
  <c r="U485" i="1" l="1" a="1"/>
  <c r="U485" i="1" s="1"/>
  <c r="F485" i="1" s="1"/>
  <c r="V486" i="1" l="1" a="1"/>
  <c r="V486" i="1" s="1"/>
  <c r="G486" i="1" s="1"/>
  <c r="J486" i="1" s="1"/>
  <c r="I485" i="1"/>
  <c r="H485" i="1"/>
  <c r="U486" i="1" l="1" a="1"/>
  <c r="U486" i="1" s="1"/>
  <c r="F486" i="1" s="1"/>
  <c r="H486" i="1" l="1"/>
  <c r="I486" i="1"/>
  <c r="V487" i="1" a="1"/>
  <c r="V487" i="1" s="1"/>
  <c r="G487" i="1" s="1"/>
  <c r="J487" i="1" s="1"/>
  <c r="U487" i="1" l="1" a="1"/>
  <c r="U487" i="1" s="1"/>
  <c r="F487" i="1" s="1"/>
  <c r="V488" i="1" l="1" a="1"/>
  <c r="V488" i="1" s="1"/>
  <c r="G488" i="1" s="1"/>
  <c r="J488" i="1" s="1"/>
  <c r="H487" i="1"/>
  <c r="I487" i="1"/>
  <c r="U488" i="1" l="1" a="1"/>
  <c r="U488" i="1" s="1"/>
  <c r="F488" i="1" s="1"/>
  <c r="V489" i="1" l="1" a="1"/>
  <c r="V489" i="1" s="1"/>
  <c r="G489" i="1" s="1"/>
  <c r="J489" i="1" s="1"/>
  <c r="I488" i="1"/>
  <c r="H488" i="1"/>
  <c r="U489" i="1" l="1" a="1"/>
  <c r="U489" i="1" s="1"/>
  <c r="F489" i="1" s="1"/>
  <c r="I489" i="1" l="1"/>
  <c r="H489" i="1"/>
  <c r="V490" i="1" a="1"/>
  <c r="V490" i="1" s="1"/>
  <c r="G490" i="1" s="1"/>
  <c r="J490" i="1" s="1"/>
  <c r="U490" i="1" l="1" a="1"/>
  <c r="U490" i="1" s="1"/>
  <c r="F490" i="1" s="1"/>
  <c r="H490" i="1" l="1"/>
  <c r="I490" i="1"/>
  <c r="V491" i="1" a="1"/>
  <c r="V491" i="1" s="1"/>
  <c r="G491" i="1" s="1"/>
  <c r="J491" i="1" s="1"/>
  <c r="U491" i="1" l="1" a="1"/>
  <c r="U491" i="1" s="1"/>
  <c r="F491" i="1" s="1"/>
  <c r="I491" i="1" l="1"/>
  <c r="H491" i="1"/>
  <c r="V492" i="1" a="1"/>
  <c r="V492" i="1" s="1"/>
  <c r="G492" i="1" s="1"/>
  <c r="J492" i="1" s="1"/>
  <c r="U492" i="1" l="1" a="1"/>
  <c r="U492" i="1" s="1"/>
  <c r="F492" i="1" s="1"/>
  <c r="I492" i="1" l="1"/>
  <c r="H492" i="1"/>
  <c r="V493" i="1" a="1"/>
  <c r="V493" i="1" s="1"/>
  <c r="G493" i="1" s="1"/>
  <c r="J493" i="1" s="1"/>
  <c r="U493" i="1" l="1" a="1"/>
  <c r="U493" i="1" s="1"/>
  <c r="F493" i="1" s="1"/>
  <c r="V494" i="1" l="1" a="1"/>
  <c r="V494" i="1" s="1"/>
  <c r="G494" i="1" s="1"/>
  <c r="J494" i="1" s="1"/>
  <c r="I493" i="1"/>
  <c r="H493" i="1"/>
  <c r="U494" i="1" l="1" a="1"/>
  <c r="U494" i="1" s="1"/>
  <c r="F494" i="1" s="1"/>
  <c r="I494" i="1" l="1"/>
  <c r="H494" i="1"/>
  <c r="V495" i="1" a="1"/>
  <c r="V495" i="1" s="1"/>
  <c r="G495" i="1" s="1"/>
  <c r="J495" i="1" s="1"/>
  <c r="U495" i="1" l="1" a="1"/>
  <c r="U495" i="1" s="1"/>
  <c r="F495" i="1" s="1"/>
  <c r="H495" i="1" l="1"/>
  <c r="I495" i="1"/>
  <c r="V496" i="1" a="1"/>
  <c r="V496" i="1" s="1"/>
  <c r="G496" i="1" s="1"/>
  <c r="J496" i="1" s="1"/>
  <c r="U496" i="1" l="1" a="1"/>
  <c r="U496" i="1" s="1"/>
  <c r="F496" i="1" s="1"/>
  <c r="I496" i="1" l="1"/>
  <c r="H496" i="1"/>
  <c r="V497" i="1" a="1"/>
  <c r="V497" i="1" s="1"/>
  <c r="G497" i="1" s="1"/>
  <c r="J497" i="1" s="1"/>
  <c r="U497" i="1" l="1" a="1"/>
  <c r="U497" i="1" s="1"/>
  <c r="F497" i="1" s="1"/>
  <c r="V498" i="1" l="1" a="1"/>
  <c r="V498" i="1" s="1"/>
  <c r="G498" i="1" s="1"/>
  <c r="J498" i="1" s="1"/>
  <c r="H497" i="1"/>
  <c r="I497" i="1"/>
  <c r="U498" i="1" l="1" a="1"/>
  <c r="U498" i="1" s="1"/>
  <c r="F498" i="1" s="1"/>
  <c r="V499" i="1" l="1" a="1"/>
  <c r="V499" i="1" s="1"/>
  <c r="G499" i="1" s="1"/>
  <c r="J499" i="1" s="1"/>
  <c r="I498" i="1"/>
  <c r="H498" i="1"/>
  <c r="U499" i="1" l="1" a="1"/>
  <c r="U499" i="1" s="1"/>
  <c r="F499" i="1" s="1"/>
  <c r="V500" i="1" l="1" a="1"/>
  <c r="V500" i="1" s="1"/>
  <c r="G500" i="1" s="1"/>
  <c r="J500" i="1" s="1"/>
  <c r="H499" i="1"/>
  <c r="I499" i="1"/>
  <c r="U500" i="1" l="1" a="1"/>
  <c r="U500" i="1" s="1"/>
  <c r="F500" i="1" s="1"/>
  <c r="V501" i="1" l="1" a="1"/>
  <c r="V501" i="1" s="1"/>
  <c r="G501" i="1" s="1"/>
  <c r="J501" i="1" s="1"/>
  <c r="H500" i="1"/>
  <c r="I500" i="1"/>
  <c r="U501" i="1" l="1" a="1"/>
  <c r="U501" i="1" s="1"/>
  <c r="F501" i="1" s="1"/>
  <c r="V502" i="1" l="1" a="1"/>
  <c r="V502" i="1" s="1"/>
  <c r="G502" i="1" s="1"/>
  <c r="J502" i="1" s="1"/>
  <c r="I501" i="1"/>
  <c r="H501" i="1"/>
  <c r="U502" i="1" l="1" a="1"/>
  <c r="U502" i="1" s="1"/>
  <c r="F502" i="1" s="1"/>
  <c r="V503" i="1" l="1" a="1"/>
  <c r="V503" i="1" s="1"/>
  <c r="G503" i="1" s="1"/>
  <c r="J503" i="1" s="1"/>
  <c r="H502" i="1"/>
  <c r="I502" i="1"/>
  <c r="U503" i="1" l="1" a="1"/>
  <c r="U503" i="1" s="1"/>
  <c r="F503" i="1" s="1"/>
  <c r="I503" i="1" l="1"/>
  <c r="H503" i="1"/>
  <c r="V504" i="1" a="1"/>
  <c r="V504" i="1" s="1"/>
  <c r="G504" i="1" s="1"/>
  <c r="J504" i="1" s="1"/>
  <c r="U504" i="1" l="1" a="1"/>
  <c r="U504" i="1" s="1"/>
  <c r="F504" i="1" s="1"/>
  <c r="V505" i="1" l="1" a="1"/>
  <c r="V505" i="1" s="1"/>
  <c r="G505" i="1" s="1"/>
  <c r="J505" i="1" s="1"/>
  <c r="I504" i="1"/>
  <c r="H504" i="1"/>
  <c r="U505" i="1" l="1" a="1"/>
  <c r="U505" i="1" s="1"/>
  <c r="F505" i="1" s="1"/>
  <c r="V506" i="1" l="1" a="1"/>
  <c r="V506" i="1" s="1"/>
  <c r="G506" i="1" s="1"/>
  <c r="J506" i="1" s="1"/>
  <c r="I505" i="1"/>
  <c r="H505" i="1"/>
  <c r="U506" i="1" l="1" a="1"/>
  <c r="U506" i="1" s="1"/>
  <c r="F506" i="1" s="1"/>
  <c r="V507" i="1" l="1" a="1"/>
  <c r="V507" i="1" s="1"/>
  <c r="G507" i="1" s="1"/>
  <c r="J507" i="1" s="1"/>
  <c r="I506" i="1"/>
  <c r="H506" i="1"/>
  <c r="U507" i="1" l="1" a="1"/>
  <c r="U507" i="1" s="1"/>
  <c r="F507" i="1" s="1"/>
  <c r="I507" i="1" l="1"/>
  <c r="H507" i="1"/>
  <c r="V508" i="1" a="1"/>
  <c r="V508" i="1" s="1"/>
  <c r="G508" i="1" s="1"/>
  <c r="J508" i="1" s="1"/>
  <c r="U508" i="1" l="1" a="1"/>
  <c r="U508" i="1" s="1"/>
  <c r="F508" i="1" s="1"/>
  <c r="V509" i="1" l="1" a="1"/>
  <c r="V509" i="1" s="1"/>
  <c r="G509" i="1" s="1"/>
  <c r="J509" i="1" s="1"/>
  <c r="H508" i="1"/>
  <c r="I508" i="1"/>
  <c r="U509" i="1" l="1" a="1"/>
  <c r="U509" i="1" s="1"/>
  <c r="F509" i="1" s="1"/>
  <c r="I509" i="1" l="1"/>
  <c r="H509" i="1"/>
  <c r="V510" i="1" a="1"/>
  <c r="V510" i="1" s="1"/>
  <c r="G510" i="1" s="1"/>
  <c r="J510" i="1" s="1"/>
  <c r="U510" i="1" l="1" a="1"/>
  <c r="U510" i="1" s="1"/>
  <c r="F510" i="1" s="1"/>
  <c r="I510" i="1" l="1"/>
  <c r="H510" i="1"/>
  <c r="V511" i="1" a="1"/>
  <c r="V511" i="1" s="1"/>
  <c r="G511" i="1" s="1"/>
  <c r="J511" i="1" s="1"/>
  <c r="U511" i="1" l="1" a="1"/>
  <c r="U511" i="1" s="1"/>
  <c r="F511" i="1" s="1"/>
  <c r="V512" i="1" l="1" a="1"/>
  <c r="V512" i="1" s="1"/>
  <c r="G512" i="1" s="1"/>
  <c r="J512" i="1" s="1"/>
  <c r="I511" i="1"/>
  <c r="H511" i="1"/>
  <c r="U512" i="1" l="1" a="1"/>
  <c r="U512" i="1" s="1"/>
  <c r="F512" i="1" s="1"/>
  <c r="I512" i="1" l="1"/>
  <c r="H512" i="1"/>
  <c r="V513" i="1" a="1"/>
  <c r="V513" i="1" s="1"/>
  <c r="G513" i="1" s="1"/>
  <c r="J513" i="1" s="1"/>
  <c r="U513" i="1" l="1" a="1"/>
  <c r="U513" i="1" s="1"/>
  <c r="F513" i="1" s="1"/>
  <c r="I513" i="1" l="1"/>
  <c r="H513" i="1"/>
  <c r="V514" i="1" a="1"/>
  <c r="V514" i="1" s="1"/>
  <c r="G514" i="1" s="1"/>
  <c r="J514" i="1" s="1"/>
  <c r="U514" i="1" l="1" a="1"/>
  <c r="U514" i="1" s="1"/>
  <c r="F514" i="1" s="1"/>
  <c r="I514" i="1" l="1"/>
  <c r="H514" i="1"/>
  <c r="V515" i="1" a="1"/>
  <c r="V515" i="1" s="1"/>
  <c r="G515" i="1" s="1"/>
  <c r="J515" i="1" s="1"/>
  <c r="U515" i="1" l="1" a="1"/>
  <c r="U515" i="1" s="1"/>
  <c r="F515" i="1" s="1"/>
  <c r="V516" i="1" l="1" a="1"/>
  <c r="V516" i="1" s="1"/>
  <c r="G516" i="1" s="1"/>
  <c r="J516" i="1" s="1"/>
  <c r="I515" i="1"/>
  <c r="H515" i="1"/>
  <c r="U516" i="1" l="1" a="1"/>
  <c r="U516" i="1" s="1"/>
  <c r="F516" i="1" s="1"/>
  <c r="H516" i="1" l="1"/>
  <c r="I516" i="1"/>
  <c r="V517" i="1" a="1"/>
  <c r="V517" i="1" s="1"/>
  <c r="G517" i="1" s="1"/>
  <c r="J517" i="1" s="1"/>
  <c r="U517" i="1" l="1" a="1"/>
  <c r="U517" i="1" s="1"/>
  <c r="F517" i="1" s="1"/>
  <c r="V518" i="1" l="1" a="1"/>
  <c r="V518" i="1" s="1"/>
  <c r="G518" i="1" s="1"/>
  <c r="J518" i="1" s="1"/>
  <c r="H517" i="1"/>
  <c r="I517" i="1"/>
  <c r="U518" i="1" l="1" a="1"/>
  <c r="U518" i="1" s="1"/>
  <c r="F518" i="1" s="1"/>
  <c r="H518" i="1" l="1"/>
  <c r="I518" i="1"/>
  <c r="V519" i="1" a="1"/>
  <c r="V519" i="1" s="1"/>
  <c r="U519" i="1" l="1" a="1"/>
  <c r="U519" i="1" s="1"/>
  <c r="F519" i="1" s="1"/>
  <c r="G519" i="1"/>
  <c r="J519" i="1" s="1"/>
  <c r="N17" i="1"/>
  <c r="Q17" i="1" s="1"/>
  <c r="H519" i="1" l="1"/>
  <c r="I519" i="1"/>
  <c r="P17" i="1"/>
  <c r="O17" i="1"/>
</calcChain>
</file>

<file path=xl/sharedStrings.xml><?xml version="1.0" encoding="utf-8"?>
<sst xmlns="http://schemas.openxmlformats.org/spreadsheetml/2006/main" count="350" uniqueCount="175">
  <si>
    <t>The below data are used in the functions from this sheet and in the validation lists</t>
  </si>
  <si>
    <t>Instrument</t>
  </si>
  <si>
    <t>Enter the instrument's Eikon code for which the averages will be calculated below</t>
  </si>
  <si>
    <t>Start date</t>
  </si>
  <si>
    <t>End Date</t>
  </si>
  <si>
    <t>Frequency for averages</t>
  </si>
  <si>
    <t>Monthly</t>
  </si>
  <si>
    <t>days (to apply select Custom in the D7 cell)</t>
  </si>
  <si>
    <t>Weekly</t>
  </si>
  <si>
    <t>Bid</t>
  </si>
  <si>
    <t>BID.CLOSE</t>
  </si>
  <si>
    <t>BID.TIMESTAMP</t>
  </si>
  <si>
    <t>Skip</t>
  </si>
  <si>
    <t>The whole week</t>
  </si>
  <si>
    <t>Field to retrieve</t>
  </si>
  <si>
    <t>Close</t>
  </si>
  <si>
    <t>Bid Low</t>
  </si>
  <si>
    <t>Bid.Low</t>
  </si>
  <si>
    <t>Previous</t>
  </si>
  <si>
    <t>Only working days</t>
  </si>
  <si>
    <t>For missing data</t>
  </si>
  <si>
    <t>Quarterly</t>
  </si>
  <si>
    <t>Ask</t>
  </si>
  <si>
    <t>ASK.CLOSE</t>
  </si>
  <si>
    <t>ASK.TIMESTAMP</t>
  </si>
  <si>
    <t>Next</t>
  </si>
  <si>
    <t>Days to be included</t>
  </si>
  <si>
    <t>Yearly</t>
  </si>
  <si>
    <t>Ask High</t>
  </si>
  <si>
    <t>Ask.High</t>
  </si>
  <si>
    <t>Custom</t>
  </si>
  <si>
    <t>.CLOSE</t>
  </si>
  <si>
    <t>.TIMESTAMP</t>
  </si>
  <si>
    <t>Mid price</t>
  </si>
  <si>
    <t>MID_PRICE.Close</t>
  </si>
  <si>
    <t>MID_PRICE.Timestamp</t>
  </si>
  <si>
    <t>Weekly dates</t>
  </si>
  <si>
    <t>Monthly dates</t>
  </si>
  <si>
    <t xml:space="preserve"> Quarterly dates</t>
  </si>
  <si>
    <t>Custom dates</t>
  </si>
  <si>
    <t>Date</t>
  </si>
  <si>
    <t>Start Date</t>
  </si>
  <si>
    <t>Yearly dates</t>
  </si>
  <si>
    <t>FX Cross Rate</t>
  </si>
  <si>
    <t>Equity Index</t>
  </si>
  <si>
    <t>Type of instrument</t>
  </si>
  <si>
    <t>Trade Volume</t>
  </si>
  <si>
    <t>TRDPRC_1.Close</t>
  </si>
  <si>
    <t>TRDPRC_1.Timestamp</t>
  </si>
  <si>
    <t>TRDPRC_1.High</t>
  </si>
  <si>
    <t>High</t>
  </si>
  <si>
    <t>Open</t>
  </si>
  <si>
    <t>TRDPRC_1.Open</t>
  </si>
  <si>
    <t>Low</t>
  </si>
  <si>
    <t>TRDPRC_1.Low</t>
  </si>
  <si>
    <t>TRDPRC_1.Volume</t>
  </si>
  <si>
    <t>Trade Price (Close)</t>
  </si>
  <si>
    <t>Trade Price (High)</t>
  </si>
  <si>
    <t>Trade Price (Open)</t>
  </si>
  <si>
    <t>Trade Price (Low)</t>
  </si>
  <si>
    <t>Ordinary Share</t>
  </si>
  <si>
    <t>Floor Volume</t>
  </si>
  <si>
    <t>Commodity Future</t>
  </si>
  <si>
    <t>FLOOR_VOL.Value</t>
  </si>
  <si>
    <t>BLKVOLUM.Timestamp</t>
  </si>
  <si>
    <t>Block Volume</t>
  </si>
  <si>
    <t>Total Market Volume</t>
  </si>
  <si>
    <t>TOT_VOLUME.Value</t>
  </si>
  <si>
    <t>TOT_VOLUME.Timestamp</t>
  </si>
  <si>
    <t>FLOOR_VOL.Timestamp</t>
  </si>
  <si>
    <t>BLKVOLUM.Value</t>
  </si>
  <si>
    <t>.OPEN</t>
  </si>
  <si>
    <t>.HIGH</t>
  </si>
  <si>
    <t>.LOW</t>
  </si>
  <si>
    <t>Other</t>
  </si>
  <si>
    <t>Last quote</t>
  </si>
  <si>
    <t>LAST_QUOTE.Close</t>
  </si>
  <si>
    <t>LAST_QUOTE.Timestamp</t>
  </si>
  <si>
    <t>Bond</t>
  </si>
  <si>
    <t>Bid Yield</t>
  </si>
  <si>
    <t>BID_YIELD.Close</t>
  </si>
  <si>
    <t>BID_YIELD.Timestamp</t>
  </si>
  <si>
    <t>Ask Yield</t>
  </si>
  <si>
    <t>ASK_YIELD.Close</t>
  </si>
  <si>
    <t>ASK_YIELD.Timestamp</t>
  </si>
  <si>
    <t>Asset swap spread</t>
  </si>
  <si>
    <t>AST_SWPSPD.Value</t>
  </si>
  <si>
    <t>AST_SWPSPD.Timestamp</t>
  </si>
  <si>
    <t>Accrued Interest</t>
  </si>
  <si>
    <t>ACCR_INT.Value</t>
  </si>
  <si>
    <t>ACCR_INT.Timestamp</t>
  </si>
  <si>
    <t>Mid yield</t>
  </si>
  <si>
    <t>MID_YLD_1.Value</t>
  </si>
  <si>
    <t>MID_YLD_1.Timestamp</t>
  </si>
  <si>
    <t>Inputs needed</t>
  </si>
  <si>
    <t>Location</t>
  </si>
  <si>
    <t>D3 cell</t>
  </si>
  <si>
    <t>D5 cell</t>
  </si>
  <si>
    <t>D6 cell</t>
  </si>
  <si>
    <t>D7 cell</t>
  </si>
  <si>
    <t>D8 cell</t>
  </si>
  <si>
    <t>D9 cell</t>
  </si>
  <si>
    <t>D10 cell</t>
  </si>
  <si>
    <t>Possible values</t>
  </si>
  <si>
    <t>e.g. 1-Jan-15</t>
  </si>
  <si>
    <t>e.g Bid, Ask, Close etc.</t>
  </si>
  <si>
    <t>Skip, Previous or Next</t>
  </si>
  <si>
    <t>All week or Only working Days</t>
  </si>
  <si>
    <t>Explanation</t>
  </si>
  <si>
    <t>Depending on the instrument, the fields available in the drop-down list will be different.</t>
  </si>
  <si>
    <t>This is to decide if weekends are included or not</t>
  </si>
  <si>
    <t>If Custom is selected, specify a number of days in the G7 cell.</t>
  </si>
  <si>
    <t>Days</t>
  </si>
  <si>
    <t>G7 cell</t>
  </si>
  <si>
    <t>The frenquency from D7 cell should be "Custom"</t>
  </si>
  <si>
    <t>Weekly, monthly, quarterly, yearly or custom</t>
  </si>
  <si>
    <t>Any RIC for cross-assets instruments can be entered (e.g. CLc1, EUR=, IBM.N etc.)</t>
  </si>
  <si>
    <t>Reuters Instrument Code (RIC)</t>
  </si>
  <si>
    <t>e.g. 5, 6, 10 etc.</t>
  </si>
  <si>
    <t>Skip blank values from the time series or replace them with the previous/next value.</t>
  </si>
  <si>
    <t>Outputs / Explanation</t>
  </si>
  <si>
    <t>Time series</t>
  </si>
  <si>
    <t>Retrieved values</t>
  </si>
  <si>
    <t>Averages</t>
  </si>
  <si>
    <t>Percent changes</t>
  </si>
  <si>
    <t>Outputs</t>
  </si>
  <si>
    <t xml:space="preserve">Historical daily values </t>
  </si>
  <si>
    <t>Historical averages</t>
  </si>
  <si>
    <t>e.g. 1-Apr-15</t>
  </si>
  <si>
    <t>By default, this field includes the function =RtToday() to return the today date.</t>
  </si>
  <si>
    <t>Historical percent changes for each interval</t>
  </si>
  <si>
    <t>Period</t>
  </si>
  <si>
    <t>Averages and Percent Changes for Standard periods</t>
  </si>
  <si>
    <t>1D</t>
  </si>
  <si>
    <t>1W</t>
  </si>
  <si>
    <t>1M</t>
  </si>
  <si>
    <t>3M</t>
  </si>
  <si>
    <t>6M</t>
  </si>
  <si>
    <t>1Y</t>
  </si>
  <si>
    <t>No of days</t>
  </si>
  <si>
    <t>2Y</t>
  </si>
  <si>
    <t>3Y</t>
  </si>
  <si>
    <t>4Y</t>
  </si>
  <si>
    <t>5Y</t>
  </si>
  <si>
    <t>Percent Changes</t>
  </si>
  <si>
    <t>Historical daily values will be retrieved for the parameters entered (such as instrument, interval, field etc.)</t>
  </si>
  <si>
    <t>The averages are calculated based on the interval specified (e.g. weekly averages etc.)</t>
  </si>
  <si>
    <t>How the value from the end date of the interval has changed compared with the one from the start date.</t>
  </si>
  <si>
    <t>Charts</t>
  </si>
  <si>
    <t>The results from the "Data" sheet shown in a visual manner.</t>
  </si>
  <si>
    <t>"Charts" sheet</t>
  </si>
  <si>
    <t>"Data" Sheet
C15:C500</t>
  </si>
  <si>
    <t>"Data" Sheet
H15:H500</t>
  </si>
  <si>
    <t>"Data" Sheet
I15:I500</t>
  </si>
  <si>
    <t>Inputs Needed in the "Data" Sheet</t>
  </si>
  <si>
    <t xml:space="preserve">     Historical Averages and Percent Changes for a single instrument</t>
  </si>
  <si>
    <t>Historical Averages and Percent Changes for a single instrument</t>
  </si>
  <si>
    <t>Commodity Spot</t>
  </si>
  <si>
    <t>Mid Price</t>
  </si>
  <si>
    <t>Author</t>
  </si>
  <si>
    <t>Diana Bitan</t>
  </si>
  <si>
    <t>diana.bitan@thomsonreuters.com</t>
  </si>
  <si>
    <t>Specialist - Romania</t>
  </si>
  <si>
    <t>Name</t>
  </si>
  <si>
    <t>Job Title</t>
  </si>
  <si>
    <t>Email</t>
  </si>
  <si>
    <t>Last file update</t>
  </si>
  <si>
    <t>NAV Value</t>
  </si>
  <si>
    <t>NAV.Value</t>
  </si>
  <si>
    <t>NAV.Timestamp</t>
  </si>
  <si>
    <t>Open-End Fund</t>
  </si>
  <si>
    <t>Basis Value</t>
  </si>
  <si>
    <t>BASIS.Value</t>
  </si>
  <si>
    <t>BASIS.TIMESTAMP</t>
  </si>
  <si>
    <t>EUR=</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</si>
</sst>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87" formatCode="[$-409]dd\-mmm\-yy;@"/>
    <numFmt numFmtId="188" formatCode="0.0000"/>
    <numFmt numFmtId="189" formatCode="[$-F800]dddd\,\ mmmm\ dd\,\ yyyy"/>
    <numFmt numFmtId="190" formatCode="[$-409]d\-mmm\-yy;@"/>
    <numFmt numFmtId="191" formatCode="0.00000"/>
    <numFmt numFmtId="192" formatCode="#,##0.0000"/>
  </numFmts>
  <fonts count="23" x14ac:knownFonts="1">
    <font>
      <sz val="11"/>
      <color theme="1"/>
      <name val="Tahoma"/>
      <family val="2"/>
      <scheme val="minor"/>
    </font>
    <font>
      <sz val="10"/>
      <name val="Arial"/>
      <family val="2"/>
    </font>
    <font>
      <sz val="9"/>
      <name val="Arial"/>
      <family val="2"/>
    </font>
    <font>
      <sz val="11"/>
      <color rgb="FF0B2615"/>
      <name val="Arial"/>
      <family val="2"/>
    </font>
    <font>
      <sz val="17"/>
      <color theme="0"/>
      <name val="Arial"/>
      <family val="2"/>
    </font>
    <font>
      <sz val="11"/>
      <color theme="1"/>
      <name val="Arial"/>
      <family val="2"/>
    </font>
    <font>
      <sz val="8"/>
      <name val="Tahoma"/>
      <family val="2"/>
      <scheme val="minor"/>
    </font>
    <font>
      <b/>
      <sz val="9"/>
      <color rgb="FF555555"/>
      <name val="Arial"/>
      <family val="2"/>
    </font>
    <font>
      <sz val="9"/>
      <color rgb="FF555555"/>
      <name val="Arial"/>
      <family val="2"/>
    </font>
    <font>
      <sz val="10"/>
      <color theme="1"/>
      <name val="Arial"/>
      <family val="2"/>
    </font>
    <font>
      <i/>
      <sz val="10"/>
      <color theme="0" tint="-0.34998626667073579"/>
      <name val="Arial"/>
      <family val="2"/>
    </font>
    <font>
      <b/>
      <sz val="10"/>
      <color rgb="FF555555"/>
      <name val="Arial"/>
      <family val="2"/>
    </font>
    <font>
      <b/>
      <sz val="10"/>
      <color theme="1"/>
      <name val="Arial"/>
      <family val="2"/>
    </font>
    <font>
      <b/>
      <sz val="8"/>
      <color theme="1"/>
      <name val="Arial"/>
      <family val="2"/>
    </font>
    <font>
      <b/>
      <sz val="10"/>
      <color rgb="FFFFC000"/>
      <name val="Arial"/>
      <family val="2"/>
    </font>
    <font>
      <i/>
      <sz val="10"/>
      <color rgb="FFFFC000"/>
      <name val="Arial"/>
      <family val="2"/>
    </font>
    <font>
      <sz val="10"/>
      <color rgb="FFFFFFFF"/>
      <name val="Arial"/>
      <family val="2"/>
    </font>
    <font>
      <b/>
      <sz val="10"/>
      <color rgb="FF000000"/>
      <name val="Arial"/>
      <family val="2"/>
    </font>
    <font>
      <sz val="12"/>
      <color rgb="FF151516"/>
      <name val="Arial"/>
      <family val="2"/>
    </font>
    <font>
      <sz val="13"/>
      <color rgb="FF151516"/>
      <name val="Arial"/>
      <family val="2"/>
    </font>
    <font>
      <sz val="10"/>
      <color rgb="FFFFFF00"/>
      <name val="Arial"/>
      <family val="2"/>
    </font>
    <font>
      <sz val="10"/>
      <color rgb="FF92D050"/>
      <name val="Arial"/>
      <family val="2"/>
    </font>
    <font>
      <sz val="10"/>
      <color rgb="FF000000"/>
      <name val="Arial"/>
      <family val="2"/>
    </font>
  </fonts>
  <fills count="11">
    <fill>
      <patternFill patternType="none"/>
    </fill>
    <fill>
      <patternFill patternType="gray125"/>
    </fill>
    <fill>
      <patternFill patternType="solid">
        <fgColor rgb="FF32AB60"/>
        <bgColor indexed="64"/>
      </patternFill>
    </fill>
    <fill>
      <patternFill patternType="solid">
        <fgColor rgb="FF3C3C3C"/>
        <bgColor indexed="64"/>
      </patternFill>
    </fill>
    <fill>
      <patternFill patternType="solid">
        <fgColor theme="0"/>
        <bgColor indexed="64"/>
      </patternFill>
    </fill>
    <fill>
      <patternFill patternType="solid">
        <fgColor rgb="FFFFDDBA"/>
        <bgColor indexed="64"/>
      </patternFill>
    </fill>
    <fill>
      <patternFill patternType="solid">
        <fgColor rgb="FFC2C2C2"/>
        <bgColor indexed="64"/>
      </patternFill>
    </fill>
    <fill>
      <patternFill patternType="solid">
        <fgColor rgb="FF92D050"/>
        <bgColor indexed="64"/>
      </patternFill>
    </fill>
    <fill>
      <patternFill patternType="solid">
        <fgColor rgb="FFFFC000"/>
        <bgColor indexed="64"/>
      </patternFill>
    </fill>
    <fill>
      <patternFill patternType="solid">
        <fgColor rgb="FFE2E2E2"/>
        <bgColor indexed="64"/>
      </patternFill>
    </fill>
    <fill>
      <patternFill patternType="solid">
        <fgColor indexed="63"/>
        <bgColor indexed="64"/>
      </patternFill>
    </fill>
  </fills>
  <borders count="8">
    <border>
      <left/>
      <right/>
      <top/>
      <bottom/>
      <diagonal/>
    </border>
    <border>
      <left/>
      <right/>
      <top style="thin">
        <color indexed="64"/>
      </top>
      <bottom style="thin">
        <color indexed="64"/>
      </bottom>
      <diagonal/>
    </border>
    <border>
      <left/>
      <right/>
      <top style="thin">
        <color indexed="64"/>
      </top>
      <bottom/>
      <diagonal/>
    </border>
    <border>
      <left/>
      <right/>
      <top/>
      <bottom style="medium">
        <color rgb="FFFF9933"/>
      </bottom>
      <diagonal/>
    </border>
    <border>
      <left style="thin">
        <color rgb="FFFF9933"/>
      </left>
      <right/>
      <top style="thin">
        <color rgb="FFFF9933"/>
      </top>
      <bottom style="thin">
        <color rgb="FFFF9933"/>
      </bottom>
      <diagonal/>
    </border>
    <border>
      <left style="thin">
        <color rgb="FFFF9933"/>
      </left>
      <right/>
      <top/>
      <bottom/>
      <diagonal/>
    </border>
    <border>
      <left/>
      <right style="thin">
        <color rgb="FFFF9933"/>
      </right>
      <top style="thin">
        <color rgb="FFFF9933"/>
      </top>
      <bottom style="thin">
        <color rgb="FFFF9933"/>
      </bottom>
      <diagonal/>
    </border>
    <border>
      <left/>
      <right/>
      <top style="thin">
        <color theme="0" tint="-0.499984740745262"/>
      </top>
      <bottom style="thin">
        <color theme="0" tint="-0.499984740745262"/>
      </bottom>
      <diagonal/>
    </border>
  </borders>
  <cellStyleXfs count="4">
    <xf numFmtId="0" fontId="0" fillId="0" borderId="0"/>
    <xf numFmtId="0" fontId="3" fillId="2" borderId="1"/>
    <xf numFmtId="0" fontId="1" fillId="0" borderId="0"/>
    <xf numFmtId="0" fontId="1" fillId="0" borderId="0"/>
  </cellStyleXfs>
  <cellXfs count="89">
    <xf numFmtId="0" fontId="0" fillId="0" borderId="0" xfId="0"/>
    <xf numFmtId="0" fontId="4" fillId="3" borderId="3" xfId="0" applyFont="1" applyFill="1" applyBorder="1" applyAlignment="1">
      <alignment vertical="center"/>
    </xf>
    <xf numFmtId="0" fontId="5" fillId="0" borderId="0" xfId="0" applyFont="1"/>
    <xf numFmtId="0" fontId="0" fillId="4" borderId="0" xfId="0" applyFill="1"/>
    <xf numFmtId="0" fontId="6" fillId="0" borderId="0" xfId="0" applyFont="1"/>
    <xf numFmtId="0" fontId="7" fillId="4" borderId="0" xfId="2" applyNumberFormat="1" applyFont="1" applyFill="1" applyAlignment="1">
      <alignment horizontal="left"/>
    </xf>
    <xf numFmtId="0" fontId="7" fillId="4" borderId="0" xfId="2" applyNumberFormat="1" applyFont="1" applyFill="1" applyAlignment="1"/>
    <xf numFmtId="0" fontId="8" fillId="4" borderId="0" xfId="2" applyNumberFormat="1" applyFont="1" applyFill="1" applyAlignment="1">
      <alignment horizontal="left"/>
    </xf>
    <xf numFmtId="0" fontId="9" fillId="0" borderId="0" xfId="0" applyFont="1"/>
    <xf numFmtId="0" fontId="10" fillId="0" borderId="5" xfId="0" applyFont="1" applyFill="1" applyBorder="1" applyAlignment="1">
      <alignment vertical="center"/>
    </xf>
    <xf numFmtId="2" fontId="11" fillId="0" borderId="0" xfId="2" applyNumberFormat="1" applyFont="1" applyFill="1" applyBorder="1" applyAlignment="1">
      <alignment horizontal="right"/>
    </xf>
    <xf numFmtId="0" fontId="0" fillId="0" borderId="0" xfId="0" applyFill="1" applyBorder="1"/>
    <xf numFmtId="0" fontId="5" fillId="0" borderId="0" xfId="0" applyFont="1" applyFill="1" applyBorder="1"/>
    <xf numFmtId="0" fontId="12" fillId="0" borderId="0" xfId="0" applyFont="1" applyFill="1" applyBorder="1" applyAlignment="1"/>
    <xf numFmtId="0" fontId="9" fillId="0" borderId="0" xfId="0" applyFont="1" applyFill="1" applyBorder="1"/>
    <xf numFmtId="1" fontId="9" fillId="5" borderId="4" xfId="0" applyNumberFormat="1" applyFont="1" applyFill="1" applyBorder="1" applyAlignment="1">
      <alignment horizontal="left" vertical="center"/>
    </xf>
    <xf numFmtId="190" fontId="9" fillId="0" borderId="0" xfId="0" applyNumberFormat="1" applyFont="1"/>
    <xf numFmtId="191" fontId="9" fillId="0" borderId="0" xfId="0" applyNumberFormat="1" applyFont="1"/>
    <xf numFmtId="0" fontId="13" fillId="6" borderId="0" xfId="0" applyFont="1" applyFill="1" applyBorder="1" applyAlignment="1">
      <alignment horizontal="center" vertical="center" wrapText="1"/>
    </xf>
    <xf numFmtId="0" fontId="12" fillId="6" borderId="0" xfId="0" applyFont="1" applyFill="1" applyBorder="1" applyAlignment="1">
      <alignment horizontal="center" vertical="center" wrapText="1"/>
    </xf>
    <xf numFmtId="190" fontId="9" fillId="0" borderId="0" xfId="0" quotePrefix="1" applyNumberFormat="1" applyFont="1"/>
    <xf numFmtId="188" fontId="1" fillId="0" borderId="0" xfId="2" applyNumberFormat="1" applyFont="1" applyFill="1" applyBorder="1" applyAlignment="1">
      <alignment horizontal="left"/>
    </xf>
    <xf numFmtId="2" fontId="14" fillId="0" borderId="0" xfId="2" applyNumberFormat="1" applyFont="1" applyFill="1" applyBorder="1" applyAlignment="1">
      <alignment horizontal="left"/>
    </xf>
    <xf numFmtId="0" fontId="15" fillId="0" borderId="5" xfId="0" applyFont="1" applyFill="1" applyBorder="1" applyAlignment="1">
      <alignment vertical="center"/>
    </xf>
    <xf numFmtId="0" fontId="9" fillId="0" borderId="0" xfId="0" applyFont="1" applyBorder="1"/>
    <xf numFmtId="0" fontId="9" fillId="7" borderId="0" xfId="0" applyFont="1" applyFill="1" applyBorder="1"/>
    <xf numFmtId="0" fontId="0" fillId="0" borderId="0" xfId="0" applyBorder="1"/>
    <xf numFmtId="189" fontId="9" fillId="0" borderId="0" xfId="0" applyNumberFormat="1" applyFont="1" applyFill="1" applyBorder="1"/>
    <xf numFmtId="0" fontId="1" fillId="7" borderId="0" xfId="0" applyFont="1" applyFill="1" applyBorder="1"/>
    <xf numFmtId="192" fontId="9" fillId="0" borderId="0" xfId="0" quotePrefix="1" applyNumberFormat="1" applyFont="1"/>
    <xf numFmtId="14" fontId="0" fillId="0" borderId="0" xfId="0" applyNumberFormat="1"/>
    <xf numFmtId="2" fontId="0" fillId="0" borderId="0" xfId="0" applyNumberFormat="1"/>
    <xf numFmtId="0" fontId="12" fillId="0" borderId="0" xfId="0" applyFont="1" applyBorder="1"/>
    <xf numFmtId="187" fontId="9" fillId="0" borderId="0" xfId="0" applyNumberFormat="1" applyFont="1" applyFill="1" applyBorder="1"/>
    <xf numFmtId="0" fontId="0" fillId="0" borderId="0" xfId="0" quotePrefix="1"/>
    <xf numFmtId="0" fontId="17" fillId="0" borderId="0" xfId="0" applyFont="1"/>
    <xf numFmtId="0" fontId="5" fillId="3" borderId="3" xfId="0" applyFont="1" applyFill="1" applyBorder="1"/>
    <xf numFmtId="0" fontId="2" fillId="0" borderId="0" xfId="0" applyFont="1"/>
    <xf numFmtId="0" fontId="18" fillId="9" borderId="0" xfId="0" applyFont="1" applyFill="1" applyBorder="1" applyAlignment="1">
      <alignment vertical="center"/>
    </xf>
    <xf numFmtId="0" fontId="19" fillId="9" borderId="0" xfId="0" applyFont="1" applyFill="1" applyBorder="1"/>
    <xf numFmtId="0" fontId="13" fillId="6" borderId="0" xfId="0" applyFont="1" applyFill="1" applyBorder="1" applyAlignment="1">
      <alignment horizontal="left" vertical="center" wrapText="1"/>
    </xf>
    <xf numFmtId="0" fontId="9" fillId="0" borderId="7" xfId="0" applyFont="1" applyBorder="1"/>
    <xf numFmtId="0" fontId="12" fillId="0" borderId="7" xfId="0" applyFont="1" applyBorder="1"/>
    <xf numFmtId="0" fontId="5" fillId="0" borderId="0" xfId="0" applyFont="1" applyAlignment="1"/>
    <xf numFmtId="188" fontId="5" fillId="0" borderId="0" xfId="0" applyNumberFormat="1" applyFont="1"/>
    <xf numFmtId="2" fontId="11" fillId="0" borderId="0" xfId="2" quotePrefix="1" applyNumberFormat="1" applyFont="1" applyFill="1" applyBorder="1" applyAlignment="1">
      <alignment horizontal="right"/>
    </xf>
    <xf numFmtId="0" fontId="13" fillId="6" borderId="0" xfId="0" applyFont="1" applyFill="1" applyBorder="1" applyAlignment="1">
      <alignment horizontal="center" vertical="center" wrapText="1"/>
    </xf>
    <xf numFmtId="0" fontId="13" fillId="6" borderId="0" xfId="0" applyFont="1" applyFill="1" applyBorder="1" applyAlignment="1">
      <alignment horizontal="center" vertical="center" wrapText="1"/>
    </xf>
    <xf numFmtId="0" fontId="4" fillId="3" borderId="3" xfId="0" applyFont="1" applyFill="1" applyBorder="1" applyAlignment="1">
      <alignment horizontal="center" vertical="center"/>
    </xf>
    <xf numFmtId="0" fontId="5" fillId="0" borderId="0" xfId="0" applyFont="1" applyAlignment="1">
      <alignment horizontal="center"/>
    </xf>
    <xf numFmtId="2" fontId="11" fillId="0" borderId="0" xfId="2" applyNumberFormat="1" applyFont="1" applyFill="1" applyBorder="1" applyAlignment="1">
      <alignment horizontal="center"/>
    </xf>
    <xf numFmtId="10" fontId="9" fillId="0" borderId="0" xfId="0" applyNumberFormat="1" applyFont="1" applyAlignment="1">
      <alignment horizontal="center"/>
    </xf>
    <xf numFmtId="0" fontId="0" fillId="0" borderId="0" xfId="0" applyAlignment="1">
      <alignment horizontal="center"/>
    </xf>
    <xf numFmtId="192" fontId="9" fillId="0" borderId="0" xfId="0" quotePrefix="1" applyNumberFormat="1" applyFont="1" applyAlignment="1">
      <alignment horizontal="center"/>
    </xf>
    <xf numFmtId="0" fontId="10" fillId="0" borderId="5" xfId="0" applyFont="1" applyFill="1" applyBorder="1" applyAlignment="1">
      <alignment horizontal="left" vertical="center"/>
    </xf>
    <xf numFmtId="188" fontId="11" fillId="0" borderId="0" xfId="2" applyNumberFormat="1" applyFont="1" applyFill="1" applyBorder="1" applyAlignment="1">
      <alignment horizontal="right"/>
    </xf>
    <xf numFmtId="4" fontId="0" fillId="0" borderId="0" xfId="0" applyNumberFormat="1"/>
    <xf numFmtId="1" fontId="9" fillId="0" borderId="0" xfId="0" applyNumberFormat="1" applyFont="1" applyAlignment="1">
      <alignment horizontal="center"/>
    </xf>
    <xf numFmtId="2" fontId="11" fillId="0" borderId="0" xfId="2" applyNumberFormat="1" applyFont="1" applyFill="1" applyBorder="1" applyAlignment="1">
      <alignment horizontal="right" wrapText="1"/>
    </xf>
    <xf numFmtId="0" fontId="9" fillId="0" borderId="7" xfId="0" applyFont="1" applyBorder="1" applyAlignment="1">
      <alignment wrapText="1"/>
    </xf>
    <xf numFmtId="0" fontId="9" fillId="0" borderId="7" xfId="0" applyFont="1" applyBorder="1" applyAlignment="1"/>
    <xf numFmtId="188" fontId="0" fillId="0" borderId="0" xfId="0" applyNumberFormat="1"/>
    <xf numFmtId="192" fontId="5" fillId="0" borderId="0" xfId="0" applyNumberFormat="1" applyFont="1"/>
    <xf numFmtId="192" fontId="0" fillId="0" borderId="0" xfId="0" applyNumberFormat="1"/>
    <xf numFmtId="192" fontId="9" fillId="0" borderId="0" xfId="0" quotePrefix="1" applyNumberFormat="1" applyFont="1" applyFill="1"/>
    <xf numFmtId="0" fontId="5" fillId="0" borderId="0" xfId="0" applyFont="1" applyFill="1"/>
    <xf numFmtId="0" fontId="9" fillId="0" borderId="7" xfId="0" applyFont="1" applyBorder="1" applyAlignment="1">
      <alignment horizontal="left" wrapText="1"/>
    </xf>
    <xf numFmtId="0" fontId="9" fillId="0" borderId="7" xfId="0" applyFont="1" applyBorder="1" applyAlignment="1">
      <alignment horizontal="left"/>
    </xf>
    <xf numFmtId="0" fontId="5" fillId="10" borderId="3" xfId="0" applyFont="1" applyFill="1" applyBorder="1"/>
    <xf numFmtId="0" fontId="4" fillId="10" borderId="3" xfId="0" applyFont="1" applyFill="1" applyBorder="1" applyAlignment="1">
      <alignment vertical="center"/>
    </xf>
    <xf numFmtId="188" fontId="1" fillId="4" borderId="0" xfId="0" applyNumberFormat="1" applyFont="1" applyFill="1" applyAlignment="1">
      <alignment horizontal="left"/>
    </xf>
    <xf numFmtId="0" fontId="22" fillId="4" borderId="0" xfId="0" applyFont="1" applyFill="1"/>
    <xf numFmtId="0" fontId="9" fillId="4" borderId="0" xfId="0" applyFont="1" applyFill="1" applyBorder="1"/>
    <xf numFmtId="187" fontId="9" fillId="5" borderId="4" xfId="0" applyNumberFormat="1" applyFont="1" applyFill="1" applyBorder="1" applyAlignment="1">
      <alignment vertical="center" wrapText="1"/>
    </xf>
    <xf numFmtId="187" fontId="9" fillId="0" borderId="7" xfId="0" applyNumberFormat="1" applyFont="1" applyBorder="1" applyAlignment="1">
      <alignment horizontal="left"/>
    </xf>
    <xf numFmtId="0" fontId="9" fillId="0" borderId="7" xfId="0" applyFont="1" applyBorder="1" applyAlignment="1">
      <alignment horizontal="left"/>
    </xf>
    <xf numFmtId="0" fontId="9" fillId="0" borderId="7" xfId="0" applyFont="1" applyBorder="1" applyAlignment="1">
      <alignment horizontal="left" wrapText="1"/>
    </xf>
    <xf numFmtId="0" fontId="13" fillId="6" borderId="0" xfId="0" applyFont="1" applyFill="1" applyBorder="1" applyAlignment="1">
      <alignment horizontal="center" vertical="center" wrapText="1"/>
    </xf>
    <xf numFmtId="0" fontId="9" fillId="0" borderId="7" xfId="0" quotePrefix="1" applyFont="1" applyBorder="1" applyAlignment="1">
      <alignment horizontal="left" wrapText="1"/>
    </xf>
    <xf numFmtId="0" fontId="9" fillId="0" borderId="7" xfId="0" applyFont="1" applyBorder="1" applyAlignment="1">
      <alignment wrapText="1"/>
    </xf>
    <xf numFmtId="0" fontId="12" fillId="0" borderId="0" xfId="0" applyFont="1" applyFill="1" applyBorder="1" applyAlignment="1">
      <alignment horizontal="center"/>
    </xf>
    <xf numFmtId="187" fontId="9" fillId="5" borderId="4" xfId="0" applyNumberFormat="1" applyFont="1" applyFill="1" applyBorder="1" applyAlignment="1">
      <alignment horizontal="left" vertical="center"/>
    </xf>
    <xf numFmtId="187" fontId="0" fillId="0" borderId="6" xfId="0" applyNumberFormat="1" applyBorder="1"/>
    <xf numFmtId="0" fontId="9" fillId="5" borderId="4" xfId="0" applyFont="1" applyFill="1" applyBorder="1" applyAlignment="1">
      <alignment horizontal="left" vertical="center"/>
    </xf>
    <xf numFmtId="0" fontId="0" fillId="0" borderId="6" xfId="0" applyBorder="1"/>
    <xf numFmtId="0" fontId="9" fillId="8" borderId="2" xfId="0" applyFont="1" applyFill="1" applyBorder="1" applyAlignment="1">
      <alignment horizontal="center"/>
    </xf>
    <xf numFmtId="0" fontId="16" fillId="3" borderId="0" xfId="2" applyFont="1" applyFill="1" applyBorder="1" applyAlignment="1">
      <alignment horizontal="center" wrapText="1"/>
    </xf>
    <xf numFmtId="0" fontId="21" fillId="3" borderId="0" xfId="2" applyFont="1" applyFill="1" applyBorder="1" applyAlignment="1">
      <alignment horizontal="center" wrapText="1"/>
    </xf>
    <xf numFmtId="0" fontId="20" fillId="3" borderId="0" xfId="2" applyFont="1" applyFill="1" applyBorder="1" applyAlignment="1">
      <alignment horizontal="center" wrapText="1"/>
    </xf>
  </cellXfs>
  <cellStyles count="4">
    <cellStyle name="Green" xfId="1"/>
    <cellStyle name="Normal" xfId="0" builtinId="0"/>
    <cellStyle name="Normal 2" xfId="2"/>
    <cellStyle name="Normal 2 2" xfId="3"/>
  </cellStyles>
  <dxfs count="28">
    <dxf>
      <font>
        <b val="0"/>
        <i/>
      </font>
      <border>
        <left style="thin">
          <color theme="9" tint="0.59996337778862885"/>
        </left>
        <right/>
        <top/>
        <bottom/>
        <vertical/>
        <horizontal/>
      </border>
    </dxf>
    <dxf>
      <font>
        <color theme="0"/>
      </font>
    </dxf>
    <dxf>
      <font>
        <color theme="0"/>
      </font>
    </dxf>
    <dxf>
      <font>
        <color theme="0"/>
      </font>
    </dxf>
    <dxf>
      <border>
        <left/>
        <right/>
        <top style="thin">
          <color theme="0" tint="-0.34998626667073579"/>
        </top>
        <bottom style="thin">
          <color theme="0" tint="-0.34998626667073579"/>
        </bottom>
      </border>
    </dxf>
    <dxf>
      <border>
        <left/>
        <right/>
        <top/>
        <bottom/>
      </border>
    </dxf>
    <dxf>
      <border>
        <left/>
        <right/>
        <top style="thin">
          <color theme="0" tint="-0.34998626667073579"/>
        </top>
        <bottom style="thin">
          <color theme="0" tint="-0.34998626667073579"/>
        </bottom>
      </border>
    </dxf>
    <dxf>
      <border>
        <left/>
        <right/>
        <top/>
        <bottom/>
      </border>
    </dxf>
    <dxf>
      <border>
        <left/>
        <right/>
        <top style="thin">
          <color theme="0" tint="-0.34998626667073579"/>
        </top>
        <bottom style="thin">
          <color theme="0" tint="-0.34998626667073579"/>
        </bottom>
      </border>
    </dxf>
    <dxf>
      <border>
        <left/>
        <right/>
        <top/>
        <bottom/>
      </border>
    </dxf>
    <dxf>
      <border>
        <left/>
        <right/>
        <top style="thin">
          <color theme="0" tint="-0.34998626667073579"/>
        </top>
        <bottom style="thin">
          <color theme="0" tint="-0.34998626667073579"/>
        </bottom>
      </border>
    </dxf>
    <dxf>
      <border>
        <left/>
        <right/>
        <top/>
        <bottom/>
      </border>
    </dxf>
    <dxf>
      <border>
        <left/>
        <right/>
        <top style="thin">
          <color theme="0" tint="-0.34998626667073579"/>
        </top>
        <bottom style="thin">
          <color theme="0" tint="-0.34998626667073579"/>
        </bottom>
      </border>
    </dxf>
    <dxf>
      <border>
        <left/>
        <right/>
        <top/>
        <bottom/>
      </border>
    </dxf>
    <dxf>
      <border>
        <left/>
        <right/>
        <top style="thin">
          <color theme="0" tint="-0.34998626667073579"/>
        </top>
        <bottom style="thin">
          <color theme="0" tint="-0.34998626667073579"/>
        </bottom>
      </border>
    </dxf>
    <dxf>
      <border>
        <left/>
        <right/>
        <top/>
        <bottom/>
      </border>
    </dxf>
    <dxf>
      <border>
        <left/>
        <right/>
        <top style="thin">
          <color theme="0" tint="-0.34998626667073579"/>
        </top>
        <bottom style="thin">
          <color theme="0" tint="-0.34998626667073579"/>
        </bottom>
      </border>
    </dxf>
    <dxf>
      <border>
        <left/>
        <right/>
        <top/>
        <bottom/>
      </border>
    </dxf>
    <dxf>
      <border>
        <left/>
        <right/>
        <top/>
        <bottom/>
      </border>
    </dxf>
    <dxf>
      <border>
        <left/>
        <right/>
        <top style="thin">
          <color theme="0" tint="-0.24994659260841701"/>
        </top>
        <bottom style="thin">
          <color theme="0" tint="-0.24994659260841701"/>
        </bottom>
      </border>
    </dxf>
    <dxf>
      <border>
        <left/>
        <right/>
        <top style="thin">
          <color theme="0" tint="-0.34998626667073579"/>
        </top>
        <bottom style="thin">
          <color theme="0" tint="-0.34998626667073579"/>
        </bottom>
      </border>
    </dxf>
    <dxf>
      <border>
        <left/>
        <right/>
        <top/>
        <bottom/>
      </border>
    </dxf>
    <dxf>
      <border>
        <left/>
        <right/>
        <top style="thin">
          <color theme="0" tint="-0.34998626667073579"/>
        </top>
        <bottom style="thin">
          <color theme="0" tint="-0.34998626667073579"/>
        </bottom>
      </border>
    </dxf>
    <dxf>
      <border>
        <left/>
        <right/>
        <top/>
        <bottom/>
      </border>
    </dxf>
    <dxf>
      <font>
        <b val="0"/>
        <i/>
        <color theme="0" tint="-0.34998626667073579"/>
      </font>
      <fill>
        <patternFill>
          <bgColor theme="9" tint="0.79998168889431442"/>
        </patternFill>
      </fill>
      <border>
        <left style="thin">
          <color theme="9" tint="0.59996337778862885"/>
        </left>
        <right style="thin">
          <color theme="9" tint="0.59996337778862885"/>
        </right>
        <top style="thin">
          <color theme="9" tint="0.59996337778862885"/>
        </top>
        <bottom style="thin">
          <color theme="9" tint="0.59996337778862885"/>
        </bottom>
      </border>
    </dxf>
    <dxf>
      <font>
        <color auto="1"/>
      </font>
      <fill>
        <patternFill>
          <bgColor rgb="FFFFDDBA"/>
        </patternFill>
      </fill>
      <border>
        <left style="thin">
          <color rgb="FFFF9933"/>
        </left>
        <right style="thin">
          <color rgb="FFFF9933"/>
        </right>
        <top style="thin">
          <color rgb="FFFF9933"/>
        </top>
        <bottom style="thin">
          <color rgb="FFFF9933"/>
        </bottom>
      </border>
    </dxf>
    <dxf>
      <border>
        <left/>
        <right/>
        <top style="thin">
          <color theme="0" tint="-0.34998626667073579"/>
        </top>
        <bottom style="thin">
          <color theme="0" tint="-0.34998626667073579"/>
        </bottom>
      </border>
    </dxf>
    <dxf>
      <border>
        <left/>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volatileDependencies.xml><?xml version="1.0" encoding="utf-8"?>
<volTypes xmlns="http://schemas.openxmlformats.org/spreadsheetml/2006/main">
  <volType type="realTimeData">
    <main first="pldatasource.rhistoryrtdserver">
      <tp t="s">
        <v>Updated at 14:23:54</v>
        <stp/>
        <stp>{59670E96-F4A6-4A97-A630-6D3AA791B499}_x0000_</stp>
        <tr r="C12" s="1"/>
      </tp>
    </main>
    <main first="pldatasource.rttodayrtdserver">
      <tp>
        <v>43041</v>
        <stp/>
        <stp>'[Historical Averages and Percent Changes.xlsx]Data'!D6</stp>
        <tr r="D6" s="1"/>
      </tp>
    </main>
    <main first="pldatasource.trrtdserver">
      <tp t="s">
        <v>FX Spot Rate</v>
        <stp/>
        <stp>{6BD981CF-399E-47EE-9269-1357B1EC3530}_x0000_</stp>
        <tr r="D4" s="1"/>
      </tp>
    </main>
    <main first="pldatasource.trrtdserver">
      <tp t="s">
        <v>FX Spot Rate</v>
        <stp/>
        <stp>{FEEBD7F5-FF02-479E-B97D-A3D0FD81E628}_x0000_</stp>
        <tr r="AI7" s="1"/>
      </tp>
    </main>
  </volType>
</volTypes>
</file>

<file path=xl/_rels/workbook.xml.rels><?xml version="1.0" encoding="UTF-8" standalone="yes"?>
<Relationships xmlns="http://schemas.openxmlformats.org/package/2006/relationships"><Relationship Id="rId8" Type="http://schemas.openxmlformats.org/officeDocument/2006/relationships/volatileDependencies" Target="volatileDependencie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h-TH"/>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665793021136174"/>
          <c:y val="0.17981868894901706"/>
          <c:w val="0.84858917350486862"/>
          <c:h val="0.71312292655055065"/>
        </c:manualLayout>
      </c:layout>
      <c:lineChart>
        <c:grouping val="standard"/>
        <c:varyColors val="0"/>
        <c:ser>
          <c:idx val="0"/>
          <c:order val="0"/>
          <c:tx>
            <c:strRef>
              <c:f>Data!$C$13</c:f>
              <c:strCache>
                <c:ptCount val="1"/>
                <c:pt idx="0">
                  <c:v>Daily values of EUR=</c:v>
                </c:pt>
              </c:strCache>
            </c:strRef>
          </c:tx>
          <c:marker>
            <c:symbol val="none"/>
          </c:marker>
          <c:cat>
            <c:numRef>
              <c:f>[0]!DailyValuesDates</c:f>
              <c:numCache>
                <c:formatCode>[$-409]d\-mmm\-yy;@</c:formatCode>
                <c:ptCount val="219"/>
                <c:pt idx="0">
                  <c:v>43041</c:v>
                </c:pt>
                <c:pt idx="1">
                  <c:v>43040</c:v>
                </c:pt>
                <c:pt idx="2">
                  <c:v>43039</c:v>
                </c:pt>
                <c:pt idx="3">
                  <c:v>43038</c:v>
                </c:pt>
                <c:pt idx="4">
                  <c:v>43035</c:v>
                </c:pt>
                <c:pt idx="5">
                  <c:v>43034</c:v>
                </c:pt>
                <c:pt idx="6">
                  <c:v>43033</c:v>
                </c:pt>
                <c:pt idx="7">
                  <c:v>43032</c:v>
                </c:pt>
                <c:pt idx="8">
                  <c:v>43031</c:v>
                </c:pt>
                <c:pt idx="9">
                  <c:v>43028</c:v>
                </c:pt>
                <c:pt idx="10">
                  <c:v>43027</c:v>
                </c:pt>
                <c:pt idx="11">
                  <c:v>43026</c:v>
                </c:pt>
                <c:pt idx="12">
                  <c:v>43025</c:v>
                </c:pt>
                <c:pt idx="13">
                  <c:v>43024</c:v>
                </c:pt>
                <c:pt idx="14">
                  <c:v>43021</c:v>
                </c:pt>
                <c:pt idx="15">
                  <c:v>43020</c:v>
                </c:pt>
                <c:pt idx="16">
                  <c:v>43019</c:v>
                </c:pt>
                <c:pt idx="17">
                  <c:v>43018</c:v>
                </c:pt>
                <c:pt idx="18">
                  <c:v>43017</c:v>
                </c:pt>
                <c:pt idx="19">
                  <c:v>43014</c:v>
                </c:pt>
                <c:pt idx="20">
                  <c:v>43013</c:v>
                </c:pt>
                <c:pt idx="21">
                  <c:v>43012</c:v>
                </c:pt>
                <c:pt idx="22">
                  <c:v>43011</c:v>
                </c:pt>
                <c:pt idx="23">
                  <c:v>43010</c:v>
                </c:pt>
                <c:pt idx="24">
                  <c:v>43007</c:v>
                </c:pt>
                <c:pt idx="25">
                  <c:v>43006</c:v>
                </c:pt>
                <c:pt idx="26">
                  <c:v>43005</c:v>
                </c:pt>
                <c:pt idx="27">
                  <c:v>43004</c:v>
                </c:pt>
                <c:pt idx="28">
                  <c:v>43003</c:v>
                </c:pt>
                <c:pt idx="29">
                  <c:v>43000</c:v>
                </c:pt>
                <c:pt idx="30">
                  <c:v>42999</c:v>
                </c:pt>
                <c:pt idx="31">
                  <c:v>42998</c:v>
                </c:pt>
                <c:pt idx="32">
                  <c:v>42997</c:v>
                </c:pt>
                <c:pt idx="33">
                  <c:v>42996</c:v>
                </c:pt>
                <c:pt idx="34">
                  <c:v>42993</c:v>
                </c:pt>
                <c:pt idx="35">
                  <c:v>42992</c:v>
                </c:pt>
                <c:pt idx="36">
                  <c:v>42991</c:v>
                </c:pt>
                <c:pt idx="37">
                  <c:v>42990</c:v>
                </c:pt>
                <c:pt idx="38">
                  <c:v>42989</c:v>
                </c:pt>
                <c:pt idx="39">
                  <c:v>42986</c:v>
                </c:pt>
                <c:pt idx="40">
                  <c:v>42985</c:v>
                </c:pt>
                <c:pt idx="41">
                  <c:v>42984</c:v>
                </c:pt>
                <c:pt idx="42">
                  <c:v>42983</c:v>
                </c:pt>
                <c:pt idx="43">
                  <c:v>42982</c:v>
                </c:pt>
                <c:pt idx="44">
                  <c:v>42979</c:v>
                </c:pt>
                <c:pt idx="45">
                  <c:v>42978</c:v>
                </c:pt>
                <c:pt idx="46">
                  <c:v>42977</c:v>
                </c:pt>
                <c:pt idx="47">
                  <c:v>42976</c:v>
                </c:pt>
                <c:pt idx="48">
                  <c:v>42975</c:v>
                </c:pt>
                <c:pt idx="49">
                  <c:v>42972</c:v>
                </c:pt>
                <c:pt idx="50">
                  <c:v>42971</c:v>
                </c:pt>
                <c:pt idx="51">
                  <c:v>42970</c:v>
                </c:pt>
                <c:pt idx="52">
                  <c:v>42969</c:v>
                </c:pt>
                <c:pt idx="53">
                  <c:v>42968</c:v>
                </c:pt>
                <c:pt idx="54">
                  <c:v>42965</c:v>
                </c:pt>
                <c:pt idx="55">
                  <c:v>42964</c:v>
                </c:pt>
                <c:pt idx="56">
                  <c:v>42963</c:v>
                </c:pt>
                <c:pt idx="57">
                  <c:v>42962</c:v>
                </c:pt>
                <c:pt idx="58">
                  <c:v>42961</c:v>
                </c:pt>
                <c:pt idx="59">
                  <c:v>42958</c:v>
                </c:pt>
                <c:pt idx="60">
                  <c:v>42957</c:v>
                </c:pt>
                <c:pt idx="61">
                  <c:v>42956</c:v>
                </c:pt>
                <c:pt idx="62">
                  <c:v>42955</c:v>
                </c:pt>
                <c:pt idx="63">
                  <c:v>42954</c:v>
                </c:pt>
                <c:pt idx="64">
                  <c:v>42951</c:v>
                </c:pt>
                <c:pt idx="65">
                  <c:v>42950</c:v>
                </c:pt>
                <c:pt idx="66">
                  <c:v>42949</c:v>
                </c:pt>
                <c:pt idx="67">
                  <c:v>42948</c:v>
                </c:pt>
                <c:pt idx="68">
                  <c:v>42947</c:v>
                </c:pt>
                <c:pt idx="69">
                  <c:v>42944</c:v>
                </c:pt>
                <c:pt idx="70">
                  <c:v>42943</c:v>
                </c:pt>
                <c:pt idx="71">
                  <c:v>42942</c:v>
                </c:pt>
                <c:pt idx="72">
                  <c:v>42941</c:v>
                </c:pt>
                <c:pt idx="73">
                  <c:v>42940</c:v>
                </c:pt>
                <c:pt idx="74">
                  <c:v>42937</c:v>
                </c:pt>
                <c:pt idx="75">
                  <c:v>42936</c:v>
                </c:pt>
                <c:pt idx="76">
                  <c:v>42935</c:v>
                </c:pt>
                <c:pt idx="77">
                  <c:v>42934</c:v>
                </c:pt>
                <c:pt idx="78">
                  <c:v>42933</c:v>
                </c:pt>
                <c:pt idx="79">
                  <c:v>42930</c:v>
                </c:pt>
                <c:pt idx="80">
                  <c:v>42929</c:v>
                </c:pt>
                <c:pt idx="81">
                  <c:v>42928</c:v>
                </c:pt>
                <c:pt idx="82">
                  <c:v>42927</c:v>
                </c:pt>
                <c:pt idx="83">
                  <c:v>42926</c:v>
                </c:pt>
                <c:pt idx="84">
                  <c:v>42923</c:v>
                </c:pt>
                <c:pt idx="85">
                  <c:v>42922</c:v>
                </c:pt>
                <c:pt idx="86">
                  <c:v>42921</c:v>
                </c:pt>
                <c:pt idx="87">
                  <c:v>42920</c:v>
                </c:pt>
                <c:pt idx="88">
                  <c:v>42919</c:v>
                </c:pt>
                <c:pt idx="89">
                  <c:v>42916</c:v>
                </c:pt>
                <c:pt idx="90">
                  <c:v>42915</c:v>
                </c:pt>
                <c:pt idx="91">
                  <c:v>42914</c:v>
                </c:pt>
                <c:pt idx="92">
                  <c:v>42913</c:v>
                </c:pt>
                <c:pt idx="93">
                  <c:v>42912</c:v>
                </c:pt>
                <c:pt idx="94">
                  <c:v>42909</c:v>
                </c:pt>
                <c:pt idx="95">
                  <c:v>42908</c:v>
                </c:pt>
                <c:pt idx="96">
                  <c:v>42907</c:v>
                </c:pt>
                <c:pt idx="97">
                  <c:v>42906</c:v>
                </c:pt>
                <c:pt idx="98">
                  <c:v>42905</c:v>
                </c:pt>
                <c:pt idx="99">
                  <c:v>42902</c:v>
                </c:pt>
                <c:pt idx="100">
                  <c:v>42901</c:v>
                </c:pt>
                <c:pt idx="101">
                  <c:v>42900</c:v>
                </c:pt>
                <c:pt idx="102">
                  <c:v>42899</c:v>
                </c:pt>
                <c:pt idx="103">
                  <c:v>42898</c:v>
                </c:pt>
                <c:pt idx="104">
                  <c:v>42895</c:v>
                </c:pt>
                <c:pt idx="105">
                  <c:v>42894</c:v>
                </c:pt>
                <c:pt idx="106">
                  <c:v>42893</c:v>
                </c:pt>
                <c:pt idx="107">
                  <c:v>42892</c:v>
                </c:pt>
                <c:pt idx="108">
                  <c:v>42891</c:v>
                </c:pt>
                <c:pt idx="109">
                  <c:v>42888</c:v>
                </c:pt>
                <c:pt idx="110">
                  <c:v>42887</c:v>
                </c:pt>
                <c:pt idx="111">
                  <c:v>42886</c:v>
                </c:pt>
                <c:pt idx="112">
                  <c:v>42885</c:v>
                </c:pt>
                <c:pt idx="113">
                  <c:v>42884</c:v>
                </c:pt>
                <c:pt idx="114">
                  <c:v>42881</c:v>
                </c:pt>
                <c:pt idx="115">
                  <c:v>42880</c:v>
                </c:pt>
                <c:pt idx="116">
                  <c:v>42879</c:v>
                </c:pt>
                <c:pt idx="117">
                  <c:v>42878</c:v>
                </c:pt>
                <c:pt idx="118">
                  <c:v>42877</c:v>
                </c:pt>
                <c:pt idx="119">
                  <c:v>42874</c:v>
                </c:pt>
                <c:pt idx="120">
                  <c:v>42873</c:v>
                </c:pt>
                <c:pt idx="121">
                  <c:v>42872</c:v>
                </c:pt>
                <c:pt idx="122">
                  <c:v>42871</c:v>
                </c:pt>
                <c:pt idx="123">
                  <c:v>42870</c:v>
                </c:pt>
                <c:pt idx="124">
                  <c:v>42867</c:v>
                </c:pt>
                <c:pt idx="125">
                  <c:v>42866</c:v>
                </c:pt>
                <c:pt idx="126">
                  <c:v>42865</c:v>
                </c:pt>
                <c:pt idx="127">
                  <c:v>42864</c:v>
                </c:pt>
                <c:pt idx="128">
                  <c:v>42863</c:v>
                </c:pt>
                <c:pt idx="129">
                  <c:v>42860</c:v>
                </c:pt>
                <c:pt idx="130">
                  <c:v>42859</c:v>
                </c:pt>
                <c:pt idx="131">
                  <c:v>42858</c:v>
                </c:pt>
                <c:pt idx="132">
                  <c:v>42857</c:v>
                </c:pt>
                <c:pt idx="133">
                  <c:v>42856</c:v>
                </c:pt>
                <c:pt idx="134">
                  <c:v>42853</c:v>
                </c:pt>
                <c:pt idx="135">
                  <c:v>42852</c:v>
                </c:pt>
                <c:pt idx="136">
                  <c:v>42851</c:v>
                </c:pt>
                <c:pt idx="137">
                  <c:v>42850</c:v>
                </c:pt>
                <c:pt idx="138">
                  <c:v>42849</c:v>
                </c:pt>
                <c:pt idx="139">
                  <c:v>42846</c:v>
                </c:pt>
                <c:pt idx="140">
                  <c:v>42845</c:v>
                </c:pt>
                <c:pt idx="141">
                  <c:v>42844</c:v>
                </c:pt>
                <c:pt idx="142">
                  <c:v>42843</c:v>
                </c:pt>
                <c:pt idx="143">
                  <c:v>42842</c:v>
                </c:pt>
                <c:pt idx="144">
                  <c:v>42839</c:v>
                </c:pt>
                <c:pt idx="145">
                  <c:v>42838</c:v>
                </c:pt>
                <c:pt idx="146">
                  <c:v>42837</c:v>
                </c:pt>
                <c:pt idx="147">
                  <c:v>42836</c:v>
                </c:pt>
                <c:pt idx="148">
                  <c:v>42835</c:v>
                </c:pt>
                <c:pt idx="149">
                  <c:v>42832</c:v>
                </c:pt>
                <c:pt idx="150">
                  <c:v>42831</c:v>
                </c:pt>
                <c:pt idx="151">
                  <c:v>42830</c:v>
                </c:pt>
                <c:pt idx="152">
                  <c:v>42829</c:v>
                </c:pt>
                <c:pt idx="153">
                  <c:v>42828</c:v>
                </c:pt>
                <c:pt idx="154">
                  <c:v>42825</c:v>
                </c:pt>
                <c:pt idx="155">
                  <c:v>42824</c:v>
                </c:pt>
                <c:pt idx="156">
                  <c:v>42823</c:v>
                </c:pt>
                <c:pt idx="157">
                  <c:v>42822</c:v>
                </c:pt>
                <c:pt idx="158">
                  <c:v>42821</c:v>
                </c:pt>
                <c:pt idx="159">
                  <c:v>42818</c:v>
                </c:pt>
                <c:pt idx="160">
                  <c:v>42817</c:v>
                </c:pt>
                <c:pt idx="161">
                  <c:v>42816</c:v>
                </c:pt>
                <c:pt idx="162">
                  <c:v>42815</c:v>
                </c:pt>
                <c:pt idx="163">
                  <c:v>42814</c:v>
                </c:pt>
                <c:pt idx="164">
                  <c:v>42811</c:v>
                </c:pt>
                <c:pt idx="165">
                  <c:v>42810</c:v>
                </c:pt>
                <c:pt idx="166">
                  <c:v>42809</c:v>
                </c:pt>
                <c:pt idx="167">
                  <c:v>42808</c:v>
                </c:pt>
                <c:pt idx="168">
                  <c:v>42807</c:v>
                </c:pt>
                <c:pt idx="169">
                  <c:v>42804</c:v>
                </c:pt>
                <c:pt idx="170">
                  <c:v>42803</c:v>
                </c:pt>
                <c:pt idx="171">
                  <c:v>42802</c:v>
                </c:pt>
                <c:pt idx="172">
                  <c:v>42801</c:v>
                </c:pt>
                <c:pt idx="173">
                  <c:v>42800</c:v>
                </c:pt>
                <c:pt idx="174">
                  <c:v>42797</c:v>
                </c:pt>
                <c:pt idx="175">
                  <c:v>42796</c:v>
                </c:pt>
                <c:pt idx="176">
                  <c:v>42795</c:v>
                </c:pt>
                <c:pt idx="177">
                  <c:v>42794</c:v>
                </c:pt>
                <c:pt idx="178">
                  <c:v>42793</c:v>
                </c:pt>
                <c:pt idx="179">
                  <c:v>42790</c:v>
                </c:pt>
                <c:pt idx="180">
                  <c:v>42789</c:v>
                </c:pt>
                <c:pt idx="181">
                  <c:v>42788</c:v>
                </c:pt>
                <c:pt idx="182">
                  <c:v>42787</c:v>
                </c:pt>
                <c:pt idx="183">
                  <c:v>42786</c:v>
                </c:pt>
                <c:pt idx="184">
                  <c:v>42783</c:v>
                </c:pt>
                <c:pt idx="185">
                  <c:v>42782</c:v>
                </c:pt>
                <c:pt idx="186">
                  <c:v>42781</c:v>
                </c:pt>
                <c:pt idx="187">
                  <c:v>42780</c:v>
                </c:pt>
                <c:pt idx="188">
                  <c:v>42779</c:v>
                </c:pt>
                <c:pt idx="189">
                  <c:v>42776</c:v>
                </c:pt>
                <c:pt idx="190">
                  <c:v>42775</c:v>
                </c:pt>
                <c:pt idx="191">
                  <c:v>42774</c:v>
                </c:pt>
                <c:pt idx="192">
                  <c:v>42773</c:v>
                </c:pt>
                <c:pt idx="193">
                  <c:v>42772</c:v>
                </c:pt>
                <c:pt idx="194">
                  <c:v>42769</c:v>
                </c:pt>
                <c:pt idx="195">
                  <c:v>42768</c:v>
                </c:pt>
                <c:pt idx="196">
                  <c:v>42767</c:v>
                </c:pt>
                <c:pt idx="197">
                  <c:v>42766</c:v>
                </c:pt>
                <c:pt idx="198">
                  <c:v>42765</c:v>
                </c:pt>
                <c:pt idx="199">
                  <c:v>42762</c:v>
                </c:pt>
                <c:pt idx="200">
                  <c:v>42761</c:v>
                </c:pt>
                <c:pt idx="201">
                  <c:v>42760</c:v>
                </c:pt>
                <c:pt idx="202">
                  <c:v>42759</c:v>
                </c:pt>
                <c:pt idx="203">
                  <c:v>42758</c:v>
                </c:pt>
                <c:pt idx="204">
                  <c:v>42755</c:v>
                </c:pt>
                <c:pt idx="205">
                  <c:v>42754</c:v>
                </c:pt>
                <c:pt idx="206">
                  <c:v>42753</c:v>
                </c:pt>
                <c:pt idx="207">
                  <c:v>42752</c:v>
                </c:pt>
                <c:pt idx="208">
                  <c:v>42751</c:v>
                </c:pt>
                <c:pt idx="209">
                  <c:v>42748</c:v>
                </c:pt>
                <c:pt idx="210">
                  <c:v>42747</c:v>
                </c:pt>
                <c:pt idx="211">
                  <c:v>42746</c:v>
                </c:pt>
                <c:pt idx="212">
                  <c:v>42745</c:v>
                </c:pt>
                <c:pt idx="213">
                  <c:v>42744</c:v>
                </c:pt>
                <c:pt idx="214">
                  <c:v>42741</c:v>
                </c:pt>
                <c:pt idx="215">
                  <c:v>42740</c:v>
                </c:pt>
                <c:pt idx="216">
                  <c:v>42739</c:v>
                </c:pt>
                <c:pt idx="217">
                  <c:v>42738</c:v>
                </c:pt>
                <c:pt idx="218">
                  <c:v>42737</c:v>
                </c:pt>
              </c:numCache>
            </c:numRef>
          </c:cat>
          <c:val>
            <c:numRef>
              <c:f>[0]!DailyValues</c:f>
              <c:numCache>
                <c:formatCode>#,##0.0000</c:formatCode>
                <c:ptCount val="219"/>
                <c:pt idx="0">
                  <c:v>1.1658999999999999</c:v>
                </c:pt>
                <c:pt idx="1">
                  <c:v>1.1617</c:v>
                </c:pt>
                <c:pt idx="2">
                  <c:v>1.1644000000000001</c:v>
                </c:pt>
                <c:pt idx="3">
                  <c:v>1.1649</c:v>
                </c:pt>
                <c:pt idx="4">
                  <c:v>1.1608000000000001</c:v>
                </c:pt>
                <c:pt idx="5">
                  <c:v>1.165</c:v>
                </c:pt>
                <c:pt idx="6">
                  <c:v>1.1812</c:v>
                </c:pt>
                <c:pt idx="7">
                  <c:v>1.1758999999999999</c:v>
                </c:pt>
                <c:pt idx="8">
                  <c:v>1.1747000000000001</c:v>
                </c:pt>
                <c:pt idx="9">
                  <c:v>1.1782999999999999</c:v>
                </c:pt>
                <c:pt idx="10">
                  <c:v>1.1850000000000001</c:v>
                </c:pt>
                <c:pt idx="11">
                  <c:v>1.1787000000000001</c:v>
                </c:pt>
                <c:pt idx="12">
                  <c:v>1.1766000000000001</c:v>
                </c:pt>
                <c:pt idx="13">
                  <c:v>1.1795</c:v>
                </c:pt>
                <c:pt idx="14">
                  <c:v>1.1821999999999999</c:v>
                </c:pt>
                <c:pt idx="15">
                  <c:v>1.1829000000000001</c:v>
                </c:pt>
                <c:pt idx="16">
                  <c:v>1.1857</c:v>
                </c:pt>
                <c:pt idx="17">
                  <c:v>1.1806000000000001</c:v>
                </c:pt>
                <c:pt idx="18">
                  <c:v>1.1738999999999999</c:v>
                </c:pt>
                <c:pt idx="19">
                  <c:v>1.1733</c:v>
                </c:pt>
                <c:pt idx="20">
                  <c:v>1.171</c:v>
                </c:pt>
                <c:pt idx="21">
                  <c:v>1.1758999999999999</c:v>
                </c:pt>
                <c:pt idx="22">
                  <c:v>1.1741999999999999</c:v>
                </c:pt>
                <c:pt idx="23">
                  <c:v>1.173</c:v>
                </c:pt>
                <c:pt idx="24">
                  <c:v>1.1812</c:v>
                </c:pt>
                <c:pt idx="25">
                  <c:v>1.1783999999999999</c:v>
                </c:pt>
                <c:pt idx="26">
                  <c:v>1.1742999999999999</c:v>
                </c:pt>
                <c:pt idx="27">
                  <c:v>1.1791</c:v>
                </c:pt>
                <c:pt idx="28">
                  <c:v>1.1846000000000001</c:v>
                </c:pt>
                <c:pt idx="29">
                  <c:v>1.1952</c:v>
                </c:pt>
                <c:pt idx="30">
                  <c:v>1.1939</c:v>
                </c:pt>
                <c:pt idx="31">
                  <c:v>1.1891</c:v>
                </c:pt>
                <c:pt idx="32">
                  <c:v>1.1992</c:v>
                </c:pt>
                <c:pt idx="33">
                  <c:v>1.1952</c:v>
                </c:pt>
                <c:pt idx="34">
                  <c:v>1.1940999999999999</c:v>
                </c:pt>
                <c:pt idx="35">
                  <c:v>1.1918</c:v>
                </c:pt>
                <c:pt idx="36">
                  <c:v>1.1884999999999999</c:v>
                </c:pt>
                <c:pt idx="37">
                  <c:v>1.1964999999999999</c:v>
                </c:pt>
                <c:pt idx="38">
                  <c:v>1.1951000000000001</c:v>
                </c:pt>
                <c:pt idx="39">
                  <c:v>1.2033</c:v>
                </c:pt>
                <c:pt idx="40">
                  <c:v>1.2020999999999999</c:v>
                </c:pt>
                <c:pt idx="41">
                  <c:v>1.1915</c:v>
                </c:pt>
                <c:pt idx="42">
                  <c:v>1.1912</c:v>
                </c:pt>
                <c:pt idx="43">
                  <c:v>1.1895</c:v>
                </c:pt>
                <c:pt idx="44">
                  <c:v>1.1857</c:v>
                </c:pt>
                <c:pt idx="45">
                  <c:v>1.1908000000000001</c:v>
                </c:pt>
                <c:pt idx="46">
                  <c:v>1.1880999999999999</c:v>
                </c:pt>
                <c:pt idx="47">
                  <c:v>1.1972</c:v>
                </c:pt>
                <c:pt idx="48">
                  <c:v>1.1977</c:v>
                </c:pt>
                <c:pt idx="49">
                  <c:v>1.1923999999999999</c:v>
                </c:pt>
                <c:pt idx="50">
                  <c:v>1.1797</c:v>
                </c:pt>
                <c:pt idx="51">
                  <c:v>1.1805000000000001</c:v>
                </c:pt>
                <c:pt idx="52">
                  <c:v>1.1759999999999999</c:v>
                </c:pt>
                <c:pt idx="53">
                  <c:v>1.1814</c:v>
                </c:pt>
                <c:pt idx="54">
                  <c:v>1.1759999999999999</c:v>
                </c:pt>
                <c:pt idx="55">
                  <c:v>1.1722999999999999</c:v>
                </c:pt>
                <c:pt idx="56">
                  <c:v>1.1768000000000001</c:v>
                </c:pt>
                <c:pt idx="57">
                  <c:v>1.1733</c:v>
                </c:pt>
                <c:pt idx="58">
                  <c:v>1.1778</c:v>
                </c:pt>
                <c:pt idx="59">
                  <c:v>1.1819999999999999</c:v>
                </c:pt>
                <c:pt idx="60">
                  <c:v>1.177</c:v>
                </c:pt>
                <c:pt idx="61">
                  <c:v>1.1757</c:v>
                </c:pt>
                <c:pt idx="62">
                  <c:v>1.1749000000000001</c:v>
                </c:pt>
                <c:pt idx="63">
                  <c:v>1.1793</c:v>
                </c:pt>
                <c:pt idx="64">
                  <c:v>1.1768000000000001</c:v>
                </c:pt>
                <c:pt idx="65">
                  <c:v>1.1868000000000001</c:v>
                </c:pt>
                <c:pt idx="66">
                  <c:v>1.1854</c:v>
                </c:pt>
                <c:pt idx="67">
                  <c:v>1.1800999999999999</c:v>
                </c:pt>
                <c:pt idx="68">
                  <c:v>1.1839999999999999</c:v>
                </c:pt>
                <c:pt idx="69">
                  <c:v>1.175</c:v>
                </c:pt>
                <c:pt idx="70">
                  <c:v>1.1676</c:v>
                </c:pt>
                <c:pt idx="71">
                  <c:v>1.1732</c:v>
                </c:pt>
                <c:pt idx="72">
                  <c:v>1.1651</c:v>
                </c:pt>
                <c:pt idx="73">
                  <c:v>1.1637999999999999</c:v>
                </c:pt>
                <c:pt idx="74">
                  <c:v>1.1660999999999999</c:v>
                </c:pt>
                <c:pt idx="75">
                  <c:v>1.1629</c:v>
                </c:pt>
                <c:pt idx="76">
                  <c:v>1.1514</c:v>
                </c:pt>
                <c:pt idx="77">
                  <c:v>1.1552</c:v>
                </c:pt>
                <c:pt idx="78">
                  <c:v>1.1477999999999999</c:v>
                </c:pt>
                <c:pt idx="79">
                  <c:v>1.1467000000000001</c:v>
                </c:pt>
                <c:pt idx="80">
                  <c:v>1.1395</c:v>
                </c:pt>
                <c:pt idx="81">
                  <c:v>1.141</c:v>
                </c:pt>
                <c:pt idx="82">
                  <c:v>1.1465000000000001</c:v>
                </c:pt>
                <c:pt idx="83">
                  <c:v>1.1398999999999999</c:v>
                </c:pt>
                <c:pt idx="84">
                  <c:v>1.1399999999999999</c:v>
                </c:pt>
                <c:pt idx="85">
                  <c:v>1.1422000000000001</c:v>
                </c:pt>
                <c:pt idx="86">
                  <c:v>1.1352</c:v>
                </c:pt>
                <c:pt idx="87">
                  <c:v>1.1342000000000001</c:v>
                </c:pt>
                <c:pt idx="88">
                  <c:v>1.1359999999999999</c:v>
                </c:pt>
                <c:pt idx="89">
                  <c:v>1.1423000000000001</c:v>
                </c:pt>
                <c:pt idx="90">
                  <c:v>1.1439999999999999</c:v>
                </c:pt>
                <c:pt idx="91">
                  <c:v>1.1375999999999999</c:v>
                </c:pt>
                <c:pt idx="92">
                  <c:v>1.1336999999999999</c:v>
                </c:pt>
                <c:pt idx="93">
                  <c:v>1.1178999999999999</c:v>
                </c:pt>
                <c:pt idx="94">
                  <c:v>1.1192</c:v>
                </c:pt>
                <c:pt idx="95">
                  <c:v>1.115</c:v>
                </c:pt>
                <c:pt idx="96">
                  <c:v>1.1166</c:v>
                </c:pt>
                <c:pt idx="97">
                  <c:v>1.1133999999999999</c:v>
                </c:pt>
                <c:pt idx="98">
                  <c:v>1.1148</c:v>
                </c:pt>
                <c:pt idx="99">
                  <c:v>1.1196999999999999</c:v>
                </c:pt>
                <c:pt idx="100">
                  <c:v>1.1143000000000001</c:v>
                </c:pt>
                <c:pt idx="101">
                  <c:v>1.1216999999999999</c:v>
                </c:pt>
                <c:pt idx="102">
                  <c:v>1.1214</c:v>
                </c:pt>
                <c:pt idx="103">
                  <c:v>1.1200000000000001</c:v>
                </c:pt>
                <c:pt idx="104">
                  <c:v>1.1192</c:v>
                </c:pt>
                <c:pt idx="105">
                  <c:v>1.1212</c:v>
                </c:pt>
                <c:pt idx="106">
                  <c:v>1.1254999999999999</c:v>
                </c:pt>
                <c:pt idx="107">
                  <c:v>1.1274999999999999</c:v>
                </c:pt>
                <c:pt idx="108">
                  <c:v>1.1252</c:v>
                </c:pt>
                <c:pt idx="109">
                  <c:v>1.1279999999999999</c:v>
                </c:pt>
                <c:pt idx="110">
                  <c:v>1.1211</c:v>
                </c:pt>
                <c:pt idx="111">
                  <c:v>1.1241000000000001</c:v>
                </c:pt>
                <c:pt idx="112">
                  <c:v>1.1183000000000001</c:v>
                </c:pt>
                <c:pt idx="113">
                  <c:v>1.1164000000000001</c:v>
                </c:pt>
                <c:pt idx="114">
                  <c:v>1.1182000000000001</c:v>
                </c:pt>
                <c:pt idx="115">
                  <c:v>1.1209</c:v>
                </c:pt>
                <c:pt idx="116">
                  <c:v>1.1216999999999999</c:v>
                </c:pt>
                <c:pt idx="117">
                  <c:v>1.1182000000000001</c:v>
                </c:pt>
                <c:pt idx="118">
                  <c:v>1.1235999999999999</c:v>
                </c:pt>
                <c:pt idx="119">
                  <c:v>1.1204000000000001</c:v>
                </c:pt>
                <c:pt idx="120">
                  <c:v>1.1101000000000001</c:v>
                </c:pt>
                <c:pt idx="121">
                  <c:v>1.1157999999999999</c:v>
                </c:pt>
                <c:pt idx="122">
                  <c:v>1.1082000000000001</c:v>
                </c:pt>
                <c:pt idx="123">
                  <c:v>1.0972999999999999</c:v>
                </c:pt>
                <c:pt idx="124">
                  <c:v>1.0928</c:v>
                </c:pt>
                <c:pt idx="125">
                  <c:v>1.0861000000000001</c:v>
                </c:pt>
                <c:pt idx="126">
                  <c:v>1.0866</c:v>
                </c:pt>
                <c:pt idx="127">
                  <c:v>1.0871999999999999</c:v>
                </c:pt>
                <c:pt idx="128">
                  <c:v>1.0922000000000001</c:v>
                </c:pt>
                <c:pt idx="129">
                  <c:v>1.0994999999999999</c:v>
                </c:pt>
                <c:pt idx="130">
                  <c:v>1.0984</c:v>
                </c:pt>
                <c:pt idx="131">
                  <c:v>1.0882000000000001</c:v>
                </c:pt>
                <c:pt idx="132">
                  <c:v>1.0927</c:v>
                </c:pt>
                <c:pt idx="133">
                  <c:v>1.0898000000000001</c:v>
                </c:pt>
                <c:pt idx="134">
                  <c:v>1.0894999999999999</c:v>
                </c:pt>
                <c:pt idx="135">
                  <c:v>1.0871999999999999</c:v>
                </c:pt>
                <c:pt idx="136">
                  <c:v>1.0903</c:v>
                </c:pt>
                <c:pt idx="137">
                  <c:v>1.0925</c:v>
                </c:pt>
                <c:pt idx="138">
                  <c:v>1.0867</c:v>
                </c:pt>
                <c:pt idx="139">
                  <c:v>1.0726</c:v>
                </c:pt>
                <c:pt idx="140">
                  <c:v>1.0713999999999999</c:v>
                </c:pt>
                <c:pt idx="141">
                  <c:v>1.0709</c:v>
                </c:pt>
                <c:pt idx="142">
                  <c:v>1.0731999999999999</c:v>
                </c:pt>
                <c:pt idx="143">
                  <c:v>1.0640000000000001</c:v>
                </c:pt>
                <c:pt idx="144">
                  <c:v>1.0609</c:v>
                </c:pt>
                <c:pt idx="145">
                  <c:v>1.0611999999999999</c:v>
                </c:pt>
                <c:pt idx="146">
                  <c:v>1.0664</c:v>
                </c:pt>
                <c:pt idx="147">
                  <c:v>1.0602</c:v>
                </c:pt>
                <c:pt idx="148">
                  <c:v>1.0592999999999999</c:v>
                </c:pt>
                <c:pt idx="149">
                  <c:v>1.0588</c:v>
                </c:pt>
                <c:pt idx="150">
                  <c:v>1.0642</c:v>
                </c:pt>
                <c:pt idx="151">
                  <c:v>1.0662</c:v>
                </c:pt>
                <c:pt idx="152">
                  <c:v>1.0671999999999999</c:v>
                </c:pt>
                <c:pt idx="153">
                  <c:v>1.0668</c:v>
                </c:pt>
                <c:pt idx="154">
                  <c:v>1.0649</c:v>
                </c:pt>
                <c:pt idx="155">
                  <c:v>1.0673999999999999</c:v>
                </c:pt>
                <c:pt idx="156">
                  <c:v>1.0766</c:v>
                </c:pt>
                <c:pt idx="157">
                  <c:v>1.0811999999999999</c:v>
                </c:pt>
                <c:pt idx="158">
                  <c:v>1.0864</c:v>
                </c:pt>
                <c:pt idx="159">
                  <c:v>1.0797000000000001</c:v>
                </c:pt>
                <c:pt idx="160">
                  <c:v>1.0780000000000001</c:v>
                </c:pt>
                <c:pt idx="161">
                  <c:v>1.0794999999999999</c:v>
                </c:pt>
                <c:pt idx="162">
                  <c:v>1.0808</c:v>
                </c:pt>
                <c:pt idx="163">
                  <c:v>1.0737000000000001</c:v>
                </c:pt>
                <c:pt idx="164">
                  <c:v>1.0736000000000001</c:v>
                </c:pt>
                <c:pt idx="165">
                  <c:v>1.0764</c:v>
                </c:pt>
                <c:pt idx="166">
                  <c:v>1.0731999999999999</c:v>
                </c:pt>
                <c:pt idx="167">
                  <c:v>1.0602</c:v>
                </c:pt>
                <c:pt idx="168">
                  <c:v>1.0652999999999999</c:v>
                </c:pt>
                <c:pt idx="169">
                  <c:v>1.0669</c:v>
                </c:pt>
                <c:pt idx="170">
                  <c:v>1.0575000000000001</c:v>
                </c:pt>
                <c:pt idx="171">
                  <c:v>1.0539000000000001</c:v>
                </c:pt>
                <c:pt idx="172">
                  <c:v>1.0565</c:v>
                </c:pt>
                <c:pt idx="173">
                  <c:v>1.0578000000000001</c:v>
                </c:pt>
                <c:pt idx="174">
                  <c:v>1.0620000000000001</c:v>
                </c:pt>
                <c:pt idx="175">
                  <c:v>1.0506</c:v>
                </c:pt>
                <c:pt idx="176">
                  <c:v>1.0546</c:v>
                </c:pt>
                <c:pt idx="177">
                  <c:v>1.0575000000000001</c:v>
                </c:pt>
                <c:pt idx="178">
                  <c:v>1.0585</c:v>
                </c:pt>
                <c:pt idx="179">
                  <c:v>1.056</c:v>
                </c:pt>
                <c:pt idx="180">
                  <c:v>1.0579000000000001</c:v>
                </c:pt>
                <c:pt idx="181">
                  <c:v>1.0555000000000001</c:v>
                </c:pt>
                <c:pt idx="182">
                  <c:v>1.0535000000000001</c:v>
                </c:pt>
                <c:pt idx="183">
                  <c:v>1.0609</c:v>
                </c:pt>
                <c:pt idx="184">
                  <c:v>1.0610999999999999</c:v>
                </c:pt>
                <c:pt idx="185">
                  <c:v>1.0671999999999999</c:v>
                </c:pt>
                <c:pt idx="186">
                  <c:v>1.0598000000000001</c:v>
                </c:pt>
                <c:pt idx="187">
                  <c:v>1.0577000000000001</c:v>
                </c:pt>
                <c:pt idx="188">
                  <c:v>1.0597000000000001</c:v>
                </c:pt>
                <c:pt idx="189">
                  <c:v>1.0638000000000001</c:v>
                </c:pt>
                <c:pt idx="190">
                  <c:v>1.0653999999999999</c:v>
                </c:pt>
                <c:pt idx="191">
                  <c:v>1.0697000000000001</c:v>
                </c:pt>
                <c:pt idx="192">
                  <c:v>1.0680000000000001</c:v>
                </c:pt>
                <c:pt idx="193">
                  <c:v>1.0749</c:v>
                </c:pt>
                <c:pt idx="194">
                  <c:v>1.0781000000000001</c:v>
                </c:pt>
                <c:pt idx="195">
                  <c:v>1.0758000000000001</c:v>
                </c:pt>
                <c:pt idx="196">
                  <c:v>1.0767</c:v>
                </c:pt>
                <c:pt idx="197">
                  <c:v>1.0794999999999999</c:v>
                </c:pt>
                <c:pt idx="198">
                  <c:v>1.0691999999999999</c:v>
                </c:pt>
                <c:pt idx="199">
                  <c:v>1.0693999999999999</c:v>
                </c:pt>
                <c:pt idx="200">
                  <c:v>1.0680000000000001</c:v>
                </c:pt>
                <c:pt idx="201">
                  <c:v>1.0744</c:v>
                </c:pt>
                <c:pt idx="202">
                  <c:v>1.073</c:v>
                </c:pt>
                <c:pt idx="203">
                  <c:v>1.0761000000000001</c:v>
                </c:pt>
                <c:pt idx="204">
                  <c:v>1.0699000000000001</c:v>
                </c:pt>
                <c:pt idx="205">
                  <c:v>1.0663</c:v>
                </c:pt>
                <c:pt idx="206">
                  <c:v>1.0629999999999999</c:v>
                </c:pt>
                <c:pt idx="207">
                  <c:v>1.0711999999999999</c:v>
                </c:pt>
                <c:pt idx="208">
                  <c:v>1.06</c:v>
                </c:pt>
                <c:pt idx="209">
                  <c:v>1.0641</c:v>
                </c:pt>
                <c:pt idx="210">
                  <c:v>1.0609999999999999</c:v>
                </c:pt>
                <c:pt idx="211">
                  <c:v>1.0580000000000001</c:v>
                </c:pt>
                <c:pt idx="212">
                  <c:v>1.0552999999999999</c:v>
                </c:pt>
                <c:pt idx="213">
                  <c:v>1.0571999999999999</c:v>
                </c:pt>
                <c:pt idx="214">
                  <c:v>1.0529999999999999</c:v>
                </c:pt>
                <c:pt idx="215">
                  <c:v>1.0603</c:v>
                </c:pt>
                <c:pt idx="216">
                  <c:v>1.0486</c:v>
                </c:pt>
                <c:pt idx="217">
                  <c:v>1.0404</c:v>
                </c:pt>
                <c:pt idx="218">
                  <c:v>1.0457000000000001</c:v>
                </c:pt>
              </c:numCache>
            </c:numRef>
          </c:val>
          <c:smooth val="0"/>
        </c:ser>
        <c:dLbls>
          <c:showLegendKey val="0"/>
          <c:showVal val="0"/>
          <c:showCatName val="0"/>
          <c:showSerName val="0"/>
          <c:showPercent val="0"/>
          <c:showBubbleSize val="0"/>
        </c:dLbls>
        <c:marker val="1"/>
        <c:smooth val="0"/>
        <c:axId val="741105664"/>
        <c:axId val="94051648"/>
      </c:lineChart>
      <c:dateAx>
        <c:axId val="741105664"/>
        <c:scaling>
          <c:orientation val="minMax"/>
        </c:scaling>
        <c:delete val="0"/>
        <c:axPos val="b"/>
        <c:numFmt formatCode="[$-409]d\-mmm\-yy;@" sourceLinked="1"/>
        <c:majorTickMark val="out"/>
        <c:minorTickMark val="none"/>
        <c:tickLblPos val="nextTo"/>
        <c:crossAx val="94051648"/>
        <c:crosses val="autoZero"/>
        <c:auto val="1"/>
        <c:lblOffset val="100"/>
        <c:baseTimeUnit val="days"/>
      </c:dateAx>
      <c:valAx>
        <c:axId val="94051648"/>
        <c:scaling>
          <c:orientation val="minMax"/>
        </c:scaling>
        <c:delete val="0"/>
        <c:axPos val="l"/>
        <c:majorGridlines/>
        <c:numFmt formatCode="#,##0.0000" sourceLinked="1"/>
        <c:majorTickMark val="out"/>
        <c:minorTickMark val="none"/>
        <c:tickLblPos val="nextTo"/>
        <c:crossAx val="741105664"/>
        <c:crosses val="autoZero"/>
        <c:crossBetween val="between"/>
      </c:valAx>
    </c:plotArea>
    <c:plotVisOnly val="1"/>
    <c:dispBlanksAs val="gap"/>
    <c:showDLblsOverMax val="0"/>
  </c:chart>
  <c:printSettings>
    <c:headerFooter/>
    <c:pageMargins b="0.75000000000000266" l="0.70000000000000062" r="0.70000000000000062" t="0.75000000000000266"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th-TH"/>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5.2704387561310932E-3"/>
          <c:y val="5.1638378300389372E-2"/>
          <c:w val="0.91565184409752265"/>
          <c:h val="0.76792186852167765"/>
        </c:manualLayout>
      </c:layout>
      <c:lineChart>
        <c:grouping val="standard"/>
        <c:varyColors val="0"/>
        <c:ser>
          <c:idx val="0"/>
          <c:order val="0"/>
          <c:tx>
            <c:strRef>
              <c:f>Data!$I$14</c:f>
              <c:strCache>
                <c:ptCount val="1"/>
                <c:pt idx="0">
                  <c:v>Monthly Percent Changes</c:v>
                </c:pt>
              </c:strCache>
            </c:strRef>
          </c:tx>
          <c:marker>
            <c:symbol val="none"/>
          </c:marker>
          <c:cat>
            <c:strRef>
              <c:f>[0]!Periods</c:f>
              <c:strCache>
                <c:ptCount val="11"/>
                <c:pt idx="0">
                  <c:v>พ.ย.-2017</c:v>
                </c:pt>
                <c:pt idx="1">
                  <c:v>ต.ค.-2017</c:v>
                </c:pt>
                <c:pt idx="2">
                  <c:v>ก.ย.-2017</c:v>
                </c:pt>
                <c:pt idx="3">
                  <c:v>ส.ค.-2017</c:v>
                </c:pt>
                <c:pt idx="4">
                  <c:v>ก.ค.-2017</c:v>
                </c:pt>
                <c:pt idx="5">
                  <c:v>มิ.ย.-2017</c:v>
                </c:pt>
                <c:pt idx="6">
                  <c:v>พ.ค.-2017</c:v>
                </c:pt>
                <c:pt idx="7">
                  <c:v>เม.ย.-2017</c:v>
                </c:pt>
                <c:pt idx="8">
                  <c:v>มี.ค.-2017</c:v>
                </c:pt>
                <c:pt idx="9">
                  <c:v>ก.พ.-2017</c:v>
                </c:pt>
                <c:pt idx="10">
                  <c:v>ม.ค.-2017</c:v>
                </c:pt>
              </c:strCache>
            </c:strRef>
          </c:cat>
          <c:val>
            <c:numRef>
              <c:f>[0]!PercentChanges</c:f>
              <c:numCache>
                <c:formatCode>0.00%</c:formatCode>
                <c:ptCount val="11"/>
                <c:pt idx="0">
                  <c:v>3.6153912369802717E-3</c:v>
                </c:pt>
                <c:pt idx="1">
                  <c:v>-7.3316283034952608E-3</c:v>
                </c:pt>
                <c:pt idx="2">
                  <c:v>-3.7952264485113844E-3</c:v>
                </c:pt>
                <c:pt idx="3">
                  <c:v>9.0670282179477618E-3</c:v>
                </c:pt>
                <c:pt idx="4">
                  <c:v>4.2253521126760604E-2</c:v>
                </c:pt>
                <c:pt idx="5">
                  <c:v>1.8909999108019007E-2</c:v>
                </c:pt>
                <c:pt idx="6">
                  <c:v>3.1473664892640849E-2</c:v>
                </c:pt>
                <c:pt idx="7">
                  <c:v>2.1278590176227918E-2</c:v>
                </c:pt>
                <c:pt idx="8">
                  <c:v>9.7667362032998074E-3</c:v>
                </c:pt>
                <c:pt idx="9">
                  <c:v>-1.7832265254945561E-2</c:v>
                </c:pt>
                <c:pt idx="10">
                  <c:v>3.2322845940518145E-2</c:v>
                </c:pt>
              </c:numCache>
            </c:numRef>
          </c:val>
          <c:smooth val="0"/>
        </c:ser>
        <c:dLbls>
          <c:showLegendKey val="0"/>
          <c:showVal val="0"/>
          <c:showCatName val="0"/>
          <c:showSerName val="0"/>
          <c:showPercent val="0"/>
          <c:showBubbleSize val="0"/>
        </c:dLbls>
        <c:marker val="1"/>
        <c:smooth val="0"/>
        <c:axId val="741106176"/>
        <c:axId val="604462400"/>
      </c:lineChart>
      <c:catAx>
        <c:axId val="741106176"/>
        <c:scaling>
          <c:orientation val="maxMin"/>
        </c:scaling>
        <c:delete val="0"/>
        <c:axPos val="b"/>
        <c:numFmt formatCode="[$-409]d\-mmm\-yy;@" sourceLinked="1"/>
        <c:majorTickMark val="out"/>
        <c:minorTickMark val="none"/>
        <c:tickLblPos val="low"/>
        <c:crossAx val="604462400"/>
        <c:crosses val="autoZero"/>
        <c:auto val="0"/>
        <c:lblAlgn val="ctr"/>
        <c:lblOffset val="100"/>
        <c:noMultiLvlLbl val="0"/>
      </c:catAx>
      <c:valAx>
        <c:axId val="604462400"/>
        <c:scaling>
          <c:orientation val="minMax"/>
        </c:scaling>
        <c:delete val="0"/>
        <c:axPos val="r"/>
        <c:majorGridlines/>
        <c:numFmt formatCode="0.00%" sourceLinked="1"/>
        <c:majorTickMark val="out"/>
        <c:minorTickMark val="none"/>
        <c:tickLblPos val="nextTo"/>
        <c:crossAx val="741106176"/>
        <c:crosses val="autoZero"/>
        <c:crossBetween val="between"/>
      </c:valAx>
    </c:plotArea>
    <c:plotVisOnly val="1"/>
    <c:dispBlanksAs val="gap"/>
    <c:showDLblsOverMax val="0"/>
  </c:chart>
  <c:printSettings>
    <c:headerFooter/>
    <c:pageMargins b="0.750000000000002" l="0.70000000000000062" r="0.70000000000000062" t="0.75000000000000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th-TH"/>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2358485016435939"/>
          <c:y val="2.5710132761457206E-2"/>
        </c:manualLayout>
      </c:layout>
      <c:overlay val="0"/>
    </c:title>
    <c:autoTitleDeleted val="0"/>
    <c:plotArea>
      <c:layout/>
      <c:lineChart>
        <c:grouping val="standard"/>
        <c:varyColors val="0"/>
        <c:ser>
          <c:idx val="0"/>
          <c:order val="0"/>
          <c:tx>
            <c:strRef>
              <c:f>Data!$H$14</c:f>
              <c:strCache>
                <c:ptCount val="1"/>
                <c:pt idx="0">
                  <c:v>Monthly Averages</c:v>
                </c:pt>
              </c:strCache>
            </c:strRef>
          </c:tx>
          <c:marker>
            <c:symbol val="none"/>
          </c:marker>
          <c:cat>
            <c:strRef>
              <c:f>[0]!Periods</c:f>
              <c:strCache>
                <c:ptCount val="11"/>
                <c:pt idx="0">
                  <c:v>พ.ย.-2017</c:v>
                </c:pt>
                <c:pt idx="1">
                  <c:v>ต.ค.-2017</c:v>
                </c:pt>
                <c:pt idx="2">
                  <c:v>ก.ย.-2017</c:v>
                </c:pt>
                <c:pt idx="3">
                  <c:v>ส.ค.-2017</c:v>
                </c:pt>
                <c:pt idx="4">
                  <c:v>ก.ค.-2017</c:v>
                </c:pt>
                <c:pt idx="5">
                  <c:v>มิ.ย.-2017</c:v>
                </c:pt>
                <c:pt idx="6">
                  <c:v>พ.ค.-2017</c:v>
                </c:pt>
                <c:pt idx="7">
                  <c:v>เม.ย.-2017</c:v>
                </c:pt>
                <c:pt idx="8">
                  <c:v>มี.ค.-2017</c:v>
                </c:pt>
                <c:pt idx="9">
                  <c:v>ก.พ.-2017</c:v>
                </c:pt>
                <c:pt idx="10">
                  <c:v>ม.ค.-2017</c:v>
                </c:pt>
              </c:strCache>
            </c:strRef>
          </c:cat>
          <c:val>
            <c:numRef>
              <c:f>[0]!Averages_Data</c:f>
              <c:numCache>
                <c:formatCode>#,##0.0000</c:formatCode>
                <c:ptCount val="11"/>
                <c:pt idx="0">
                  <c:v>1.1637999999999999</c:v>
                </c:pt>
                <c:pt idx="1">
                  <c:v>1.1753500000000001</c:v>
                </c:pt>
                <c:pt idx="2">
                  <c:v>1.1904523809523808</c:v>
                </c:pt>
                <c:pt idx="3">
                  <c:v>1.1816521739130434</c:v>
                </c:pt>
                <c:pt idx="4">
                  <c:v>1.1530142857142858</c:v>
                </c:pt>
                <c:pt idx="5">
                  <c:v>1.1236045454545454</c:v>
                </c:pt>
                <c:pt idx="6">
                  <c:v>1.105508695652174</c:v>
                </c:pt>
                <c:pt idx="7">
                  <c:v>1.071475</c:v>
                </c:pt>
                <c:pt idx="8">
                  <c:v>1.0685521739130437</c:v>
                </c:pt>
                <c:pt idx="9">
                  <c:v>1.0638850000000002</c:v>
                </c:pt>
                <c:pt idx="10">
                  <c:v>1.0628909090909089</c:v>
                </c:pt>
              </c:numCache>
            </c:numRef>
          </c:val>
          <c:smooth val="0"/>
        </c:ser>
        <c:dLbls>
          <c:showLegendKey val="0"/>
          <c:showVal val="0"/>
          <c:showCatName val="0"/>
          <c:showSerName val="0"/>
          <c:showPercent val="0"/>
          <c:showBubbleSize val="0"/>
        </c:dLbls>
        <c:marker val="1"/>
        <c:smooth val="0"/>
        <c:axId val="741106688"/>
        <c:axId val="737470144"/>
      </c:lineChart>
      <c:catAx>
        <c:axId val="741106688"/>
        <c:scaling>
          <c:orientation val="maxMin"/>
        </c:scaling>
        <c:delete val="0"/>
        <c:axPos val="b"/>
        <c:numFmt formatCode="[$-409]d\-mmm\-yy;@" sourceLinked="1"/>
        <c:majorTickMark val="out"/>
        <c:minorTickMark val="none"/>
        <c:tickLblPos val="nextTo"/>
        <c:crossAx val="737470144"/>
        <c:crosses val="autoZero"/>
        <c:auto val="0"/>
        <c:lblAlgn val="ctr"/>
        <c:lblOffset val="100"/>
        <c:noMultiLvlLbl val="0"/>
      </c:catAx>
      <c:valAx>
        <c:axId val="737470144"/>
        <c:scaling>
          <c:orientation val="minMax"/>
        </c:scaling>
        <c:delete val="0"/>
        <c:axPos val="r"/>
        <c:majorGridlines/>
        <c:numFmt formatCode="#,##0.0000" sourceLinked="1"/>
        <c:majorTickMark val="out"/>
        <c:minorTickMark val="none"/>
        <c:tickLblPos val="nextTo"/>
        <c:crossAx val="741106688"/>
        <c:crosses val="autoZero"/>
        <c:crossBetween val="between"/>
      </c:valAx>
    </c:plotArea>
    <c:plotVisOnly val="1"/>
    <c:dispBlanksAs val="gap"/>
    <c:showDLblsOverMax val="0"/>
  </c:chart>
  <c:printSettings>
    <c:headerFooter/>
    <c:pageMargins b="0.75000000000000178" l="0.70000000000000062" r="0.70000000000000062" t="0.75000000000000178"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th-TH"/>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v>Percent Changes for Standard Periods</c:v>
          </c:tx>
          <c:marker>
            <c:symbol val="none"/>
          </c:marker>
          <c:cat>
            <c:strRef>
              <c:f>[0]!StandardPeriods</c:f>
              <c:strCache>
                <c:ptCount val="5"/>
                <c:pt idx="0">
                  <c:v>1D</c:v>
                </c:pt>
                <c:pt idx="1">
                  <c:v>1W</c:v>
                </c:pt>
                <c:pt idx="2">
                  <c:v>1M</c:v>
                </c:pt>
                <c:pt idx="3">
                  <c:v>3M</c:v>
                </c:pt>
                <c:pt idx="4">
                  <c:v>6M</c:v>
                </c:pt>
              </c:strCache>
            </c:strRef>
          </c:cat>
          <c:val>
            <c:numRef>
              <c:f>[0]!StandardPercentChanges</c:f>
              <c:numCache>
                <c:formatCode>0.00%</c:formatCode>
                <c:ptCount val="5"/>
                <c:pt idx="0">
                  <c:v>3.6153912369802717E-3</c:v>
                </c:pt>
                <c:pt idx="1">
                  <c:v>7.7253218884111661E-4</c:v>
                </c:pt>
                <c:pt idx="2">
                  <c:v>-7.0686424799863519E-3</c:v>
                </c:pt>
                <c:pt idx="3">
                  <c:v>-1.7610380856083702E-2</c:v>
                </c:pt>
                <c:pt idx="4">
                  <c:v>7.1402315750780987E-2</c:v>
                </c:pt>
              </c:numCache>
            </c:numRef>
          </c:val>
          <c:smooth val="0"/>
        </c:ser>
        <c:dLbls>
          <c:showLegendKey val="0"/>
          <c:showVal val="0"/>
          <c:showCatName val="0"/>
          <c:showSerName val="0"/>
          <c:showPercent val="0"/>
          <c:showBubbleSize val="0"/>
        </c:dLbls>
        <c:marker val="1"/>
        <c:smooth val="0"/>
        <c:axId val="741107200"/>
        <c:axId val="737472448"/>
      </c:lineChart>
      <c:catAx>
        <c:axId val="741107200"/>
        <c:scaling>
          <c:orientation val="minMax"/>
        </c:scaling>
        <c:delete val="0"/>
        <c:axPos val="b"/>
        <c:majorTickMark val="out"/>
        <c:minorTickMark val="none"/>
        <c:tickLblPos val="nextTo"/>
        <c:crossAx val="737472448"/>
        <c:crosses val="autoZero"/>
        <c:auto val="1"/>
        <c:lblAlgn val="ctr"/>
        <c:lblOffset val="100"/>
        <c:noMultiLvlLbl val="0"/>
      </c:catAx>
      <c:valAx>
        <c:axId val="737472448"/>
        <c:scaling>
          <c:orientation val="minMax"/>
        </c:scaling>
        <c:delete val="0"/>
        <c:axPos val="l"/>
        <c:majorGridlines/>
        <c:numFmt formatCode="0.00%" sourceLinked="1"/>
        <c:majorTickMark val="out"/>
        <c:minorTickMark val="none"/>
        <c:tickLblPos val="nextTo"/>
        <c:crossAx val="741107200"/>
        <c:crosses val="autoZero"/>
        <c:crossBetween val="between"/>
      </c:valAx>
    </c:plotArea>
    <c:plotVisOnly val="1"/>
    <c:dispBlanksAs val="gap"/>
    <c:showDLblsOverMax val="0"/>
  </c:chart>
  <c:printSettings>
    <c:headerFooter/>
    <c:pageMargins b="0.75000000000000155" l="0.70000000000000062" r="0.70000000000000062" t="0.7500000000000015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th-TH"/>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v>Averages for Standard Periods</c:v>
          </c:tx>
          <c:marker>
            <c:symbol val="none"/>
          </c:marker>
          <c:cat>
            <c:strRef>
              <c:f>[0]!StandardPeriods</c:f>
              <c:strCache>
                <c:ptCount val="5"/>
                <c:pt idx="0">
                  <c:v>1D</c:v>
                </c:pt>
                <c:pt idx="1">
                  <c:v>1W</c:v>
                </c:pt>
                <c:pt idx="2">
                  <c:v>1M</c:v>
                </c:pt>
                <c:pt idx="3">
                  <c:v>3M</c:v>
                </c:pt>
                <c:pt idx="4">
                  <c:v>6M</c:v>
                </c:pt>
              </c:strCache>
            </c:strRef>
          </c:cat>
          <c:val>
            <c:numRef>
              <c:f>[0]!StandardAverages</c:f>
              <c:numCache>
                <c:formatCode>#,##0.0000</c:formatCode>
                <c:ptCount val="5"/>
                <c:pt idx="0">
                  <c:v>1.1637999999999999</c:v>
                </c:pt>
                <c:pt idx="1">
                  <c:v>1.1637833333333334</c:v>
                </c:pt>
                <c:pt idx="2">
                  <c:v>1.1744478260869564</c:v>
                </c:pt>
                <c:pt idx="3">
                  <c:v>1.1817772727272731</c:v>
                </c:pt>
                <c:pt idx="4">
                  <c:v>1.1556030303030305</c:v>
                </c:pt>
              </c:numCache>
            </c:numRef>
          </c:val>
          <c:smooth val="0"/>
        </c:ser>
        <c:dLbls>
          <c:showLegendKey val="0"/>
          <c:showVal val="0"/>
          <c:showCatName val="0"/>
          <c:showSerName val="0"/>
          <c:showPercent val="0"/>
          <c:showBubbleSize val="0"/>
        </c:dLbls>
        <c:marker val="1"/>
        <c:smooth val="0"/>
        <c:axId val="741107712"/>
        <c:axId val="737474176"/>
      </c:lineChart>
      <c:catAx>
        <c:axId val="741107712"/>
        <c:scaling>
          <c:orientation val="minMax"/>
        </c:scaling>
        <c:delete val="0"/>
        <c:axPos val="b"/>
        <c:majorTickMark val="out"/>
        <c:minorTickMark val="none"/>
        <c:tickLblPos val="nextTo"/>
        <c:crossAx val="737474176"/>
        <c:crosses val="autoZero"/>
        <c:auto val="1"/>
        <c:lblAlgn val="ctr"/>
        <c:lblOffset val="100"/>
        <c:noMultiLvlLbl val="0"/>
      </c:catAx>
      <c:valAx>
        <c:axId val="737474176"/>
        <c:scaling>
          <c:orientation val="minMax"/>
        </c:scaling>
        <c:delete val="0"/>
        <c:axPos val="l"/>
        <c:majorGridlines/>
        <c:numFmt formatCode="#,##0.0000" sourceLinked="1"/>
        <c:majorTickMark val="out"/>
        <c:minorTickMark val="none"/>
        <c:tickLblPos val="nextTo"/>
        <c:crossAx val="741107712"/>
        <c:crosses val="autoZero"/>
        <c:crossBetween val="between"/>
      </c:valAx>
    </c:plotArea>
    <c:plotVisOnly val="1"/>
    <c:dispBlanksAs val="gap"/>
    <c:showDLblsOverMax val="0"/>
  </c:chart>
  <c:printSettings>
    <c:headerFooter/>
    <c:pageMargins b="0.75000000000000178" l="0.70000000000000062" r="0.70000000000000062" t="0.75000000000000178"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xdr:col>
      <xdr:colOff>9524</xdr:colOff>
      <xdr:row>2</xdr:row>
      <xdr:rowOff>66674</xdr:rowOff>
    </xdr:from>
    <xdr:to>
      <xdr:col>15</xdr:col>
      <xdr:colOff>0</xdr:colOff>
      <xdr:row>12</xdr:row>
      <xdr:rowOff>76200</xdr:rowOff>
    </xdr:to>
    <xdr:sp macro="" textlink="">
      <xdr:nvSpPr>
        <xdr:cNvPr id="2" name="TextBox 1"/>
        <xdr:cNvSpPr txBox="1"/>
      </xdr:nvSpPr>
      <xdr:spPr>
        <a:xfrm>
          <a:off x="257174" y="676274"/>
          <a:ext cx="9572626" cy="1914526"/>
        </a:xfrm>
        <a:prstGeom prst="rect">
          <a:avLst/>
        </a:prstGeom>
        <a:solidFill>
          <a:srgbClr val="32AB60">
            <a:alpha val="30196"/>
          </a:srgbClr>
        </a:solidFill>
        <a:ln w="9525" cmpd="sng">
          <a:solidFill>
            <a:srgbClr val="32AB60"/>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00" b="1">
              <a:solidFill>
                <a:srgbClr val="32AB60"/>
              </a:solidFill>
              <a:latin typeface="Arial" pitchFamily="34" charset="0"/>
              <a:cs typeface="Arial" pitchFamily="34" charset="0"/>
            </a:rPr>
            <a:t>How</a:t>
          </a:r>
          <a:r>
            <a:rPr lang="en-US" sz="1000" b="1" baseline="0">
              <a:solidFill>
                <a:srgbClr val="32AB60"/>
              </a:solidFill>
              <a:latin typeface="Arial" pitchFamily="34" charset="0"/>
              <a:cs typeface="Arial" pitchFamily="34" charset="0"/>
            </a:rPr>
            <a:t> the model works</a:t>
          </a:r>
        </a:p>
        <a:p>
          <a:endParaRPr lang="en-US" sz="1000" b="1" baseline="0">
            <a:solidFill>
              <a:sysClr val="windowText" lastClr="000000"/>
            </a:solidFill>
            <a:latin typeface="Arial" pitchFamily="34" charset="0"/>
            <a:cs typeface="Arial" pitchFamily="34" charset="0"/>
          </a:endParaRPr>
        </a:p>
        <a:p>
          <a:r>
            <a:rPr lang="en-US" sz="1000" b="0" baseline="0">
              <a:solidFill>
                <a:sysClr val="windowText" lastClr="000000"/>
              </a:solidFill>
              <a:latin typeface="Arial" pitchFamily="34" charset="0"/>
              <a:cs typeface="Arial" pitchFamily="34" charset="0"/>
            </a:rPr>
            <a:t>The purpose of this file is to calculate and charts historical averages and percent changes for a specified instrument (e.g. share, bond, exchange rate etc.).</a:t>
          </a:r>
        </a:p>
        <a:p>
          <a:r>
            <a:rPr lang="en-US" sz="1000" b="0" baseline="0">
              <a:solidFill>
                <a:sysClr val="windowText" lastClr="000000"/>
              </a:solidFill>
              <a:latin typeface="Arial" pitchFamily="34" charset="0"/>
              <a:cs typeface="Arial" pitchFamily="34" charset="0"/>
            </a:rPr>
            <a:t>The user will be able to select parameters such as: interval, the frequency of averages/percent changes, field (e.g. bid, ask, close etc.), days to be included (the whole week or exclude weekends), how to treat blank values (e.g. by skipping or replacing them with the previous or next values).</a:t>
          </a:r>
        </a:p>
        <a:p>
          <a:r>
            <a:rPr lang="en-US" sz="1000" b="0" baseline="0">
              <a:solidFill>
                <a:sysClr val="windowText" lastClr="000000"/>
              </a:solidFill>
              <a:latin typeface="Arial" pitchFamily="34" charset="0"/>
              <a:cs typeface="Arial" pitchFamily="34" charset="0"/>
            </a:rPr>
            <a:t>The file also calculates averages and percent changes for standard periods such as one week, one month etc.</a:t>
          </a:r>
        </a:p>
        <a:p>
          <a:endParaRPr lang="en-US" sz="1000" b="0" baseline="0">
            <a:solidFill>
              <a:sysClr val="windowText" lastClr="000000"/>
            </a:solidFill>
            <a:latin typeface="Arial" pitchFamily="34" charset="0"/>
            <a:cs typeface="Arial" pitchFamily="34" charset="0"/>
          </a:endParaRPr>
        </a:p>
        <a:p>
          <a:r>
            <a:rPr lang="en-US" sz="1000" b="0" baseline="0">
              <a:solidFill>
                <a:sysClr val="windowText" lastClr="000000"/>
              </a:solidFill>
              <a:latin typeface="Arial" pitchFamily="34" charset="0"/>
              <a:cs typeface="Arial" pitchFamily="34" charset="0"/>
            </a:rPr>
            <a:t>The template is made of the following sheets: </a:t>
          </a:r>
        </a:p>
        <a:p>
          <a:endParaRPr lang="en-US" sz="1000" b="0" baseline="0">
            <a:solidFill>
              <a:sysClr val="windowText" lastClr="000000"/>
            </a:solidFill>
            <a:latin typeface="Arial" pitchFamily="34" charset="0"/>
            <a:cs typeface="Arial" pitchFamily="34" charset="0"/>
          </a:endParaRPr>
        </a:p>
        <a:p>
          <a:pPr>
            <a:spcAft>
              <a:spcPts val="600"/>
            </a:spcAft>
          </a:pPr>
          <a:r>
            <a:rPr lang="en-US" sz="1000" b="1" baseline="0">
              <a:solidFill>
                <a:sysClr val="windowText" lastClr="000000"/>
              </a:solidFill>
              <a:latin typeface="Arial" pitchFamily="34" charset="0"/>
              <a:cs typeface="Arial" pitchFamily="34" charset="0"/>
            </a:rPr>
            <a:t>Data - </a:t>
          </a:r>
          <a:r>
            <a:rPr lang="en-US" sz="1000" b="0" baseline="0">
              <a:solidFill>
                <a:sysClr val="windowText" lastClr="000000"/>
              </a:solidFill>
              <a:latin typeface="Arial" pitchFamily="34" charset="0"/>
              <a:cs typeface="Arial" pitchFamily="34" charset="0"/>
            </a:rPr>
            <a:t>Includes daily historical values, calculated averages and percent changes for standard or customized periods.</a:t>
          </a:r>
        </a:p>
        <a:p>
          <a:pPr>
            <a:spcAft>
              <a:spcPts val="600"/>
            </a:spcAft>
          </a:pPr>
          <a:r>
            <a:rPr lang="en-US" sz="1000" b="1" baseline="0">
              <a:solidFill>
                <a:sysClr val="windowText" lastClr="000000"/>
              </a:solidFill>
              <a:latin typeface="Arial" pitchFamily="34" charset="0"/>
              <a:cs typeface="Arial" pitchFamily="34" charset="0"/>
            </a:rPr>
            <a:t>Charts - </a:t>
          </a:r>
          <a:r>
            <a:rPr lang="en-US" sz="1000" b="0" baseline="0">
              <a:solidFill>
                <a:sysClr val="windowText" lastClr="000000"/>
              </a:solidFill>
              <a:latin typeface="Arial" pitchFamily="34" charset="0"/>
              <a:cs typeface="Arial" pitchFamily="34" charset="0"/>
            </a:rPr>
            <a:t>Includes excel charts for the results from the "Data" sheet (charts with daily values, averages or percent changes).</a:t>
          </a:r>
        </a:p>
        <a:p>
          <a:pPr>
            <a:spcAft>
              <a:spcPts val="600"/>
            </a:spcAft>
          </a:pPr>
          <a:endParaRPr lang="en-US" sz="1000" b="1" baseline="0">
            <a:solidFill>
              <a:sysClr val="windowText" lastClr="000000"/>
            </a:solidFill>
            <a:latin typeface="Arial" pitchFamily="34" charset="0"/>
            <a:cs typeface="Arial" pitchFamily="34" charset="0"/>
          </a:endParaRPr>
        </a:p>
      </xdr:txBody>
    </xdr:sp>
    <xdr:clientData/>
  </xdr:twoCellAnchor>
  <xdr:twoCellAnchor editAs="absolute">
    <xdr:from>
      <xdr:col>0</xdr:col>
      <xdr:colOff>209550</xdr:colOff>
      <xdr:row>0</xdr:row>
      <xdr:rowOff>47625</xdr:rowOff>
    </xdr:from>
    <xdr:to>
      <xdr:col>1</xdr:col>
      <xdr:colOff>314325</xdr:colOff>
      <xdr:row>0</xdr:row>
      <xdr:rowOff>381000</xdr:rowOff>
    </xdr:to>
    <xdr:pic>
      <xdr:nvPicPr>
        <xdr:cNvPr id="2080" name="Picture 4"/>
        <xdr:cNvPicPr>
          <a:picLocks noChangeAspect="1"/>
        </xdr:cNvPicPr>
      </xdr:nvPicPr>
      <xdr:blipFill>
        <a:blip xmlns:r="http://schemas.openxmlformats.org/officeDocument/2006/relationships" r:embed="rId1" cstate="print"/>
        <a:srcRect/>
        <a:stretch>
          <a:fillRect/>
        </a:stretch>
      </xdr:blipFill>
      <xdr:spPr bwMode="auto">
        <a:xfrm>
          <a:off x="209550" y="47625"/>
          <a:ext cx="352425" cy="3333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238125</xdr:colOff>
      <xdr:row>0</xdr:row>
      <xdr:rowOff>38100</xdr:rowOff>
    </xdr:from>
    <xdr:to>
      <xdr:col>2</xdr:col>
      <xdr:colOff>0</xdr:colOff>
      <xdr:row>0</xdr:row>
      <xdr:rowOff>371475</xdr:rowOff>
    </xdr:to>
    <xdr:pic>
      <xdr:nvPicPr>
        <xdr:cNvPr id="1038" name="Picture 1"/>
        <xdr:cNvPicPr>
          <a:picLocks noChangeAspect="1"/>
        </xdr:cNvPicPr>
      </xdr:nvPicPr>
      <xdr:blipFill>
        <a:blip xmlns:r="http://schemas.openxmlformats.org/officeDocument/2006/relationships" r:embed="rId1" cstate="print"/>
        <a:srcRect/>
        <a:stretch>
          <a:fillRect/>
        </a:stretch>
      </xdr:blipFill>
      <xdr:spPr bwMode="auto">
        <a:xfrm>
          <a:off x="238125" y="38100"/>
          <a:ext cx="352425" cy="3333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9525</xdr:colOff>
      <xdr:row>0</xdr:row>
      <xdr:rowOff>38100</xdr:rowOff>
    </xdr:from>
    <xdr:to>
      <xdr:col>2</xdr:col>
      <xdr:colOff>19050</xdr:colOff>
      <xdr:row>0</xdr:row>
      <xdr:rowOff>371475</xdr:rowOff>
    </xdr:to>
    <xdr:pic>
      <xdr:nvPicPr>
        <xdr:cNvPr id="2" name="Picture 1"/>
        <xdr:cNvPicPr>
          <a:picLocks noChangeAspect="1"/>
        </xdr:cNvPicPr>
      </xdr:nvPicPr>
      <xdr:blipFill>
        <a:blip xmlns:r="http://schemas.openxmlformats.org/officeDocument/2006/relationships" r:embed="rId1" cstate="print"/>
        <a:srcRect/>
        <a:stretch>
          <a:fillRect/>
        </a:stretch>
      </xdr:blipFill>
      <xdr:spPr bwMode="auto">
        <a:xfrm>
          <a:off x="257175" y="38100"/>
          <a:ext cx="352425" cy="333375"/>
        </a:xfrm>
        <a:prstGeom prst="rect">
          <a:avLst/>
        </a:prstGeom>
        <a:noFill/>
        <a:ln w="9525">
          <a:noFill/>
          <a:miter lim="800000"/>
          <a:headEnd/>
          <a:tailEnd/>
        </a:ln>
      </xdr:spPr>
    </xdr:pic>
    <xdr:clientData/>
  </xdr:twoCellAnchor>
  <xdr:twoCellAnchor>
    <xdr:from>
      <xdr:col>1</xdr:col>
      <xdr:colOff>161925</xdr:colOff>
      <xdr:row>65</xdr:row>
      <xdr:rowOff>119332</xdr:rowOff>
    </xdr:from>
    <xdr:to>
      <xdr:col>14</xdr:col>
      <xdr:colOff>200025</xdr:colOff>
      <xdr:row>96</xdr:row>
      <xdr:rowOff>180975</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161925</xdr:colOff>
      <xdr:row>41</xdr:row>
      <xdr:rowOff>87724</xdr:rowOff>
    </xdr:from>
    <xdr:to>
      <xdr:col>14</xdr:col>
      <xdr:colOff>247650</xdr:colOff>
      <xdr:row>64</xdr:row>
      <xdr:rowOff>38099</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171449</xdr:colOff>
      <xdr:row>18</xdr:row>
      <xdr:rowOff>60017</xdr:rowOff>
    </xdr:from>
    <xdr:to>
      <xdr:col>14</xdr:col>
      <xdr:colOff>304800</xdr:colOff>
      <xdr:row>40</xdr:row>
      <xdr:rowOff>180974</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933450</xdr:colOff>
      <xdr:row>1</xdr:row>
      <xdr:rowOff>114300</xdr:rowOff>
    </xdr:from>
    <xdr:to>
      <xdr:col>14</xdr:col>
      <xdr:colOff>314325</xdr:colOff>
      <xdr:row>17</xdr:row>
      <xdr:rowOff>95250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171450</xdr:colOff>
      <xdr:row>1</xdr:row>
      <xdr:rowOff>123825</xdr:rowOff>
    </xdr:from>
    <xdr:to>
      <xdr:col>7</xdr:col>
      <xdr:colOff>723900</xdr:colOff>
      <xdr:row>17</xdr:row>
      <xdr:rowOff>104775</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S39"/>
  <sheetViews>
    <sheetView showGridLines="0" workbookViewId="0">
      <pane ySplit="1" topLeftCell="A17" activePane="bottomLeft" state="frozen"/>
      <selection pane="bottomLeft" activeCell="C17" sqref="C17"/>
    </sheetView>
  </sheetViews>
  <sheetFormatPr defaultRowHeight="14.25" x14ac:dyDescent="0.2"/>
  <cols>
    <col min="1" max="1" width="3.75" customWidth="1"/>
    <col min="2" max="2" width="22" customWidth="1"/>
    <col min="3" max="3" width="11.875" customWidth="1"/>
    <col min="4" max="4" width="13.75" customWidth="1"/>
    <col min="5" max="5" width="17.875" customWidth="1"/>
    <col min="6" max="6" width="8.125" customWidth="1"/>
    <col min="7" max="12" width="8.25" customWidth="1"/>
    <col min="13" max="13" width="6.375" customWidth="1"/>
    <col min="14" max="15" width="8.25" customWidth="1"/>
    <col min="18" max="18" width="21" customWidth="1"/>
    <col min="20" max="20" width="27.625" customWidth="1"/>
    <col min="21" max="21" width="24.25" customWidth="1"/>
  </cols>
  <sheetData>
    <row r="1" spans="1:19" ht="33" customHeight="1" thickBot="1" x14ac:dyDescent="0.25">
      <c r="A1" s="68"/>
      <c r="B1" s="1" t="s">
        <v>155</v>
      </c>
      <c r="C1" s="1"/>
      <c r="D1" s="36"/>
      <c r="E1" s="36"/>
      <c r="F1" s="36"/>
      <c r="G1" s="36"/>
      <c r="H1" s="36"/>
      <c r="I1" s="36"/>
      <c r="J1" s="36"/>
      <c r="K1" s="36"/>
      <c r="L1" s="36"/>
      <c r="M1" s="36"/>
      <c r="N1" s="36"/>
      <c r="O1" s="36"/>
      <c r="R1" s="2"/>
      <c r="S1" s="2"/>
    </row>
    <row r="2" spans="1:19" x14ac:dyDescent="0.2">
      <c r="A2" s="37"/>
      <c r="B2" s="65"/>
      <c r="C2" s="2"/>
      <c r="D2" s="2"/>
      <c r="E2" s="2"/>
      <c r="F2" s="2"/>
      <c r="G2" s="2"/>
      <c r="H2" s="2"/>
      <c r="I2" s="2"/>
      <c r="J2" s="2"/>
      <c r="K2" s="2"/>
      <c r="L2" s="2"/>
      <c r="M2" s="2"/>
      <c r="N2" s="2"/>
      <c r="O2" s="2"/>
    </row>
    <row r="3" spans="1:19" x14ac:dyDescent="0.2">
      <c r="A3" s="2"/>
      <c r="B3" s="2"/>
      <c r="C3" s="2"/>
      <c r="D3" s="2"/>
      <c r="E3" s="2"/>
      <c r="F3" s="2"/>
      <c r="G3" s="2"/>
      <c r="H3" s="2"/>
      <c r="I3" s="2"/>
      <c r="J3" s="2"/>
      <c r="K3" s="2"/>
      <c r="L3" s="2"/>
      <c r="M3" s="2"/>
      <c r="N3" s="2"/>
      <c r="O3" s="2"/>
    </row>
    <row r="4" spans="1:19" x14ac:dyDescent="0.2">
      <c r="A4" s="2"/>
      <c r="B4" s="2"/>
      <c r="C4" s="2"/>
      <c r="D4" s="2"/>
      <c r="E4" s="2"/>
      <c r="F4" s="2"/>
      <c r="G4" s="2"/>
      <c r="H4" s="2"/>
      <c r="I4" s="2"/>
      <c r="J4" s="2"/>
      <c r="K4" s="2"/>
      <c r="L4" s="2"/>
      <c r="M4" s="2"/>
      <c r="N4" s="2"/>
      <c r="O4" s="2"/>
    </row>
    <row r="5" spans="1:19" x14ac:dyDescent="0.2">
      <c r="A5" s="2"/>
      <c r="B5" s="2"/>
      <c r="C5" s="2"/>
      <c r="D5" s="2"/>
      <c r="E5" s="2"/>
      <c r="F5" s="2"/>
      <c r="G5" s="2"/>
      <c r="H5" s="2"/>
      <c r="I5" s="2"/>
      <c r="J5" s="2"/>
      <c r="K5" s="2"/>
      <c r="L5" s="2"/>
      <c r="M5" s="2"/>
      <c r="N5" s="2"/>
      <c r="O5" s="2"/>
    </row>
    <row r="6" spans="1:19" x14ac:dyDescent="0.2">
      <c r="A6" s="2"/>
      <c r="B6" s="2"/>
      <c r="C6" s="2"/>
      <c r="D6" s="2"/>
      <c r="E6" s="2"/>
      <c r="F6" s="2"/>
      <c r="G6" s="2"/>
      <c r="H6" s="2"/>
      <c r="I6" s="2"/>
      <c r="J6" s="2"/>
      <c r="K6" s="2"/>
      <c r="L6" s="2"/>
      <c r="M6" s="2"/>
      <c r="N6" s="2"/>
      <c r="O6" s="2"/>
    </row>
    <row r="7" spans="1:19" x14ac:dyDescent="0.2">
      <c r="A7" s="2"/>
      <c r="B7" s="2"/>
      <c r="C7" s="2"/>
      <c r="D7" s="2"/>
      <c r="E7" s="2"/>
      <c r="F7" s="2"/>
      <c r="G7" s="2"/>
      <c r="H7" s="2"/>
      <c r="I7" s="2"/>
      <c r="J7" s="2"/>
      <c r="K7" s="2"/>
      <c r="L7" s="2"/>
      <c r="M7" s="2"/>
      <c r="N7" s="2"/>
      <c r="O7" s="2"/>
    </row>
    <row r="8" spans="1:19" x14ac:dyDescent="0.2">
      <c r="A8" s="2"/>
      <c r="B8" s="2"/>
      <c r="C8" s="2"/>
      <c r="D8" s="2"/>
      <c r="E8" s="2"/>
      <c r="F8" s="2"/>
      <c r="G8" s="2"/>
      <c r="H8" s="2"/>
      <c r="I8" s="2"/>
      <c r="J8" s="2"/>
      <c r="K8" s="2"/>
      <c r="L8" s="2"/>
      <c r="M8" s="2"/>
      <c r="N8" s="2"/>
      <c r="O8" s="2"/>
    </row>
    <row r="9" spans="1:19" x14ac:dyDescent="0.2">
      <c r="A9" s="2"/>
      <c r="B9" s="2"/>
      <c r="C9" s="2"/>
      <c r="D9" s="2"/>
      <c r="E9" s="2"/>
      <c r="F9" s="2"/>
      <c r="G9" s="2"/>
      <c r="H9" s="2"/>
      <c r="I9" s="2"/>
      <c r="J9" s="2"/>
      <c r="K9" s="2"/>
      <c r="L9" s="2"/>
      <c r="M9" s="2"/>
      <c r="N9" s="2"/>
      <c r="O9" s="2"/>
    </row>
    <row r="10" spans="1:19" x14ac:dyDescent="0.2">
      <c r="A10" s="2"/>
      <c r="B10" s="2"/>
      <c r="C10" s="2"/>
      <c r="D10" s="2"/>
      <c r="E10" s="2"/>
      <c r="F10" s="2"/>
      <c r="G10" s="2"/>
      <c r="H10" s="2"/>
      <c r="I10" s="2"/>
      <c r="J10" s="2"/>
      <c r="K10" s="2"/>
      <c r="L10" s="2"/>
      <c r="M10" s="2"/>
      <c r="N10" s="2"/>
      <c r="O10" s="2"/>
    </row>
    <row r="11" spans="1:19" x14ac:dyDescent="0.2">
      <c r="A11" s="2"/>
      <c r="B11" s="2"/>
      <c r="C11" s="2"/>
      <c r="D11" s="2"/>
      <c r="E11" s="2"/>
      <c r="F11" s="2"/>
      <c r="G11" s="2"/>
      <c r="H11" s="2"/>
      <c r="I11" s="2"/>
      <c r="J11" s="2"/>
      <c r="K11" s="2"/>
      <c r="L11" s="2"/>
      <c r="M11" s="2"/>
      <c r="N11" s="2"/>
      <c r="O11" s="2"/>
    </row>
    <row r="12" spans="1:19" x14ac:dyDescent="0.2">
      <c r="A12" s="2"/>
      <c r="B12" s="2"/>
      <c r="C12" s="2"/>
      <c r="D12" s="2"/>
      <c r="E12" s="2"/>
      <c r="F12" s="2"/>
      <c r="G12" s="2"/>
      <c r="H12" s="2"/>
      <c r="I12" s="2"/>
      <c r="J12" s="2"/>
      <c r="K12" s="2"/>
      <c r="L12" s="2"/>
      <c r="M12" s="2"/>
      <c r="N12" s="2"/>
      <c r="O12" s="2"/>
    </row>
    <row r="13" spans="1:19" x14ac:dyDescent="0.2">
      <c r="A13" s="2"/>
      <c r="B13" s="2"/>
      <c r="C13" s="2"/>
      <c r="D13" s="2"/>
      <c r="E13" s="2"/>
      <c r="F13" s="2"/>
      <c r="G13" s="2"/>
      <c r="H13" s="2"/>
      <c r="I13" s="2"/>
      <c r="J13" s="2"/>
      <c r="K13" s="2"/>
      <c r="L13" s="2"/>
      <c r="M13" s="2"/>
      <c r="N13" s="2"/>
      <c r="O13" s="2"/>
    </row>
    <row r="14" spans="1:19" x14ac:dyDescent="0.2">
      <c r="A14" s="2"/>
      <c r="B14" s="2"/>
      <c r="C14" s="2"/>
      <c r="D14" s="2"/>
      <c r="E14" s="2"/>
      <c r="F14" s="2"/>
      <c r="G14" s="2"/>
      <c r="H14" s="2"/>
      <c r="I14" s="2"/>
      <c r="J14" s="2"/>
      <c r="K14" s="2"/>
      <c r="L14" s="2"/>
      <c r="M14" s="2"/>
      <c r="N14" s="2"/>
      <c r="O14" s="2"/>
    </row>
    <row r="15" spans="1:19" ht="16.5" x14ac:dyDescent="0.25">
      <c r="A15" s="2"/>
      <c r="B15" s="38" t="s">
        <v>154</v>
      </c>
      <c r="C15" s="39"/>
      <c r="D15" s="39"/>
      <c r="E15" s="39"/>
      <c r="F15" s="39"/>
      <c r="G15" s="39"/>
      <c r="H15" s="39"/>
      <c r="I15" s="39"/>
      <c r="J15" s="39"/>
      <c r="K15" s="39"/>
      <c r="L15" s="39"/>
      <c r="M15" s="39"/>
      <c r="N15" s="39"/>
      <c r="O15" s="39"/>
    </row>
    <row r="16" spans="1:19" x14ac:dyDescent="0.2">
      <c r="A16" s="2"/>
      <c r="B16" s="35"/>
      <c r="C16" s="2"/>
      <c r="D16" s="2"/>
      <c r="E16" s="2"/>
      <c r="F16" s="2"/>
      <c r="G16" s="2"/>
      <c r="H16" s="2"/>
      <c r="I16" s="2"/>
      <c r="J16" s="2"/>
      <c r="K16" s="2"/>
      <c r="L16" s="2"/>
      <c r="M16" s="2"/>
      <c r="N16" s="2"/>
      <c r="O16" s="2"/>
    </row>
    <row r="17" spans="1:15" ht="22.5" customHeight="1" x14ac:dyDescent="0.2">
      <c r="A17" s="2"/>
      <c r="B17" s="40" t="s">
        <v>94</v>
      </c>
      <c r="C17" s="47" t="s">
        <v>95</v>
      </c>
      <c r="D17" s="77" t="s">
        <v>103</v>
      </c>
      <c r="E17" s="77"/>
      <c r="F17" s="77"/>
      <c r="G17" s="77" t="s">
        <v>108</v>
      </c>
      <c r="H17" s="77"/>
      <c r="I17" s="77"/>
      <c r="J17" s="77"/>
      <c r="K17" s="77"/>
      <c r="L17" s="77"/>
      <c r="M17" s="77"/>
      <c r="N17" s="77"/>
      <c r="O17" s="77"/>
    </row>
    <row r="18" spans="1:15" ht="16.5" customHeight="1" x14ac:dyDescent="0.2">
      <c r="A18" s="43"/>
      <c r="B18" s="42" t="s">
        <v>1</v>
      </c>
      <c r="C18" s="41" t="s">
        <v>96</v>
      </c>
      <c r="D18" s="75" t="s">
        <v>117</v>
      </c>
      <c r="E18" s="75"/>
      <c r="F18" s="75"/>
      <c r="G18" s="76" t="s">
        <v>116</v>
      </c>
      <c r="H18" s="76"/>
      <c r="I18" s="76"/>
      <c r="J18" s="76"/>
      <c r="K18" s="76"/>
      <c r="L18" s="76"/>
      <c r="M18" s="76"/>
      <c r="N18" s="76"/>
      <c r="O18" s="76"/>
    </row>
    <row r="19" spans="1:15" ht="16.5" customHeight="1" x14ac:dyDescent="0.2">
      <c r="A19" s="43"/>
      <c r="B19" s="42" t="s">
        <v>41</v>
      </c>
      <c r="C19" s="41" t="s">
        <v>97</v>
      </c>
      <c r="D19" s="75" t="s">
        <v>104</v>
      </c>
      <c r="E19" s="75"/>
      <c r="F19" s="75"/>
      <c r="G19" s="76"/>
      <c r="H19" s="76"/>
      <c r="I19" s="76"/>
      <c r="J19" s="76"/>
      <c r="K19" s="76"/>
      <c r="L19" s="76"/>
      <c r="M19" s="76"/>
      <c r="N19" s="76"/>
      <c r="O19" s="76"/>
    </row>
    <row r="20" spans="1:15" ht="16.5" customHeight="1" x14ac:dyDescent="0.2">
      <c r="A20" s="43"/>
      <c r="B20" s="42" t="s">
        <v>4</v>
      </c>
      <c r="C20" s="41" t="s">
        <v>98</v>
      </c>
      <c r="D20" s="75" t="s">
        <v>128</v>
      </c>
      <c r="E20" s="75"/>
      <c r="F20" s="75"/>
      <c r="G20" s="78" t="s">
        <v>129</v>
      </c>
      <c r="H20" s="76"/>
      <c r="I20" s="76"/>
      <c r="J20" s="76"/>
      <c r="K20" s="76"/>
      <c r="L20" s="76"/>
      <c r="M20" s="76"/>
      <c r="N20" s="76"/>
      <c r="O20" s="76"/>
    </row>
    <row r="21" spans="1:15" ht="16.5" customHeight="1" x14ac:dyDescent="0.2">
      <c r="A21" s="43"/>
      <c r="B21" s="42" t="s">
        <v>5</v>
      </c>
      <c r="C21" s="41" t="s">
        <v>99</v>
      </c>
      <c r="D21" s="75" t="s">
        <v>115</v>
      </c>
      <c r="E21" s="75"/>
      <c r="F21" s="75"/>
      <c r="G21" s="76" t="s">
        <v>111</v>
      </c>
      <c r="H21" s="76"/>
      <c r="I21" s="76"/>
      <c r="J21" s="76"/>
      <c r="K21" s="76"/>
      <c r="L21" s="76"/>
      <c r="M21" s="76"/>
      <c r="N21" s="76"/>
      <c r="O21" s="76"/>
    </row>
    <row r="22" spans="1:15" ht="16.5" customHeight="1" x14ac:dyDescent="0.2">
      <c r="A22" s="43"/>
      <c r="B22" s="42" t="s">
        <v>112</v>
      </c>
      <c r="C22" s="41" t="s">
        <v>113</v>
      </c>
      <c r="D22" s="75" t="s">
        <v>118</v>
      </c>
      <c r="E22" s="75"/>
      <c r="F22" s="75"/>
      <c r="G22" s="76" t="s">
        <v>114</v>
      </c>
      <c r="H22" s="76"/>
      <c r="I22" s="76"/>
      <c r="J22" s="76"/>
      <c r="K22" s="76"/>
      <c r="L22" s="76"/>
      <c r="M22" s="76"/>
      <c r="N22" s="76"/>
      <c r="O22" s="76"/>
    </row>
    <row r="23" spans="1:15" ht="16.5" customHeight="1" x14ac:dyDescent="0.2">
      <c r="A23" s="43"/>
      <c r="B23" s="42" t="s">
        <v>14</v>
      </c>
      <c r="C23" s="41" t="s">
        <v>100</v>
      </c>
      <c r="D23" s="75" t="s">
        <v>105</v>
      </c>
      <c r="E23" s="75"/>
      <c r="F23" s="75"/>
      <c r="G23" s="76" t="s">
        <v>109</v>
      </c>
      <c r="H23" s="76"/>
      <c r="I23" s="76"/>
      <c r="J23" s="76"/>
      <c r="K23" s="76"/>
      <c r="L23" s="76"/>
      <c r="M23" s="76"/>
      <c r="N23" s="76"/>
      <c r="O23" s="76"/>
    </row>
    <row r="24" spans="1:15" ht="16.5" customHeight="1" x14ac:dyDescent="0.2">
      <c r="A24" s="43"/>
      <c r="B24" s="42" t="s">
        <v>20</v>
      </c>
      <c r="C24" s="41" t="s">
        <v>101</v>
      </c>
      <c r="D24" s="75" t="s">
        <v>106</v>
      </c>
      <c r="E24" s="75"/>
      <c r="F24" s="75"/>
      <c r="G24" s="76" t="s">
        <v>119</v>
      </c>
      <c r="H24" s="76"/>
      <c r="I24" s="76"/>
      <c r="J24" s="76"/>
      <c r="K24" s="76"/>
      <c r="L24" s="76"/>
      <c r="M24" s="76"/>
      <c r="N24" s="76"/>
      <c r="O24" s="76"/>
    </row>
    <row r="25" spans="1:15" ht="16.5" customHeight="1" x14ac:dyDescent="0.2">
      <c r="A25" s="43"/>
      <c r="B25" s="42" t="s">
        <v>26</v>
      </c>
      <c r="C25" s="41" t="s">
        <v>102</v>
      </c>
      <c r="D25" s="75" t="s">
        <v>107</v>
      </c>
      <c r="E25" s="75"/>
      <c r="F25" s="75"/>
      <c r="G25" s="76" t="s">
        <v>110</v>
      </c>
      <c r="H25" s="76"/>
      <c r="I25" s="76"/>
      <c r="J25" s="76"/>
      <c r="K25" s="76"/>
      <c r="L25" s="76"/>
      <c r="M25" s="76"/>
      <c r="N25" s="76"/>
      <c r="O25" s="76"/>
    </row>
    <row r="26" spans="1:15" ht="16.5" customHeight="1" x14ac:dyDescent="0.2">
      <c r="A26" s="43"/>
      <c r="B26" s="43"/>
      <c r="C26" s="43"/>
      <c r="D26" s="43"/>
      <c r="E26" s="43"/>
      <c r="F26" s="43"/>
      <c r="G26" s="43"/>
      <c r="H26" s="43"/>
      <c r="I26" s="43"/>
      <c r="J26" s="43"/>
      <c r="K26" s="2"/>
      <c r="L26" s="2"/>
      <c r="M26" s="2"/>
      <c r="N26" s="2"/>
      <c r="O26" s="2"/>
    </row>
    <row r="27" spans="1:15" ht="16.5" x14ac:dyDescent="0.25">
      <c r="A27" s="2"/>
      <c r="B27" s="38" t="s">
        <v>120</v>
      </c>
      <c r="C27" s="39"/>
      <c r="D27" s="39"/>
      <c r="E27" s="39"/>
      <c r="F27" s="39"/>
      <c r="G27" s="39"/>
      <c r="H27" s="39"/>
      <c r="I27" s="39"/>
      <c r="J27" s="39"/>
      <c r="K27" s="39"/>
      <c r="L27" s="39"/>
      <c r="M27" s="39"/>
      <c r="N27" s="39"/>
      <c r="O27" s="39"/>
    </row>
    <row r="28" spans="1:15" x14ac:dyDescent="0.2">
      <c r="A28" s="43"/>
      <c r="B28" s="43"/>
      <c r="C28" s="43"/>
      <c r="D28" s="43"/>
      <c r="E28" s="43"/>
      <c r="F28" s="43"/>
      <c r="G28" s="43"/>
      <c r="H28" s="43"/>
      <c r="I28" s="43"/>
      <c r="J28" s="43"/>
      <c r="K28" s="2"/>
      <c r="L28" s="2"/>
      <c r="M28" s="2"/>
      <c r="N28" s="2"/>
      <c r="O28" s="2"/>
    </row>
    <row r="29" spans="1:15" x14ac:dyDescent="0.2">
      <c r="A29" s="43"/>
      <c r="B29" s="40" t="s">
        <v>125</v>
      </c>
      <c r="C29" s="18" t="s">
        <v>95</v>
      </c>
      <c r="D29" s="77" t="s">
        <v>122</v>
      </c>
      <c r="E29" s="77"/>
      <c r="F29" s="77"/>
      <c r="G29" s="77" t="s">
        <v>108</v>
      </c>
      <c r="H29" s="77"/>
      <c r="I29" s="77"/>
      <c r="J29" s="77"/>
      <c r="K29" s="77"/>
      <c r="L29" s="77"/>
      <c r="M29" s="77"/>
      <c r="N29" s="77"/>
      <c r="O29" s="77"/>
    </row>
    <row r="30" spans="1:15" ht="30.75" customHeight="1" x14ac:dyDescent="0.2">
      <c r="A30" s="43"/>
      <c r="B30" s="42" t="s">
        <v>121</v>
      </c>
      <c r="C30" s="59" t="s">
        <v>151</v>
      </c>
      <c r="D30" s="75" t="s">
        <v>126</v>
      </c>
      <c r="E30" s="75"/>
      <c r="F30" s="75"/>
      <c r="G30" s="79" t="s">
        <v>145</v>
      </c>
      <c r="H30" s="79"/>
      <c r="I30" s="79"/>
      <c r="J30" s="79"/>
      <c r="K30" s="79"/>
      <c r="L30" s="79"/>
      <c r="M30" s="79"/>
      <c r="N30" s="79"/>
      <c r="O30" s="79"/>
    </row>
    <row r="31" spans="1:15" ht="27" customHeight="1" x14ac:dyDescent="0.2">
      <c r="A31" s="43"/>
      <c r="B31" s="42" t="s">
        <v>123</v>
      </c>
      <c r="C31" s="59" t="s">
        <v>152</v>
      </c>
      <c r="D31" s="75" t="s">
        <v>127</v>
      </c>
      <c r="E31" s="75"/>
      <c r="F31" s="75"/>
      <c r="G31" s="76" t="s">
        <v>146</v>
      </c>
      <c r="H31" s="76"/>
      <c r="I31" s="76"/>
      <c r="J31" s="76"/>
      <c r="K31" s="76"/>
      <c r="L31" s="76"/>
      <c r="M31" s="76"/>
      <c r="N31" s="76"/>
      <c r="O31" s="76"/>
    </row>
    <row r="32" spans="1:15" ht="31.5" customHeight="1" x14ac:dyDescent="0.2">
      <c r="A32" s="43"/>
      <c r="B32" s="42" t="s">
        <v>124</v>
      </c>
      <c r="C32" s="59" t="s">
        <v>153</v>
      </c>
      <c r="D32" s="75" t="s">
        <v>130</v>
      </c>
      <c r="E32" s="75"/>
      <c r="F32" s="75"/>
      <c r="G32" s="76" t="s">
        <v>147</v>
      </c>
      <c r="H32" s="76"/>
      <c r="I32" s="76"/>
      <c r="J32" s="76"/>
      <c r="K32" s="76"/>
      <c r="L32" s="76"/>
      <c r="M32" s="76"/>
      <c r="N32" s="76"/>
      <c r="O32" s="76"/>
    </row>
    <row r="33" spans="1:15" x14ac:dyDescent="0.2">
      <c r="A33" s="43"/>
      <c r="B33" s="42" t="s">
        <v>148</v>
      </c>
      <c r="C33" s="41" t="s">
        <v>150</v>
      </c>
      <c r="D33" s="60"/>
      <c r="E33" s="60"/>
      <c r="F33" s="60"/>
      <c r="G33" s="76" t="s">
        <v>149</v>
      </c>
      <c r="H33" s="76"/>
      <c r="I33" s="76"/>
      <c r="J33" s="76"/>
      <c r="K33" s="76"/>
      <c r="L33" s="76"/>
      <c r="M33" s="76"/>
      <c r="N33" s="76"/>
      <c r="O33" s="76"/>
    </row>
    <row r="34" spans="1:15" x14ac:dyDescent="0.2">
      <c r="A34" s="2"/>
      <c r="B34" s="8"/>
      <c r="C34" s="8"/>
      <c r="D34" s="8"/>
      <c r="E34" s="8"/>
      <c r="F34" s="8"/>
      <c r="G34" s="8"/>
      <c r="H34" s="8"/>
      <c r="I34" s="8"/>
      <c r="J34" s="8"/>
      <c r="K34" s="8"/>
      <c r="L34" s="8"/>
      <c r="M34" s="8"/>
      <c r="N34" s="8"/>
      <c r="O34" s="8"/>
    </row>
    <row r="35" spans="1:15" ht="16.5" x14ac:dyDescent="0.25">
      <c r="A35" s="2"/>
      <c r="B35" s="38" t="s">
        <v>159</v>
      </c>
      <c r="C35" s="39"/>
      <c r="D35" s="39"/>
      <c r="E35" s="39"/>
      <c r="F35" s="39"/>
      <c r="G35" s="39"/>
      <c r="H35" s="39"/>
      <c r="I35" s="39"/>
      <c r="J35" s="39"/>
      <c r="K35" s="39"/>
      <c r="L35" s="39"/>
      <c r="M35" s="39"/>
      <c r="N35" s="39"/>
      <c r="O35" s="39"/>
    </row>
    <row r="36" spans="1:15" x14ac:dyDescent="0.2">
      <c r="A36" s="2"/>
      <c r="B36" s="42" t="s">
        <v>163</v>
      </c>
      <c r="C36" s="75" t="s">
        <v>160</v>
      </c>
      <c r="D36" s="75"/>
      <c r="E36" s="75"/>
      <c r="F36" s="76"/>
      <c r="G36" s="76"/>
      <c r="H36" s="76"/>
      <c r="I36" s="76"/>
      <c r="J36" s="76"/>
      <c r="K36" s="76"/>
      <c r="L36" s="76"/>
      <c r="M36" s="76"/>
      <c r="N36" s="76"/>
      <c r="O36" s="66"/>
    </row>
    <row r="37" spans="1:15" x14ac:dyDescent="0.2">
      <c r="A37" s="2"/>
      <c r="B37" s="42" t="s">
        <v>164</v>
      </c>
      <c r="C37" s="75" t="s">
        <v>162</v>
      </c>
      <c r="D37" s="75"/>
      <c r="E37" s="75"/>
      <c r="F37" s="76"/>
      <c r="G37" s="76"/>
      <c r="H37" s="76"/>
      <c r="I37" s="76"/>
      <c r="J37" s="76"/>
      <c r="K37" s="76"/>
      <c r="L37" s="76"/>
      <c r="M37" s="76"/>
      <c r="N37" s="76"/>
      <c r="O37" s="66"/>
    </row>
    <row r="38" spans="1:15" x14ac:dyDescent="0.2">
      <c r="A38" s="2"/>
      <c r="B38" s="42" t="s">
        <v>165</v>
      </c>
      <c r="C38" s="75" t="s">
        <v>161</v>
      </c>
      <c r="D38" s="75"/>
      <c r="E38" s="75"/>
      <c r="F38" s="76"/>
      <c r="G38" s="76"/>
      <c r="H38" s="76"/>
      <c r="I38" s="76"/>
      <c r="J38" s="76"/>
      <c r="K38" s="76"/>
      <c r="L38" s="76"/>
      <c r="M38" s="76"/>
      <c r="N38" s="76"/>
      <c r="O38" s="66"/>
    </row>
    <row r="39" spans="1:15" x14ac:dyDescent="0.2">
      <c r="A39" s="2"/>
      <c r="B39" s="42" t="s">
        <v>166</v>
      </c>
      <c r="C39" s="74">
        <v>42971</v>
      </c>
      <c r="D39" s="74"/>
      <c r="E39" s="74"/>
      <c r="F39" s="75"/>
      <c r="G39" s="75"/>
      <c r="H39" s="75"/>
      <c r="I39" s="75"/>
      <c r="J39" s="75"/>
      <c r="K39" s="75"/>
      <c r="L39" s="75"/>
      <c r="M39" s="75"/>
      <c r="N39" s="75"/>
      <c r="O39" s="67"/>
    </row>
  </sheetData>
  <mergeCells count="37">
    <mergeCell ref="D31:F31"/>
    <mergeCell ref="D32:F32"/>
    <mergeCell ref="G31:O31"/>
    <mergeCell ref="G32:O32"/>
    <mergeCell ref="G33:O33"/>
    <mergeCell ref="D29:F29"/>
    <mergeCell ref="G29:O29"/>
    <mergeCell ref="D30:F30"/>
    <mergeCell ref="G30:O30"/>
    <mergeCell ref="G25:O25"/>
    <mergeCell ref="D25:F25"/>
    <mergeCell ref="D17:F17"/>
    <mergeCell ref="G17:O17"/>
    <mergeCell ref="G18:O18"/>
    <mergeCell ref="G19:O19"/>
    <mergeCell ref="G20:O20"/>
    <mergeCell ref="G22:O22"/>
    <mergeCell ref="G23:O23"/>
    <mergeCell ref="G24:O24"/>
    <mergeCell ref="D18:F18"/>
    <mergeCell ref="D19:F19"/>
    <mergeCell ref="D20:F20"/>
    <mergeCell ref="D21:F21"/>
    <mergeCell ref="D22:F22"/>
    <mergeCell ref="D23:F23"/>
    <mergeCell ref="D24:F24"/>
    <mergeCell ref="G21:O21"/>
    <mergeCell ref="C39:E39"/>
    <mergeCell ref="F39:H39"/>
    <mergeCell ref="I39:K39"/>
    <mergeCell ref="L39:N39"/>
    <mergeCell ref="C36:E36"/>
    <mergeCell ref="C37:E37"/>
    <mergeCell ref="C38:E38"/>
    <mergeCell ref="F36:N36"/>
    <mergeCell ref="F37:N37"/>
    <mergeCell ref="F38:N3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M3883"/>
  <sheetViews>
    <sheetView showGridLines="0" tabSelected="1" workbookViewId="0">
      <pane ySplit="14" topLeftCell="A15" activePane="bottomLeft" state="frozen"/>
      <selection pane="bottomLeft" activeCell="D3" sqref="D3"/>
    </sheetView>
  </sheetViews>
  <sheetFormatPr defaultRowHeight="14.25" x14ac:dyDescent="0.2"/>
  <cols>
    <col min="1" max="1" width="3.75" customWidth="1"/>
    <col min="2" max="2" width="5.125" customWidth="1"/>
    <col min="3" max="3" width="19.75" customWidth="1"/>
    <col min="4" max="4" width="13.625" customWidth="1"/>
    <col min="6" max="6" width="10.875" customWidth="1"/>
    <col min="7" max="7" width="12.25" customWidth="1"/>
    <col min="8" max="8" width="21.875" style="52" customWidth="1"/>
    <col min="9" max="9" width="20.625" style="52" customWidth="1"/>
    <col min="10" max="10" width="16.75" customWidth="1"/>
    <col min="12" max="12" width="9.125" customWidth="1"/>
    <col min="13" max="13" width="12.375" customWidth="1"/>
    <col min="14" max="14" width="9.75" customWidth="1"/>
    <col min="15" max="15" width="14.125" customWidth="1"/>
    <col min="16" max="16" width="14.25" customWidth="1"/>
    <col min="17" max="17" width="9.125" customWidth="1"/>
    <col min="18" max="18" width="14.25" customWidth="1"/>
    <col min="19" max="19" width="12.75" hidden="1" customWidth="1"/>
    <col min="20" max="20" width="11.875" hidden="1" customWidth="1"/>
    <col min="21" max="21" width="11.375" hidden="1" customWidth="1"/>
    <col min="22" max="22" width="12.75" hidden="1" customWidth="1"/>
    <col min="23" max="24" width="9.125" hidden="1" customWidth="1"/>
    <col min="25" max="25" width="15.125" hidden="1" customWidth="1"/>
    <col min="26" max="26" width="9.125" hidden="1" customWidth="1"/>
    <col min="27" max="27" width="9.375" hidden="1" customWidth="1"/>
    <col min="28" max="28" width="12.375" hidden="1" customWidth="1"/>
    <col min="29" max="29" width="9.125" hidden="1" customWidth="1"/>
    <col min="30" max="30" width="18.375" hidden="1" customWidth="1"/>
    <col min="31" max="31" width="17.25" hidden="1" customWidth="1"/>
    <col min="32" max="32" width="18.125" hidden="1" customWidth="1"/>
    <col min="33" max="33" width="23.875" hidden="1" customWidth="1"/>
    <col min="34" max="36" width="9.125" hidden="1" customWidth="1"/>
    <col min="37" max="37" width="9.125" customWidth="1"/>
    <col min="38" max="38" width="12" customWidth="1"/>
    <col min="39" max="39" width="10.75" customWidth="1"/>
  </cols>
  <sheetData>
    <row r="1" spans="1:35" ht="33" customHeight="1" thickBot="1" x14ac:dyDescent="0.25">
      <c r="A1" s="69"/>
      <c r="B1" s="1"/>
      <c r="C1" s="1" t="s">
        <v>156</v>
      </c>
      <c r="D1" s="1"/>
      <c r="E1" s="1"/>
      <c r="F1" s="1"/>
      <c r="G1" s="1"/>
      <c r="H1" s="48"/>
      <c r="I1" s="48"/>
      <c r="J1" s="1"/>
      <c r="K1" s="1"/>
      <c r="L1" s="1"/>
      <c r="M1" s="1"/>
      <c r="N1" s="1"/>
      <c r="O1" s="1"/>
      <c r="P1" s="1"/>
      <c r="Q1" s="1"/>
      <c r="R1" s="3"/>
      <c r="S1" s="2"/>
      <c r="T1" s="4"/>
      <c r="U1" s="4"/>
      <c r="V1" s="4"/>
      <c r="W1" s="4"/>
      <c r="X1" s="4"/>
      <c r="Y1" s="4"/>
      <c r="Z1" s="4"/>
    </row>
    <row r="2" spans="1:35" x14ac:dyDescent="0.2">
      <c r="A2" s="2"/>
      <c r="B2" s="5"/>
      <c r="C2" s="6"/>
      <c r="D2" s="7"/>
      <c r="E2" s="2"/>
      <c r="F2" s="2"/>
      <c r="G2" s="2"/>
      <c r="H2" s="49"/>
      <c r="I2" s="49"/>
      <c r="J2" s="2"/>
      <c r="K2" s="2"/>
      <c r="L2" s="2"/>
      <c r="M2" s="2"/>
      <c r="N2" s="2"/>
      <c r="O2" s="2"/>
      <c r="P2" s="2"/>
      <c r="Q2" s="2"/>
      <c r="R2" s="2"/>
      <c r="S2" s="80" t="s">
        <v>0</v>
      </c>
      <c r="T2" s="80"/>
      <c r="U2" s="80"/>
      <c r="V2" s="80"/>
      <c r="W2" s="80"/>
      <c r="X2" s="80"/>
      <c r="Y2" s="80"/>
      <c r="Z2" s="80"/>
    </row>
    <row r="3" spans="1:35" x14ac:dyDescent="0.2">
      <c r="A3" s="2"/>
      <c r="B3" s="2"/>
      <c r="C3" s="8" t="s">
        <v>1</v>
      </c>
      <c r="D3" s="73" t="s">
        <v>174</v>
      </c>
      <c r="E3" s="9" t="s">
        <v>2</v>
      </c>
      <c r="F3" s="2"/>
      <c r="G3" s="2"/>
      <c r="H3" s="49"/>
      <c r="I3" s="49"/>
      <c r="J3" s="2"/>
      <c r="K3" s="2"/>
      <c r="L3" s="10"/>
      <c r="M3" s="10"/>
      <c r="N3" s="10"/>
      <c r="O3" s="11"/>
      <c r="P3" s="11"/>
      <c r="Q3" s="11"/>
      <c r="R3" s="11"/>
      <c r="S3" s="11"/>
      <c r="T3" s="11"/>
      <c r="U3" s="11"/>
      <c r="V3" s="12"/>
      <c r="W3" s="2"/>
      <c r="X3" s="2"/>
      <c r="Y3" s="8"/>
      <c r="Z3" s="2"/>
    </row>
    <row r="4" spans="1:35" x14ac:dyDescent="0.2">
      <c r="A4" s="2"/>
      <c r="B4" s="2"/>
      <c r="C4" s="8" t="s">
        <v>45</v>
      </c>
      <c r="D4" s="21" t="str">
        <f>_xll.TR($D$3,"TR.AssetCategory",,)</f>
        <v>FX Spot Rate</v>
      </c>
      <c r="F4" s="10"/>
      <c r="G4" s="10"/>
      <c r="H4" s="50"/>
      <c r="I4" s="50"/>
      <c r="J4" s="10"/>
      <c r="K4" s="10"/>
      <c r="L4" s="10"/>
      <c r="M4" s="10"/>
      <c r="N4" s="10"/>
      <c r="O4" s="12"/>
      <c r="P4" s="12"/>
      <c r="Q4" s="12"/>
      <c r="R4" s="12"/>
      <c r="S4" s="13"/>
      <c r="T4" s="13"/>
      <c r="U4" s="13"/>
      <c r="V4" s="13"/>
      <c r="W4" s="13"/>
      <c r="X4" s="13"/>
      <c r="Y4" s="13"/>
      <c r="Z4" s="13"/>
    </row>
    <row r="5" spans="1:35" x14ac:dyDescent="0.2">
      <c r="A5" s="2"/>
      <c r="B5" s="2"/>
      <c r="C5" s="8" t="s">
        <v>3</v>
      </c>
      <c r="D5" s="81">
        <v>42736</v>
      </c>
      <c r="E5" s="82"/>
      <c r="F5" s="9"/>
      <c r="G5" s="10"/>
      <c r="H5" s="50"/>
      <c r="I5" s="50"/>
      <c r="J5" s="10"/>
      <c r="K5" s="10"/>
      <c r="L5" s="10"/>
      <c r="M5" s="10"/>
      <c r="N5" s="10"/>
      <c r="O5" s="12"/>
      <c r="P5" s="12"/>
      <c r="Q5" s="12"/>
      <c r="R5" s="12"/>
      <c r="S5" s="14"/>
      <c r="T5" s="14"/>
      <c r="U5" s="14"/>
      <c r="V5" s="14"/>
      <c r="W5" s="24"/>
      <c r="X5" s="24"/>
      <c r="Y5" s="24"/>
      <c r="Z5" s="24"/>
    </row>
    <row r="6" spans="1:35" x14ac:dyDescent="0.2">
      <c r="A6" s="2"/>
      <c r="B6" s="2"/>
      <c r="C6" s="8" t="s">
        <v>4</v>
      </c>
      <c r="D6" s="81">
        <f>_xll.RtToday()</f>
        <v>43041</v>
      </c>
      <c r="E6" s="82"/>
      <c r="F6" s="9"/>
      <c r="G6" s="10"/>
      <c r="H6" s="50"/>
      <c r="I6" s="50"/>
      <c r="J6" s="10"/>
      <c r="K6" s="10"/>
      <c r="L6" s="45"/>
      <c r="M6" s="10"/>
      <c r="N6" s="10"/>
      <c r="O6" s="12"/>
      <c r="P6" s="12"/>
      <c r="Q6" s="12"/>
      <c r="R6" s="12"/>
      <c r="S6" s="14"/>
      <c r="T6" s="14"/>
      <c r="U6" s="14"/>
      <c r="V6" s="14"/>
      <c r="W6" s="24"/>
      <c r="X6" s="24"/>
      <c r="Y6" s="24"/>
      <c r="Z6" s="24"/>
      <c r="AD6" s="24" t="s">
        <v>45</v>
      </c>
      <c r="AE6" s="25" t="str">
        <f>VLOOKUP(D8,AE7:AG110,3,0)</f>
        <v>.TIMESTAMP</v>
      </c>
      <c r="AF6" s="25" t="str">
        <f>VLOOKUP(D8,AE7:AG110,2,0)</f>
        <v>.CLOSE</v>
      </c>
      <c r="AG6" s="28" t="str">
        <f>"NULL:"&amp;D9&amp;" DAY:"&amp;IF(D10="The whole week","A","W")</f>
        <v>NULL:Skip DAY:W</v>
      </c>
      <c r="AH6" s="26"/>
      <c r="AI6" s="24" t="s">
        <v>45</v>
      </c>
    </row>
    <row r="7" spans="1:35" x14ac:dyDescent="0.2">
      <c r="A7" s="2"/>
      <c r="B7" s="2"/>
      <c r="C7" s="8" t="s">
        <v>5</v>
      </c>
      <c r="D7" s="83" t="s">
        <v>6</v>
      </c>
      <c r="E7" s="84"/>
      <c r="F7" s="9"/>
      <c r="G7" s="15">
        <v>10</v>
      </c>
      <c r="H7" s="54" t="s">
        <v>7</v>
      </c>
      <c r="I7" s="50"/>
      <c r="J7" s="10"/>
      <c r="K7" s="10"/>
      <c r="L7" s="10"/>
      <c r="M7" s="10"/>
      <c r="N7" s="10"/>
      <c r="O7" s="11"/>
      <c r="P7" s="11"/>
      <c r="Q7" s="12"/>
      <c r="R7" s="12"/>
      <c r="S7" s="14" t="s">
        <v>8</v>
      </c>
      <c r="T7" s="14"/>
      <c r="U7" s="33">
        <f t="array" ref="U7">IF(ISERROR(MATCH(D5,C15:C10000,0)),MIN(IF($C$15:$C$10000&gt;=D5,$C$15:$C$10000)),D5)</f>
        <v>42737</v>
      </c>
      <c r="V7" s="14"/>
      <c r="W7" s="24"/>
      <c r="X7" s="24" t="s">
        <v>12</v>
      </c>
      <c r="Y7" s="24" t="s">
        <v>13</v>
      </c>
      <c r="Z7" s="24"/>
      <c r="AD7" s="24" t="s">
        <v>43</v>
      </c>
      <c r="AE7" s="14" t="s">
        <v>9</v>
      </c>
      <c r="AF7" s="27" t="s">
        <v>10</v>
      </c>
      <c r="AG7" s="14" t="s">
        <v>11</v>
      </c>
      <c r="AH7" s="26"/>
      <c r="AI7" t="str">
        <f>IF(ISERROR(VLOOKUP(_xll.TR($D$3,"TR.AssetCategory",,),AD7:AD141,1,FALSE)),"Other",_xll.TR($D$3,"TR.AssetCategory",,))</f>
        <v>Other</v>
      </c>
    </row>
    <row r="8" spans="1:35" x14ac:dyDescent="0.2">
      <c r="A8" s="2"/>
      <c r="B8" s="2"/>
      <c r="C8" s="8" t="s">
        <v>14</v>
      </c>
      <c r="D8" s="83" t="s">
        <v>15</v>
      </c>
      <c r="E8" s="84"/>
      <c r="F8" s="23" t="str">
        <f>IF(C15="Invalid Field(s).","Please select a different field from the D8 cell. The most recommended field is Close.","")</f>
        <v/>
      </c>
      <c r="G8" s="10"/>
      <c r="H8" s="50"/>
      <c r="I8" s="50"/>
      <c r="J8" s="55"/>
      <c r="K8" s="10"/>
      <c r="L8" s="10"/>
      <c r="M8" s="10"/>
      <c r="N8" s="10"/>
      <c r="O8" s="11"/>
      <c r="P8" s="11"/>
      <c r="Q8" s="12"/>
      <c r="R8" s="12"/>
      <c r="S8" s="14" t="s">
        <v>6</v>
      </c>
      <c r="T8" s="14"/>
      <c r="U8" s="33">
        <f t="array" ref="U8">IF(ISERROR(MATCH(D6,$C$15:$C$10000,0)),MAX(IF($C$15:$C$10000&lt;=D6,$C$15:$C$10000)),D6)</f>
        <v>43041</v>
      </c>
      <c r="V8" s="14"/>
      <c r="W8" s="24"/>
      <c r="X8" s="24" t="s">
        <v>18</v>
      </c>
      <c r="Y8" s="24" t="s">
        <v>19</v>
      </c>
      <c r="Z8" s="24"/>
      <c r="AD8" s="24" t="s">
        <v>43</v>
      </c>
      <c r="AE8" s="14" t="s">
        <v>16</v>
      </c>
      <c r="AF8" s="14" t="s">
        <v>17</v>
      </c>
      <c r="AG8" s="14" t="s">
        <v>11</v>
      </c>
      <c r="AH8" s="26"/>
    </row>
    <row r="9" spans="1:35" x14ac:dyDescent="0.2">
      <c r="A9" s="2"/>
      <c r="B9" s="2"/>
      <c r="C9" s="8" t="s">
        <v>20</v>
      </c>
      <c r="D9" s="83" t="s">
        <v>12</v>
      </c>
      <c r="E9" s="84"/>
      <c r="F9" s="9"/>
      <c r="G9" s="10"/>
      <c r="H9" s="50"/>
      <c r="I9" s="50"/>
      <c r="J9" s="10"/>
      <c r="K9" s="10"/>
      <c r="L9" s="10"/>
      <c r="M9" s="10"/>
      <c r="N9" s="16"/>
      <c r="O9" s="11"/>
      <c r="P9" s="11"/>
      <c r="Q9" s="12"/>
      <c r="R9" s="12"/>
      <c r="S9" s="14" t="s">
        <v>21</v>
      </c>
      <c r="T9" s="14"/>
      <c r="U9" s="14"/>
      <c r="V9" s="14"/>
      <c r="W9" s="24"/>
      <c r="X9" s="24" t="s">
        <v>25</v>
      </c>
      <c r="Y9" s="32"/>
      <c r="Z9" s="24"/>
      <c r="AD9" s="24" t="s">
        <v>43</v>
      </c>
      <c r="AE9" s="14" t="s">
        <v>22</v>
      </c>
      <c r="AF9" s="14" t="s">
        <v>23</v>
      </c>
      <c r="AG9" s="14" t="s">
        <v>24</v>
      </c>
      <c r="AH9" s="26"/>
    </row>
    <row r="10" spans="1:35" x14ac:dyDescent="0.2">
      <c r="A10" s="2"/>
      <c r="B10" s="2"/>
      <c r="C10" s="8" t="s">
        <v>26</v>
      </c>
      <c r="D10" s="83" t="s">
        <v>19</v>
      </c>
      <c r="E10" s="84"/>
      <c r="F10" s="9"/>
      <c r="G10" s="22"/>
      <c r="H10" s="50"/>
      <c r="I10" s="50"/>
      <c r="J10" s="10"/>
      <c r="K10" s="10"/>
      <c r="L10" s="10"/>
      <c r="M10" s="10"/>
      <c r="N10" s="10"/>
      <c r="O10" s="11"/>
      <c r="P10" s="11"/>
      <c r="Q10" s="12"/>
      <c r="R10" s="12"/>
      <c r="S10" s="14" t="s">
        <v>27</v>
      </c>
      <c r="T10" s="14"/>
      <c r="U10" s="14"/>
      <c r="V10" s="14"/>
      <c r="W10" s="24"/>
      <c r="X10" s="32"/>
      <c r="Y10" s="32"/>
      <c r="Z10" s="24"/>
      <c r="AD10" s="24" t="s">
        <v>43</v>
      </c>
      <c r="AE10" s="14" t="s">
        <v>28</v>
      </c>
      <c r="AF10" s="14" t="s">
        <v>29</v>
      </c>
      <c r="AG10" s="14" t="s">
        <v>24</v>
      </c>
      <c r="AH10" s="26"/>
    </row>
    <row r="11" spans="1:35" x14ac:dyDescent="0.2">
      <c r="A11" s="2"/>
      <c r="B11" s="2"/>
      <c r="C11" s="3"/>
      <c r="D11" s="3"/>
      <c r="E11" s="10"/>
      <c r="F11" s="10"/>
      <c r="G11" s="10"/>
      <c r="H11" s="50"/>
      <c r="I11" s="50"/>
      <c r="J11" s="10"/>
      <c r="K11" s="10"/>
      <c r="L11" s="10"/>
      <c r="M11" s="10"/>
      <c r="N11" s="10"/>
      <c r="O11" s="11"/>
      <c r="P11" s="11"/>
      <c r="Q11" s="12"/>
      <c r="R11" s="12"/>
      <c r="S11" s="14" t="s">
        <v>30</v>
      </c>
      <c r="T11" s="14"/>
      <c r="U11" s="14"/>
      <c r="V11" s="14"/>
      <c r="W11" s="24"/>
      <c r="X11" s="24"/>
      <c r="Y11" s="24"/>
      <c r="Z11" s="24"/>
      <c r="AD11" s="24" t="s">
        <v>43</v>
      </c>
      <c r="AE11" s="14" t="s">
        <v>15</v>
      </c>
      <c r="AF11" s="14" t="s">
        <v>31</v>
      </c>
      <c r="AG11" s="14" t="s">
        <v>32</v>
      </c>
      <c r="AH11" s="26"/>
    </row>
    <row r="12" spans="1:35" x14ac:dyDescent="0.2">
      <c r="A12" s="2"/>
      <c r="B12" s="2"/>
      <c r="C12" s="16" t="str">
        <f>_xll.RHistory($D$3,AE6:AF6,"START:"&amp;$D$5&amp;" END:"&amp;$D$6&amp;" INTERVAL:1D",,AG6,C15)</f>
        <v>Updated at 14:23:54</v>
      </c>
      <c r="D12" s="16" t="str">
        <f>IF(D11&lt;&gt;"",IF(C11-1&gt;=$D$5,C11-1,""),"")</f>
        <v/>
      </c>
      <c r="E12" s="17" t="str">
        <f>IF(AND(C12&lt;&gt;"",D12&lt;&gt;""),AVERAGE(_xll.RHistory($D$3,VLOOKUP($D$8,$T$7:$U$12,2,FALSE),CONCATENATE("START:",C12," END:",D12," TIMEZONE:LOCAL INTERVAL:1D",,,))),"")</f>
        <v/>
      </c>
      <c r="F12" s="8"/>
      <c r="G12" s="10"/>
      <c r="H12" s="50"/>
      <c r="I12" s="50"/>
      <c r="J12" s="10"/>
      <c r="K12" s="10"/>
      <c r="L12" s="10"/>
      <c r="M12" s="10"/>
      <c r="N12" s="10"/>
      <c r="O12" s="11"/>
      <c r="P12" s="11"/>
      <c r="Q12" s="12"/>
      <c r="R12" s="12"/>
      <c r="S12" s="12"/>
      <c r="T12" s="14"/>
      <c r="U12" s="14"/>
      <c r="V12" s="14"/>
      <c r="W12" s="8"/>
      <c r="X12" s="8"/>
      <c r="Y12" s="8"/>
      <c r="Z12" s="8"/>
      <c r="AD12" s="24" t="s">
        <v>43</v>
      </c>
      <c r="AE12" s="14" t="s">
        <v>33</v>
      </c>
      <c r="AF12" s="14" t="s">
        <v>34</v>
      </c>
      <c r="AG12" s="14" t="s">
        <v>35</v>
      </c>
      <c r="AH12" s="26"/>
    </row>
    <row r="13" spans="1:35" ht="16.5" customHeight="1" x14ac:dyDescent="0.2">
      <c r="A13" s="2"/>
      <c r="B13" s="2"/>
      <c r="C13" s="86" t="str">
        <f>"Daily values of "&amp;D3</f>
        <v>Daily values of EUR=</v>
      </c>
      <c r="D13" s="86"/>
      <c r="E13" s="17"/>
      <c r="F13" s="87" t="str">
        <f>IF(D7&lt;&gt;"Custom",D7&amp;" Averages and Percent Changes for "&amp;D3,G7&amp;" days Averages and Percent changes for "&amp;D3)</f>
        <v>Monthly Averages and Percent Changes for EUR=</v>
      </c>
      <c r="G13" s="87"/>
      <c r="H13" s="87"/>
      <c r="I13" s="87"/>
      <c r="J13" s="87"/>
      <c r="K13" s="10"/>
      <c r="L13" s="88" t="s">
        <v>132</v>
      </c>
      <c r="M13" s="88"/>
      <c r="N13" s="88"/>
      <c r="O13" s="88"/>
      <c r="P13" s="88"/>
      <c r="Q13" s="88"/>
      <c r="R13" s="12"/>
      <c r="S13" s="85" t="s">
        <v>36</v>
      </c>
      <c r="T13" s="85"/>
      <c r="U13" s="85" t="s">
        <v>37</v>
      </c>
      <c r="V13" s="85"/>
      <c r="W13" s="85" t="s">
        <v>38</v>
      </c>
      <c r="X13" s="85"/>
      <c r="Y13" s="85" t="s">
        <v>42</v>
      </c>
      <c r="Z13" s="85"/>
      <c r="AA13" s="85" t="s">
        <v>39</v>
      </c>
      <c r="AB13" s="85"/>
      <c r="AD13" s="24" t="s">
        <v>44</v>
      </c>
      <c r="AE13" s="14" t="s">
        <v>56</v>
      </c>
      <c r="AF13" s="14" t="s">
        <v>47</v>
      </c>
      <c r="AG13" s="14" t="s">
        <v>48</v>
      </c>
      <c r="AH13" s="26"/>
    </row>
    <row r="14" spans="1:35" ht="14.25" customHeight="1" x14ac:dyDescent="0.2">
      <c r="A14" s="2"/>
      <c r="B14" s="2"/>
      <c r="C14" s="18" t="s">
        <v>40</v>
      </c>
      <c r="D14" s="18" t="str">
        <f>IF(D8&lt;&gt;"",D8,"Value")</f>
        <v>Close</v>
      </c>
      <c r="E14" s="17"/>
      <c r="F14" s="46" t="s">
        <v>41</v>
      </c>
      <c r="G14" s="46" t="s">
        <v>4</v>
      </c>
      <c r="H14" s="46" t="str">
        <f>IF(D7="Custom",G7&amp;" Days",D7)&amp;" Averages"</f>
        <v>Monthly Averages</v>
      </c>
      <c r="I14" s="46" t="str">
        <f>IF(D7="Custom",G7&amp;" Days",D7)&amp;" Percent Changes"</f>
        <v>Monthly Percent Changes</v>
      </c>
      <c r="J14" s="46" t="s">
        <v>131</v>
      </c>
      <c r="K14" s="58"/>
      <c r="L14" s="46" t="s">
        <v>131</v>
      </c>
      <c r="M14" s="46" t="s">
        <v>41</v>
      </c>
      <c r="N14" s="46" t="s">
        <v>4</v>
      </c>
      <c r="O14" s="46" t="s">
        <v>123</v>
      </c>
      <c r="P14" s="46" t="s">
        <v>144</v>
      </c>
      <c r="Q14" s="46" t="s">
        <v>139</v>
      </c>
      <c r="R14" s="12"/>
      <c r="S14" s="19" t="s">
        <v>41</v>
      </c>
      <c r="T14" s="19" t="s">
        <v>4</v>
      </c>
      <c r="U14" s="19" t="s">
        <v>41</v>
      </c>
      <c r="V14" s="19" t="s">
        <v>4</v>
      </c>
      <c r="W14" s="19" t="s">
        <v>41</v>
      </c>
      <c r="X14" s="19" t="s">
        <v>4</v>
      </c>
      <c r="Y14" s="19" t="s">
        <v>41</v>
      </c>
      <c r="Z14" s="19" t="s">
        <v>4</v>
      </c>
      <c r="AA14" s="19" t="s">
        <v>41</v>
      </c>
      <c r="AB14" s="19" t="s">
        <v>4</v>
      </c>
      <c r="AD14" s="24" t="s">
        <v>44</v>
      </c>
      <c r="AE14" s="14" t="s">
        <v>57</v>
      </c>
      <c r="AF14" s="14" t="s">
        <v>49</v>
      </c>
      <c r="AG14" s="14" t="s">
        <v>48</v>
      </c>
      <c r="AH14" s="26"/>
    </row>
    <row r="15" spans="1:35" x14ac:dyDescent="0.2">
      <c r="A15" s="2"/>
      <c r="B15" s="2"/>
      <c r="C15" s="16">
        <v>43041</v>
      </c>
      <c r="D15" s="64">
        <v>1.1658999999999999</v>
      </c>
      <c r="E15" s="17"/>
      <c r="F15" s="16">
        <f>IF($D$7="Weekly",S15,IF($D$7="Monthly",U15,IF($D$7="Quarterly",W15,IF($D$7="Yearly",Y15,AA15))))</f>
        <v>43040</v>
      </c>
      <c r="G15" s="16">
        <f>IF($D$7="Weekly",T15,IF($D$7="Monthly",V15,IF($D$7="Quarterly",X15,IF($D$7="Yearly",Z15,AB15))))</f>
        <v>43041</v>
      </c>
      <c r="H15" s="53">
        <f t="shared" ref="H15:H78" ca="1" si="0">IF(AND(F15&lt;&gt;"",G15&lt;&gt;""),AVERAGE(OFFSET($D$14,ROW(INDEX($D$14:$D$2286,MATCH(G15,$C$14:$C$2286,0)))-ROW($D$14),0,ROW(INDEX($D$14:$D$2286,MATCH(F15,$C$14:$C$2286,0)))-ROW(INDEX($D$14:$D$2286,MATCH(G15,$C$14:$C$2286,0)))+1,1)),"")</f>
        <v>1.1637999999999999</v>
      </c>
      <c r="I15" s="51">
        <f t="shared" ref="I15:I78" si="1">IF(AND(F15&lt;&gt;"",G15&lt;&gt;""),(VLOOKUP(G15,$C$14:$D$2286,2,FALSE)-VLOOKUP(F15,$C$14:$D$2286,2,FALSE))/VLOOKUP(F15,$C$14:$D$2286,2,FALSE),"")</f>
        <v>3.6153912369802717E-3</v>
      </c>
      <c r="J15" s="29" t="str">
        <f>IF(G15&lt;&gt;"",IF($D$7="Weekly","Wk "&amp;WEEKNUM(G15)&amp;" "&amp;"- "&amp;YEAR(G15),IF($D$7="Monthly",TEXT(G15,"mmm-yyyy"),IF($D$7="Yearly","Y "&amp;YEAR(G15),IF($D$7="Quarterly",YEAR(G15)&amp;" - Q"&amp;LOOKUP(MONTH(G15),{1,4,7,10},{1,2,3,4}),TEXT(F15,"dd-mmm-yy")&amp;" - "&amp;TEXT(G15,"dd-mmm-yy"))))),"")</f>
        <v>พ.ย.-2017</v>
      </c>
      <c r="K15" s="10"/>
      <c r="L15" s="46" t="s">
        <v>133</v>
      </c>
      <c r="M15" s="16">
        <f>IF(AND(N15&lt;&gt;"",C16&lt;&gt;""),C16,"")</f>
        <v>43040</v>
      </c>
      <c r="N15" s="16">
        <f>IF(ISERROR($C$15),"",IF(C15&lt;&gt;"",IF(($D$6-$D$5)&gt;=2,$C$15,"")))</f>
        <v>43041</v>
      </c>
      <c r="O15" s="53">
        <f ca="1">IF(AND(M15&lt;&gt;"",N15&lt;&gt;""),AVERAGE(OFFSET($D$14,ROW(INDEX($D$14:$D$2286,MATCH(N15,$C$14:$C$2286,0)))-ROW($D$14),0,ROW(INDEX($D$14:$D$2286,MATCH(M15,$C$14:$C$2286,0)))-ROW(INDEX($D$14:$D$2286,MATCH(N15,$C$14:$C$2286,0)))+1,1)),"")</f>
        <v>1.1637999999999999</v>
      </c>
      <c r="P15" s="51">
        <f>IF(AND(M15&lt;&gt;"",N15&lt;&gt;""),(VLOOKUP(N15,$C$14:$D$2286,2,FALSE)-VLOOKUP(M15,$C$14:$D$2286,2,FALSE))/VLOOKUP(M15,$C$14:$D$2286,2,FALSE),"")</f>
        <v>3.6153912369802717E-3</v>
      </c>
      <c r="Q15" s="57">
        <f>IF(AND(N15&lt;&gt;"",M15&lt;&gt;""),N15-M15,"")</f>
        <v>1</v>
      </c>
      <c r="R15" s="12"/>
      <c r="S15" s="16">
        <f t="array" ref="S15">IF(T15&lt;&gt;"",MIN(IF($C$15:$C$10000&gt;=T15-WEEKDAY(T15)+2,$C$15:$C$10000)),"")</f>
        <v>43038</v>
      </c>
      <c r="T15" s="16">
        <f t="array" ref="T15">MAX(IF($C$15:$C$10000&lt;=U8,$C$15:$C$10000))</f>
        <v>43041</v>
      </c>
      <c r="U15" s="16">
        <f t="array" ref="U15">IF(V15&lt;&gt;"",MIN(IF($C$15:$C$10000&gt;=DATE(YEAR(V15),MONTH(V15),1),$C$15:$C$10000)),"")</f>
        <v>43040</v>
      </c>
      <c r="V15" s="16">
        <f t="array" ref="V15">MAX(IF($C$15:$C$10000&lt;=D6,$C$15:$C$10000))</f>
        <v>43041</v>
      </c>
      <c r="W15" s="20">
        <f t="array" ref="W15">IF(X15&lt;&gt;"",MIN(IF($C$15:$C$10000&gt;=DATE(YEAR(X15),3*(ROUNDUP(MONTH(X15)/3,0)-1)+1,1),$C$15:$C$10000)),"")</f>
        <v>43010</v>
      </c>
      <c r="X15" s="16">
        <f t="array" ref="X15">MAX(IF($C$15:$C$10000&lt;=D6,$C$15:$C$10000))</f>
        <v>43041</v>
      </c>
      <c r="Y15" s="16">
        <f t="array" ref="Y15">IF(Z15&lt;&gt;"",MIN(IF($C$15:$C$10000&gt;=DATE(YEAR(Z15),1,1),$C$15:$C$10000)),"")</f>
        <v>42737</v>
      </c>
      <c r="Z15" s="16">
        <f t="array" ref="Z15">MAX(IF($C$15:$C$10000&lt;=$U$8,$C$15:$C$10000))</f>
        <v>43041</v>
      </c>
      <c r="AA15" s="16">
        <f t="array" ref="AA15">IF(AB15&lt;&gt;"",MIN(IF($C$15:$C$10000&gt;=AB15-$G$7,$C$15:$C$10000)),"")</f>
        <v>43031</v>
      </c>
      <c r="AB15" s="16">
        <f t="array" ref="AB15">MAX(IF($C$15:$C$10000&lt;=D6,$C$15:$C$10000))</f>
        <v>43041</v>
      </c>
      <c r="AD15" s="24" t="s">
        <v>44</v>
      </c>
      <c r="AE15" s="14" t="s">
        <v>58</v>
      </c>
      <c r="AF15" s="14" t="s">
        <v>52</v>
      </c>
      <c r="AG15" s="14" t="s">
        <v>48</v>
      </c>
      <c r="AH15" s="26"/>
    </row>
    <row r="16" spans="1:35" x14ac:dyDescent="0.2">
      <c r="A16" s="2"/>
      <c r="B16" s="2"/>
      <c r="C16" s="16">
        <v>43040</v>
      </c>
      <c r="D16" s="64">
        <v>1.1617</v>
      </c>
      <c r="E16" s="17"/>
      <c r="F16" s="16">
        <f t="shared" ref="F16:F21" si="2">IF($D$7="Weekly",S16,IF($D$7="Monthly",U16,IF($D$7="Quarterly",W16,IF($D$7="Yearly",Y16,AA16))))</f>
        <v>43010</v>
      </c>
      <c r="G16" s="16">
        <f t="shared" ref="G16:G21" si="3">IF($D$7="Weekly",T16,IF($D$7="Monthly",V16,IF($D$7="Quarterly",X16,IF($D$7="Yearly",Z16,AB16))))</f>
        <v>43039</v>
      </c>
      <c r="H16" s="53">
        <f t="shared" ca="1" si="0"/>
        <v>1.1753500000000001</v>
      </c>
      <c r="I16" s="51">
        <f t="shared" si="1"/>
        <v>-7.3316283034952608E-3</v>
      </c>
      <c r="J16" s="29" t="str">
        <f>IF(G16&lt;&gt;"",IF($D$7="Weekly","Wk "&amp;WEEKNUM(G16)&amp;" "&amp;"- "&amp;YEAR(G16),IF($D$7="Monthly",TEXT(G16,"mmm-yyyy"),IF($D$7="Yearly","Y "&amp;YEAR(G16),IF($D$7="Quarterly",YEAR(G16)&amp;" - Q"&amp;LOOKUP(MONTH(G16),{1,4,7,10},{1,2,3,4}),TEXT(F16,"dd-mmm-yy")&amp;" - "&amp;TEXT(G16,"dd-mmm-yy"))))),"")</f>
        <v>ต.ค.-2017</v>
      </c>
      <c r="K16" s="10"/>
      <c r="L16" s="46" t="s">
        <v>134</v>
      </c>
      <c r="M16" s="16">
        <f ca="1">IF(($D$6-$D$5)&gt;=7,MIN(OFFSET($C$14,,,MATCH($N$15-8,$C$15:$C$2500,-1),1)),"")</f>
        <v>43034</v>
      </c>
      <c r="N16" s="16">
        <f ca="1">IF(M16&lt;&gt;"",$N$15,"")</f>
        <v>43041</v>
      </c>
      <c r="O16" s="53">
        <f t="shared" ref="O16" ca="1" si="4">IF(AND(M16&lt;&gt;"",N16&lt;&gt;""),AVERAGE(OFFSET($D$14,ROW(INDEX($D$14:$D$2286,MATCH(N16,$C$14:$C$2286,0)))-ROW($D$14),0,ROW(INDEX($D$14:$D$2286,MATCH(M16,$C$14:$C$2286,0)))-ROW(INDEX($D$14:$D$2286,MATCH(N16,$C$14:$C$2286,0)))+1,1)),"")</f>
        <v>1.1637833333333334</v>
      </c>
      <c r="P16" s="51">
        <f ca="1">IF(AND(M16&lt;&gt;"",N16&lt;&gt;""),(VLOOKUP(N16,$C$14:$D$2286,2,FALSE)-VLOOKUP(M16,$C$14:$D$2286,2,FALSE))/VLOOKUP(M16,$C$14:$D$2286,2,FALSE),"")</f>
        <v>7.7253218884111661E-4</v>
      </c>
      <c r="Q16" s="57">
        <f t="shared" ref="Q16:Q20" ca="1" si="5">IF(AND(N16&lt;&gt;"",M16&lt;&gt;""),N16-M16,"")</f>
        <v>7</v>
      </c>
      <c r="R16" s="2"/>
      <c r="S16" s="16">
        <f t="array" ref="S16">IF(T16&lt;&gt;"",MIN(IF($C$15:$C$10000&gt;=(T16-6),$C$15:$C$10000)),"")</f>
        <v>43031</v>
      </c>
      <c r="T16" s="16">
        <f t="array" ref="T16">IF(T15&lt;&gt;"",IF(S15-1&gt;=$U$7,MAX(IF($C$15:$C$10000&lt;=(S15-1),$C$15:$C$10000)),""),"")</f>
        <v>43035</v>
      </c>
      <c r="U16" s="16">
        <f t="array" ref="U16">IF(V16&lt;&gt;"",MIN(IF($C$15:$C$10000&gt;=DATE(YEAR(V16),MONTH(V16),1),$C$15:$C$10000)),"")</f>
        <v>43010</v>
      </c>
      <c r="V16" s="16">
        <f t="array" ref="V16">IF(V15&lt;&gt;"",IF(U15-1&gt;=$U$7,MAX(IF($C$15:$C$10000&lt;=U15-1,$C$15:$C$10000)),""),"")</f>
        <v>43039</v>
      </c>
      <c r="W16" s="20">
        <f t="array" ref="W16">IF(X16&lt;&gt;"",MIN(IF($C$15:$C$10000&gt;=DATE(YEAR(X16),3*(ROUNDUP(MONTH(X16)/3,0)-1)+1,1),$C$15:$C$10000)),"")</f>
        <v>42919</v>
      </c>
      <c r="X16" s="16">
        <f t="array" ref="X16">IF(X15&lt;&gt;"",IF(W15-1&gt;=$U$7,MAX(IF($C$15:$C$10000&lt;=W15-1,$C$15:$C$10000)),""),"")</f>
        <v>43007</v>
      </c>
      <c r="Y16" s="16" t="str">
        <f t="array" ref="Y16">IF(Z16&lt;&gt;"",MIN(IF($C$15:$C$10000&gt;=DATE(YEAR(Z16),1,1),$C$15:$C$10000)),"")</f>
        <v/>
      </c>
      <c r="Z16" s="16" t="str">
        <f t="array" ref="Z16">IF(Z15&lt;&gt;"",IF(Y15-1&gt;=$U$7,MAX(IF($C$15:$C$10000&lt;=Y15-1,$C$15:$C$10000)),""),"")</f>
        <v/>
      </c>
      <c r="AA16" s="16">
        <f t="array" ref="AA16">IF(AB16&lt;&gt;"",MIN(IF($C$15:$C$10000&gt;=AB16-$G$7,$C$15:$C$10000)),"")</f>
        <v>43018</v>
      </c>
      <c r="AB16" s="16">
        <f t="array" ref="AB16">IF(AB15&lt;&gt;"",IF(AA15-1&gt;=$U$7,MAX(IF($C$15:$C$10000&lt;=AA15-1,$C$15:$C$10000)),""),"")</f>
        <v>43028</v>
      </c>
      <c r="AD16" s="24" t="s">
        <v>44</v>
      </c>
      <c r="AE16" s="14" t="s">
        <v>59</v>
      </c>
      <c r="AF16" s="14" t="s">
        <v>54</v>
      </c>
      <c r="AG16" s="14" t="s">
        <v>48</v>
      </c>
      <c r="AH16" s="26"/>
    </row>
    <row r="17" spans="1:39" x14ac:dyDescent="0.2">
      <c r="A17" s="2"/>
      <c r="B17" s="2"/>
      <c r="C17" s="16">
        <v>43039</v>
      </c>
      <c r="D17" s="64">
        <v>1.1644000000000001</v>
      </c>
      <c r="F17" s="16">
        <f t="shared" si="2"/>
        <v>42979</v>
      </c>
      <c r="G17" s="16">
        <f t="shared" si="3"/>
        <v>43007</v>
      </c>
      <c r="H17" s="53">
        <f t="shared" ca="1" si="0"/>
        <v>1.1904523809523808</v>
      </c>
      <c r="I17" s="51">
        <f t="shared" si="1"/>
        <v>-3.7952264485113844E-3</v>
      </c>
      <c r="J17" s="29" t="str">
        <f>IF(G17&lt;&gt;"",IF($D$7="Weekly","Wk "&amp;WEEKNUM(G17)&amp;" "&amp;"- "&amp;YEAR(G17),IF($D$7="Monthly",TEXT(G17,"mmm-yyyy"),IF($D$7="Yearly","Y "&amp;YEAR(G17),IF($D$7="Quarterly",YEAR(G17)&amp;" - Q"&amp;LOOKUP(MONTH(G17),{1,4,7,10},{1,2,3,4}),TEXT(F17,"dd-mmm-yy")&amp;" - "&amp;TEXT(G17,"dd-mmm-yy"))))),"")</f>
        <v>ก.ย.-2017</v>
      </c>
      <c r="K17" s="10"/>
      <c r="L17" s="46" t="s">
        <v>135</v>
      </c>
      <c r="M17" s="16">
        <f ca="1">IF(($D$6-$D$5)&gt;=30,MIN(OFFSET($C$14,,,MATCH(EDATE($N$15,-1),$C$15:$C$2500,-1),1)),"")</f>
        <v>43011</v>
      </c>
      <c r="N17" s="16">
        <f ca="1">IF(M17&lt;&gt;"",$N$15,"")</f>
        <v>43041</v>
      </c>
      <c r="O17" s="53">
        <f t="shared" ref="O17" ca="1" si="6">IF(AND(M17&lt;&gt;"",N17&lt;&gt;""),AVERAGE(OFFSET($D$14,ROW(INDEX($D$14:$D$2286,MATCH(N17,$C$14:$C$2286,0)))-ROW($D$14),0,ROW(INDEX($D$14:$D$2286,MATCH(M17,$C$14:$C$2286,0)))-ROW(INDEX($D$14:$D$2286,MATCH(N17,$C$14:$C$2286,0)))+1,1)),"")</f>
        <v>1.1744478260869564</v>
      </c>
      <c r="P17" s="51">
        <f ca="1">IF(AND(M17&lt;&gt;"",N17&lt;&gt;""),(VLOOKUP(N17,$C$14:$D$2286,2,FALSE)-VLOOKUP(M17,$C$14:$D$2286,2,FALSE))/VLOOKUP(M17,$C$14:$D$2286,2,FALSE),"")</f>
        <v>-7.0686424799863519E-3</v>
      </c>
      <c r="Q17" s="57">
        <f t="shared" ca="1" si="5"/>
        <v>30</v>
      </c>
      <c r="R17" s="44"/>
      <c r="S17" s="16">
        <f t="array" ref="S17">IF(T17&lt;&gt;"",MIN(IF($C$15:$C$10000&gt;=(T17-6),$C$15:$C$10000)),"")</f>
        <v>43024</v>
      </c>
      <c r="T17" s="16">
        <f t="array" ref="T17">IF(T16&lt;&gt;"",IF(S16-1&gt;=$U$7,MAX(IF($C$15:$C$10000&lt;=(S16-1),$C$15:$C$10000)),""),"")</f>
        <v>43028</v>
      </c>
      <c r="U17" s="16">
        <f t="array" ref="U17">IF(V17&lt;&gt;"",MIN(IF($C$15:$C$10000&gt;=DATE(YEAR(V17),MONTH(V17),1),$C$15:$C$10000)),"")</f>
        <v>42979</v>
      </c>
      <c r="V17" s="16">
        <f t="array" ref="V17">IF(V16&lt;&gt;"",IF(U16-1&gt;=$U$7,MAX(IF($C$15:$C$10000&lt;=U16-1,$C$15:$C$10000)),""),"")</f>
        <v>43007</v>
      </c>
      <c r="W17" s="20">
        <f t="array" ref="W17">IF(X17&lt;&gt;"",MIN(IF($C$15:$C$10000&gt;=DATE(YEAR(X17),3*(ROUNDUP(MONTH(X17)/3,0)-1)+1,1),$C$15:$C$10000)),"")</f>
        <v>42828</v>
      </c>
      <c r="X17" s="16">
        <f t="array" ref="X17">IF(X16&lt;&gt;"",IF(W16-1&gt;=$U$7,MAX(IF($C$15:$C$10000&lt;=W16-1,$C$15:$C$10000)),""),"")</f>
        <v>42916</v>
      </c>
      <c r="Y17" s="16" t="str">
        <f t="array" ref="Y17">IF(Z17&lt;&gt;"",MIN(IF($C$15:$C$10000&gt;=DATE(YEAR(Z17),1,1),$C$15:$C$10000)),"")</f>
        <v/>
      </c>
      <c r="Z17" s="16" t="str">
        <f t="array" ref="Z17">IF(Z16&lt;&gt;"",IF(Y16-1&gt;=$U$7,MAX(IF($C$15:$C$10000&lt;=Y16-1,$C$15:$C$10000)),""),"")</f>
        <v/>
      </c>
      <c r="AA17" s="16">
        <f t="array" ref="AA17">IF(AB17&lt;&gt;"",MIN(IF($C$15:$C$10000&gt;=AB17-$G$7,$C$15:$C$10000)),"")</f>
        <v>43007</v>
      </c>
      <c r="AB17" s="16">
        <f t="array" ref="AB17">IF(AB16&lt;&gt;"",IF(AA16-1&gt;=$U$7,MAX(IF($C$15:$C$10000&lt;=AA16-1,$C$15:$C$10000)),""),"")</f>
        <v>43017</v>
      </c>
      <c r="AD17" s="24" t="s">
        <v>44</v>
      </c>
      <c r="AE17" s="14" t="s">
        <v>46</v>
      </c>
      <c r="AF17" s="14" t="s">
        <v>55</v>
      </c>
      <c r="AG17" s="14" t="s">
        <v>48</v>
      </c>
      <c r="AH17" s="26"/>
    </row>
    <row r="18" spans="1:39" x14ac:dyDescent="0.2">
      <c r="A18" s="2"/>
      <c r="B18" s="2"/>
      <c r="C18" s="16">
        <v>43038</v>
      </c>
      <c r="D18" s="64">
        <v>1.1649</v>
      </c>
      <c r="F18" s="16">
        <f t="shared" si="2"/>
        <v>42948</v>
      </c>
      <c r="G18" s="16">
        <f t="shared" si="3"/>
        <v>42978</v>
      </c>
      <c r="H18" s="53">
        <f t="shared" ca="1" si="0"/>
        <v>1.1816521739130434</v>
      </c>
      <c r="I18" s="51">
        <f t="shared" si="1"/>
        <v>9.0670282179477618E-3</v>
      </c>
      <c r="J18" s="29" t="str">
        <f>IF(G18&lt;&gt;"",IF($D$7="Weekly","Wk "&amp;WEEKNUM(G18)&amp;" "&amp;"- "&amp;YEAR(G18),IF($D$7="Monthly",TEXT(G18,"mmm-yyyy"),IF($D$7="Yearly","Y "&amp;YEAR(G18),IF($D$7="Quarterly",YEAR(G18)&amp;" - Q"&amp;LOOKUP(MONTH(G18),{1,4,7,10},{1,2,3,4}),TEXT(F18,"dd-mmm-yy")&amp;" - "&amp;TEXT(G18,"dd-mmm-yy"))))),"")</f>
        <v>ส.ค.-2017</v>
      </c>
      <c r="K18" s="10"/>
      <c r="L18" s="46" t="s">
        <v>136</v>
      </c>
      <c r="M18" s="16">
        <f ca="1">IF(($D$6-$D$5)&gt;=90,MIN(OFFSET($C$14,,,MATCH(EDATE($N$15,-3),$C$15:$C$2500,-1),1)),"")</f>
        <v>42950</v>
      </c>
      <c r="N18" s="16">
        <f ca="1">IF(M18&lt;&gt;"",$N$15,"")</f>
        <v>43041</v>
      </c>
      <c r="O18" s="53">
        <f t="shared" ref="O18:O20" ca="1" si="7">IF(AND(M18&lt;&gt;"",N18&lt;&gt;""),AVERAGE(OFFSET($D$14,ROW(INDEX($D$14:$D$2286,MATCH(N18,$C$14:$C$2286,0)))-ROW($D$14),0,ROW(INDEX($D$14:$D$2286,MATCH(M18,$C$14:$C$2286,0)))-ROW(INDEX($D$14:$D$2286,MATCH(N18,$C$14:$C$2286,0)))+1,1)),"")</f>
        <v>1.1817772727272731</v>
      </c>
      <c r="P18" s="51">
        <f t="shared" ref="P18:P20" ca="1" si="8">IF(AND(M18&lt;&gt;"",N18&lt;&gt;""),(VLOOKUP(N18,$C$14:$D$2286,2,FALSE)-VLOOKUP(M18,$C$14:$D$2286,2,FALSE))/VLOOKUP(M18,$C$14:$D$2286,2,FALSE),"")</f>
        <v>-1.7610380856083702E-2</v>
      </c>
      <c r="Q18" s="57">
        <f t="shared" ca="1" si="5"/>
        <v>91</v>
      </c>
      <c r="R18" s="2"/>
      <c r="S18" s="16">
        <f t="array" ref="S18">IF(T18&lt;&gt;"",MIN(IF($C$15:$C$10000&gt;=(T18-6),$C$15:$C$10000)),"")</f>
        <v>43017</v>
      </c>
      <c r="T18" s="16">
        <f t="array" ref="T18">IF(T17&lt;&gt;"",IF(S17-1&gt;=$U$7,MAX(IF($C$15:$C$10000&lt;=(S17-1),$C$15:$C$10000)),""),"")</f>
        <v>43021</v>
      </c>
      <c r="U18" s="16">
        <f t="array" ref="U18">IF(V18&lt;&gt;"",MIN(IF($C$15:$C$10000&gt;=DATE(YEAR(V18),MONTH(V18),1),$C$15:$C$10000)),"")</f>
        <v>42948</v>
      </c>
      <c r="V18" s="16">
        <f t="array" ref="V18">IF(V17&lt;&gt;"",IF(U17-1&gt;=$U$7,MAX(IF($C$15:$C$10000&lt;=U17-1,$C$15:$C$10000)),""),"")</f>
        <v>42978</v>
      </c>
      <c r="W18" s="20">
        <f t="array" ref="W18">IF(X18&lt;&gt;"",MIN(IF($C$15:$C$10000&gt;=DATE(YEAR(X18),3*(ROUNDUP(MONTH(X18)/3,0)-1)+1,1),$C$15:$C$10000)),"")</f>
        <v>42737</v>
      </c>
      <c r="X18" s="16">
        <f t="array" ref="X18">IF(X17&lt;&gt;"",IF(W17-1&gt;=$U$7,MAX(IF($C$15:$C$10000&lt;=W17-1,$C$15:$C$10000)),""),"")</f>
        <v>42825</v>
      </c>
      <c r="Y18" s="16" t="str">
        <f t="array" ref="Y18">IF(Z18&lt;&gt;"",MIN(IF($C$15:$C$10000&gt;=DATE(YEAR(Z18),1,1),$C$15:$C$10000)),"")</f>
        <v/>
      </c>
      <c r="Z18" s="16" t="str">
        <f t="array" ref="Z18">IF(Z17&lt;&gt;"",IF(Y17-1&gt;=$U$7,MAX(IF($C$15:$C$10000&lt;=Y17-1,$C$15:$C$10000)),""),"")</f>
        <v/>
      </c>
      <c r="AA18" s="16">
        <f t="array" ref="AA18">IF(AB18&lt;&gt;"",MIN(IF($C$15:$C$10000&gt;=AB18-$G$7,$C$15:$C$10000)),"")</f>
        <v>42996</v>
      </c>
      <c r="AB18" s="16">
        <f t="array" ref="AB18">IF(AB17&lt;&gt;"",IF(AA17-1&gt;=$U$7,MAX(IF($C$15:$C$10000&lt;=AA17-1,$C$15:$C$10000)),""),"")</f>
        <v>43006</v>
      </c>
      <c r="AD18" s="14" t="s">
        <v>60</v>
      </c>
      <c r="AE18" s="14" t="s">
        <v>9</v>
      </c>
      <c r="AF18" s="27" t="s">
        <v>10</v>
      </c>
      <c r="AG18" s="14" t="s">
        <v>11</v>
      </c>
      <c r="AH18" s="26"/>
    </row>
    <row r="19" spans="1:39" x14ac:dyDescent="0.2">
      <c r="A19" s="2"/>
      <c r="B19" s="2"/>
      <c r="C19" s="16">
        <v>43035</v>
      </c>
      <c r="D19" s="64">
        <v>1.1608000000000001</v>
      </c>
      <c r="F19" s="16">
        <f t="shared" si="2"/>
        <v>42919</v>
      </c>
      <c r="G19" s="16">
        <f t="shared" si="3"/>
        <v>42947</v>
      </c>
      <c r="H19" s="53">
        <f t="shared" ca="1" si="0"/>
        <v>1.1530142857142858</v>
      </c>
      <c r="I19" s="51">
        <f t="shared" si="1"/>
        <v>4.2253521126760604E-2</v>
      </c>
      <c r="J19" s="29" t="str">
        <f>IF(G19&lt;&gt;"",IF($D$7="Weekly","Wk "&amp;WEEKNUM(G19)&amp;" "&amp;"- "&amp;YEAR(G19),IF($D$7="Monthly",TEXT(G19,"mmm-yyyy"),IF($D$7="Yearly","Y "&amp;YEAR(G19),IF($D$7="Quarterly",YEAR(G19)&amp;" - Q"&amp;LOOKUP(MONTH(G19),{1,4,7,10},{1,2,3,4}),TEXT(F19,"dd-mmm-yy")&amp;" - "&amp;TEXT(G19,"dd-mmm-yy"))))),"")</f>
        <v>ก.ค.-2017</v>
      </c>
      <c r="K19" s="10"/>
      <c r="L19" s="46" t="s">
        <v>137</v>
      </c>
      <c r="M19" s="16">
        <f ca="1">IF(($D$6-$D$5)&gt;=180,MIN(OFFSET($C$14,,,MATCH(EDATE($N$15,-6),$C$15:$C$2500,-1),1)),"")</f>
        <v>42858</v>
      </c>
      <c r="N19" s="16">
        <f ca="1">IF(M19&lt;&gt;"",$N$15,"")</f>
        <v>43041</v>
      </c>
      <c r="O19" s="53">
        <f t="shared" ca="1" si="7"/>
        <v>1.1556030303030305</v>
      </c>
      <c r="P19" s="51">
        <f t="shared" ca="1" si="8"/>
        <v>7.1402315750780987E-2</v>
      </c>
      <c r="Q19" s="57">
        <f t="shared" ca="1" si="5"/>
        <v>183</v>
      </c>
      <c r="R19" s="2"/>
      <c r="S19" s="16">
        <f t="array" ref="S19">IF(T19&lt;&gt;"",MIN(IF($C$15:$C$10000&gt;=(T19-6),$C$15:$C$10000)),"")</f>
        <v>43010</v>
      </c>
      <c r="T19" s="16">
        <f t="array" ref="T19">IF(T18&lt;&gt;"",IF(S18-1&gt;=$U$7,MAX(IF($C$15:$C$10000&lt;=(S18-1),$C$15:$C$10000)),""),"")</f>
        <v>43014</v>
      </c>
      <c r="U19" s="16">
        <f t="array" ref="U19">IF(V19&lt;&gt;"",MIN(IF($C$15:$C$10000&gt;=DATE(YEAR(V19),MONTH(V19),1),$C$15:$C$10000)),"")</f>
        <v>42919</v>
      </c>
      <c r="V19" s="16">
        <f t="array" ref="V19">IF(V18&lt;&gt;"",IF(U18-1&gt;=$U$7,MAX(IF($C$15:$C$10000&lt;=U18-1,$C$15:$C$10000)),""),"")</f>
        <v>42947</v>
      </c>
      <c r="W19" s="20" t="str">
        <f t="array" ref="W19">IF(X19&lt;&gt;"",MIN(IF($C$15:$C$10000&gt;=DATE(YEAR(X19),3*(ROUNDUP(MONTH(X19)/3,0)-1)+1,1),$C$15:$C$10000)),"")</f>
        <v/>
      </c>
      <c r="X19" s="16" t="str">
        <f t="array" ref="X19">IF(X18&lt;&gt;"",IF(W18-1&gt;=$U$7,MAX(IF($C$15:$C$10000&lt;=W18-1,$C$15:$C$10000)),""),"")</f>
        <v/>
      </c>
      <c r="Y19" s="16" t="str">
        <f t="array" ref="Y19">IF(Z19&lt;&gt;"",MIN(IF($C$15:$C$10000&gt;=DATE(YEAR(Z19),1,1),$C$15:$C$10000)),"")</f>
        <v/>
      </c>
      <c r="Z19" s="16" t="str">
        <f t="array" ref="Z19">IF(Z18&lt;&gt;"",IF(Y18-1&gt;=$U$7,MAX(IF($C$15:$C$10000&lt;=Y18-1,$C$15:$C$10000)),""),"")</f>
        <v/>
      </c>
      <c r="AA19" s="16">
        <f t="array" ref="AA19">IF(AB19&lt;&gt;"",MIN(IF($C$15:$C$10000&gt;=AB19-$G$7,$C$15:$C$10000)),"")</f>
        <v>42983</v>
      </c>
      <c r="AB19" s="16">
        <f t="array" ref="AB19">IF(AB18&lt;&gt;"",IF(AA18-1&gt;=$U$7,MAX(IF($C$15:$C$10000&lt;=AA18-1,$C$15:$C$10000)),""),"")</f>
        <v>42993</v>
      </c>
      <c r="AD19" s="14" t="s">
        <v>60</v>
      </c>
      <c r="AE19" s="14" t="s">
        <v>22</v>
      </c>
      <c r="AF19" s="14" t="s">
        <v>23</v>
      </c>
      <c r="AG19" s="14" t="s">
        <v>24</v>
      </c>
    </row>
    <row r="20" spans="1:39" x14ac:dyDescent="0.2">
      <c r="A20" s="2"/>
      <c r="B20" s="2"/>
      <c r="C20" s="16">
        <v>43034</v>
      </c>
      <c r="D20" s="64">
        <v>1.165</v>
      </c>
      <c r="F20" s="16">
        <f t="shared" si="2"/>
        <v>42887</v>
      </c>
      <c r="G20" s="16">
        <f t="shared" si="3"/>
        <v>42916</v>
      </c>
      <c r="H20" s="53">
        <f t="shared" ca="1" si="0"/>
        <v>1.1236045454545454</v>
      </c>
      <c r="I20" s="51">
        <f t="shared" si="1"/>
        <v>1.8909999108019007E-2</v>
      </c>
      <c r="J20" s="29" t="str">
        <f>IF(G20&lt;&gt;"",IF($D$7="Weekly","Wk "&amp;WEEKNUM(G20)&amp;" "&amp;"- "&amp;YEAR(G20),IF($D$7="Monthly",TEXT(G20,"mmm-yyyy"),IF($D$7="Yearly","Y "&amp;YEAR(G20),IF($D$7="Quarterly",YEAR(G20)&amp;" - Q"&amp;LOOKUP(MONTH(G20),{1,4,7,10},{1,2,3,4}),TEXT(F20,"dd-mmm-yy")&amp;" - "&amp;TEXT(G20,"dd-mmm-yy"))))),"")</f>
        <v>มิ.ย.-2017</v>
      </c>
      <c r="K20" s="10"/>
      <c r="L20" s="46" t="s">
        <v>138</v>
      </c>
      <c r="M20" s="16" t="str">
        <f ca="1">IF(($D$6-$D$5)&gt;=365,MIN(OFFSET($C$14,,,MATCH(EDATE($N$15,-12),$C$15:$C$2500,-1),1)),"")</f>
        <v/>
      </c>
      <c r="N20" s="16" t="str">
        <f ca="1">IF(M20&lt;&gt;"",$N$15,"")</f>
        <v/>
      </c>
      <c r="O20" s="53" t="str">
        <f t="shared" ca="1" si="7"/>
        <v/>
      </c>
      <c r="P20" s="51" t="str">
        <f t="shared" ca="1" si="8"/>
        <v/>
      </c>
      <c r="Q20" s="57" t="str">
        <f t="shared" ca="1" si="5"/>
        <v/>
      </c>
      <c r="R20" s="2"/>
      <c r="S20" s="16">
        <f t="array" ref="S20">IF(T20&lt;&gt;"",MIN(IF($C$15:$C$10000&gt;=(T20-6),$C$15:$C$10000)),"")</f>
        <v>43003</v>
      </c>
      <c r="T20" s="16">
        <f t="array" ref="T20">IF(T19&lt;&gt;"",IF(S19-1&gt;=$U$7,MAX(IF($C$15:$C$10000&lt;=(S19-1),$C$15:$C$10000)),""),"")</f>
        <v>43007</v>
      </c>
      <c r="U20" s="16">
        <f t="array" ref="U20">IF(V20&lt;&gt;"",MIN(IF($C$15:$C$10000&gt;=DATE(YEAR(V20),MONTH(V20),1),$C$15:$C$10000)),"")</f>
        <v>42887</v>
      </c>
      <c r="V20" s="16">
        <f t="array" ref="V20">IF(V19&lt;&gt;"",IF(U19-1&gt;=$U$7,MAX(IF($C$15:$C$10000&lt;=U19-1,$C$15:$C$10000)),""),"")</f>
        <v>42916</v>
      </c>
      <c r="W20" s="20" t="str">
        <f t="array" ref="W20">IF(X20&lt;&gt;"",MIN(IF($C$15:$C$10000&gt;=DATE(YEAR(X20),3*(ROUNDUP(MONTH(X20)/3,0)-1)+1,1),$C$15:$C$10000)),"")</f>
        <v/>
      </c>
      <c r="X20" s="16" t="str">
        <f t="array" ref="X20">IF(X19&lt;&gt;"",IF(W19-1&gt;=$U$7,MAX(IF($C$15:$C$10000&lt;=W19-1,$C$15:$C$10000)),""),"")</f>
        <v/>
      </c>
      <c r="Y20" s="16" t="str">
        <f t="array" ref="Y20">IF(Z20&lt;&gt;"",MIN(IF($C$15:$C$10000&gt;=DATE(YEAR(Z20),1,1),$C$15:$C$10000)),"")</f>
        <v/>
      </c>
      <c r="Z20" s="16" t="str">
        <f t="array" ref="Z20">IF(Z19&lt;&gt;"",IF(Y19-1&gt;=$U$7,MAX(IF($C$15:$C$10000&lt;=Y19-1,$C$15:$C$10000)),""),"")</f>
        <v/>
      </c>
      <c r="AA20" s="16">
        <f t="array" ref="AA20">IF(AB20&lt;&gt;"",MIN(IF($C$15:$C$10000&gt;=AB20-$G$7,$C$15:$C$10000)),"")</f>
        <v>42972</v>
      </c>
      <c r="AB20" s="16">
        <f t="array" ref="AB20">IF(AB19&lt;&gt;"",IF(AA19-1&gt;=$U$7,MAX(IF($C$15:$C$10000&lt;=AA19-1,$C$15:$C$10000)),""),"")</f>
        <v>42982</v>
      </c>
      <c r="AD20" s="14" t="s">
        <v>60</v>
      </c>
      <c r="AE20" s="14" t="s">
        <v>15</v>
      </c>
      <c r="AF20" s="14" t="s">
        <v>31</v>
      </c>
      <c r="AG20" s="14" t="s">
        <v>32</v>
      </c>
    </row>
    <row r="21" spans="1:39" x14ac:dyDescent="0.2">
      <c r="A21" s="2"/>
      <c r="B21" s="2"/>
      <c r="C21" s="16">
        <v>43033</v>
      </c>
      <c r="D21" s="64">
        <v>1.1812</v>
      </c>
      <c r="F21" s="16">
        <f t="shared" si="2"/>
        <v>42856</v>
      </c>
      <c r="G21" s="16">
        <f t="shared" si="3"/>
        <v>42886</v>
      </c>
      <c r="H21" s="53">
        <f t="shared" ca="1" si="0"/>
        <v>1.105508695652174</v>
      </c>
      <c r="I21" s="51">
        <f t="shared" si="1"/>
        <v>3.1473664892640849E-2</v>
      </c>
      <c r="J21" s="29" t="str">
        <f>IF(G21&lt;&gt;"",IF($D$7="Weekly","Wk "&amp;WEEKNUM(G21)&amp;" "&amp;"- "&amp;YEAR(G21),IF($D$7="Monthly",TEXT(G21,"mmm-yyyy"),IF($D$7="Yearly","Y "&amp;YEAR(G21),IF($D$7="Quarterly",YEAR(G21)&amp;" - Q"&amp;LOOKUP(MONTH(G21),{1,4,7,10},{1,2,3,4}),TEXT(F21,"dd-mmm-yy")&amp;" - "&amp;TEXT(G21,"dd-mmm-yy"))))),"")</f>
        <v>พ.ค.-2017</v>
      </c>
      <c r="K21" s="10"/>
      <c r="L21" s="46" t="s">
        <v>140</v>
      </c>
      <c r="M21" s="16" t="str">
        <f ca="1">IF(($D$6-$D$5)&gt;=(365*2),MIN(OFFSET($C$14,,,MATCH(EDATE($N$15,-12*2),$C$15:$C$2500,-1),1)),"")</f>
        <v/>
      </c>
      <c r="N21" s="16" t="str">
        <f t="shared" ref="N21:N24" ca="1" si="9">IF(M21&lt;&gt;"",$N$15,"")</f>
        <v/>
      </c>
      <c r="O21" s="53" t="str">
        <f t="shared" ref="O21:O24" ca="1" si="10">IF(AND(M21&lt;&gt;"",N21&lt;&gt;""),AVERAGE(OFFSET($D$14,ROW(INDEX($D$14:$D$2286,MATCH(N21,$C$14:$C$2286,0)))-ROW($D$14),0,ROW(INDEX($D$14:$D$2286,MATCH(M21,$C$14:$C$2286,0)))-ROW(INDEX($D$14:$D$2286,MATCH(N21,$C$14:$C$2286,0)))+1,1)),"")</f>
        <v/>
      </c>
      <c r="P21" s="51" t="str">
        <f t="shared" ref="P21:P24" ca="1" si="11">IF(AND(M21&lt;&gt;"",N21&lt;&gt;""),(VLOOKUP(N21,$C$14:$D$2286,2,FALSE)-VLOOKUP(M21,$C$14:$D$2286,2,FALSE))/VLOOKUP(M21,$C$14:$D$2286,2,FALSE),"")</f>
        <v/>
      </c>
      <c r="Q21" s="57" t="str">
        <f t="shared" ref="Q21:Q24" ca="1" si="12">IF(AND(N21&lt;&gt;"",M21&lt;&gt;""),N21-M21,"")</f>
        <v/>
      </c>
      <c r="R21" s="2"/>
      <c r="S21" s="16">
        <f t="array" ref="S21">IF(T21&lt;&gt;"",MIN(IF($C$15:$C$10000&gt;=(T21-6),$C$15:$C$10000)),"")</f>
        <v>42996</v>
      </c>
      <c r="T21" s="16">
        <f t="array" ref="T21">IF(T20&lt;&gt;"",IF(S20-1&gt;=$U$7,MAX(IF($C$15:$C$10000&lt;=(S20-1),$C$15:$C$10000)),""),"")</f>
        <v>43000</v>
      </c>
      <c r="U21" s="16">
        <f t="array" ref="U21">IF(V21&lt;&gt;"",MIN(IF($C$15:$C$10000&gt;=DATE(YEAR(V21),MONTH(V21),1),$C$15:$C$10000)),"")</f>
        <v>42856</v>
      </c>
      <c r="V21" s="16">
        <f t="array" ref="V21">IF(V20&lt;&gt;"",IF(U20-1&gt;=$U$7,MAX(IF($C$15:$C$10000&lt;=U20-1,$C$15:$C$10000)),""),"")</f>
        <v>42886</v>
      </c>
      <c r="W21" s="20" t="str">
        <f t="array" ref="W21">IF(X21&lt;&gt;"",MIN(IF($C$15:$C$10000&gt;=DATE(YEAR(X21),3*(ROUNDUP(MONTH(X21)/3,0)-1)+1,1),$C$15:$C$10000)),"")</f>
        <v/>
      </c>
      <c r="X21" s="16" t="str">
        <f t="array" ref="X21">IF(X20&lt;&gt;"",IF(W20-1&gt;=$U$7,MAX(IF($C$15:$C$10000&lt;=W20-1,$C$15:$C$10000)),""),"")</f>
        <v/>
      </c>
      <c r="Y21" s="16" t="str">
        <f t="array" ref="Y21">IF(Z21&lt;&gt;"",MIN(IF($C$15:$C$10000&gt;=DATE(YEAR(Z21),1,1),$C$15:$C$10000)),"")</f>
        <v/>
      </c>
      <c r="Z21" s="16" t="str">
        <f t="array" ref="Z21">IF(Z20&lt;&gt;"",IF(Y20-1&gt;=$U$7,MAX(IF($C$15:$C$10000&lt;=Y20-1,$C$15:$C$10000)),""),"")</f>
        <v/>
      </c>
      <c r="AA21" s="16">
        <f t="array" ref="AA21">IF(AB21&lt;&gt;"",MIN(IF($C$15:$C$10000&gt;=AB21-$G$7,$C$15:$C$10000)),"")</f>
        <v>42961</v>
      </c>
      <c r="AB21" s="16">
        <f t="array" ref="AB21">IF(AB20&lt;&gt;"",IF(AA20-1&gt;=$U$7,MAX(IF($C$15:$C$10000&lt;=AA20-1,$C$15:$C$10000)),""),"")</f>
        <v>42971</v>
      </c>
      <c r="AD21" s="14" t="s">
        <v>60</v>
      </c>
      <c r="AE21" s="14" t="s">
        <v>56</v>
      </c>
      <c r="AF21" s="14" t="s">
        <v>47</v>
      </c>
      <c r="AG21" s="14" t="s">
        <v>48</v>
      </c>
    </row>
    <row r="22" spans="1:39" x14ac:dyDescent="0.2">
      <c r="A22" s="2"/>
      <c r="B22" s="2"/>
      <c r="C22" s="16">
        <v>43032</v>
      </c>
      <c r="D22" s="64">
        <v>1.1758999999999999</v>
      </c>
      <c r="F22" s="16">
        <f t="shared" ref="F22:G24" si="13">IF($D$7="Weekly",S22,IF($D$7="Monthly",U22,IF($D$7="Quarterly",W22,IF($D$7="Yearly",Y22,AA22))))</f>
        <v>42828</v>
      </c>
      <c r="G22" s="16">
        <f t="shared" si="13"/>
        <v>42853</v>
      </c>
      <c r="H22" s="53">
        <f t="shared" ca="1" si="0"/>
        <v>1.071475</v>
      </c>
      <c r="I22" s="51">
        <f t="shared" si="1"/>
        <v>2.1278590176227918E-2</v>
      </c>
      <c r="J22" s="29" t="str">
        <f>IF(G22&lt;&gt;"",IF($D$7="Weekly","Wk "&amp;WEEKNUM(G22)&amp;" "&amp;"- "&amp;YEAR(G22),IF($D$7="Monthly",TEXT(G22,"mmm-yyyy"),IF($D$7="Yearly","Y "&amp;YEAR(G22),IF($D$7="Quarterly",YEAR(G22)&amp;" - Q"&amp;LOOKUP(MONTH(G22),{1,4,7,10},{1,2,3,4}),TEXT(F22,"dd-mmm-yy")&amp;" - "&amp;TEXT(G22,"dd-mmm-yy"))))),"")</f>
        <v>เม.ย.-2017</v>
      </c>
      <c r="K22" s="10"/>
      <c r="L22" s="46" t="s">
        <v>141</v>
      </c>
      <c r="M22" s="16" t="str">
        <f ca="1">IF(($D$6-$D$5)&gt;=(365*3),MIN(OFFSET($C$14,,,MATCH(EDATE($N$15,-12*3),$C$15:$C$2500,-1),1)),"")</f>
        <v/>
      </c>
      <c r="N22" s="16" t="str">
        <f t="shared" ca="1" si="9"/>
        <v/>
      </c>
      <c r="O22" s="53" t="str">
        <f t="shared" ca="1" si="10"/>
        <v/>
      </c>
      <c r="P22" s="51" t="str">
        <f t="shared" ca="1" si="11"/>
        <v/>
      </c>
      <c r="Q22" s="57" t="str">
        <f t="shared" ca="1" si="12"/>
        <v/>
      </c>
      <c r="R22" s="2"/>
      <c r="S22" s="16">
        <f t="array" ref="S22">IF(T22&lt;&gt;"",MIN(IF($C$15:$C$10000&gt;=(T22-6),$C$15:$C$10000)),"")</f>
        <v>42989</v>
      </c>
      <c r="T22" s="16">
        <f t="array" ref="T22">IF(T21&lt;&gt;"",IF(S21-1&gt;=$U$7,MAX(IF($C$15:$C$10000&lt;=(S21-1),$C$15:$C$10000)),""),"")</f>
        <v>42993</v>
      </c>
      <c r="U22" s="16">
        <f t="array" ref="U22">IF(V22&lt;&gt;"",MIN(IF($C$15:$C$10000&gt;=DATE(YEAR(V22),MONTH(V22),1),$C$15:$C$10000)),"")</f>
        <v>42828</v>
      </c>
      <c r="V22" s="16">
        <f t="array" ref="V22">IF(V21&lt;&gt;"",IF(U21-1&gt;=$U$7,MAX(IF($C$15:$C$10000&lt;=U21-1,$C$15:$C$10000)),""),"")</f>
        <v>42853</v>
      </c>
      <c r="W22" s="20" t="str">
        <f t="array" ref="W22">IF(X22&lt;&gt;"",MIN(IF($C$15:$C$10000&gt;=DATE(YEAR(X22),3*(ROUNDUP(MONTH(X22)/3,0)-1)+1,1),$C$15:$C$10000)),"")</f>
        <v/>
      </c>
      <c r="X22" s="16" t="str">
        <f t="array" ref="X22">IF(X21&lt;&gt;"",IF(W21-1&gt;=$U$7,MAX(IF($C$15:$C$10000&lt;=W21-1,$C$15:$C$10000)),""),"")</f>
        <v/>
      </c>
      <c r="Y22" s="16" t="str">
        <f t="array" ref="Y22">IF(Z22&lt;&gt;"",MIN(IF($C$15:$C$10000&gt;=DATE(YEAR(Z22),1,1),$C$15:$C$10000)),"")</f>
        <v/>
      </c>
      <c r="Z22" s="16" t="str">
        <f t="array" ref="Z22">IF(Z21&lt;&gt;"",IF(Y21-1&gt;=$U$7,MAX(IF($C$15:$C$10000&lt;=Y21-1,$C$15:$C$10000)),""),"")</f>
        <v/>
      </c>
      <c r="AA22" s="16">
        <f t="array" ref="AA22">IF(AB22&lt;&gt;"",MIN(IF($C$15:$C$10000&gt;=AB22-$G$7,$C$15:$C$10000)),"")</f>
        <v>42948</v>
      </c>
      <c r="AB22" s="16">
        <f t="array" ref="AB22">IF(AB21&lt;&gt;"",IF(AA21-1&gt;=$U$7,MAX(IF($C$15:$C$10000&lt;=AA21-1,$C$15:$C$10000)),""),"")</f>
        <v>42958</v>
      </c>
      <c r="AD22" s="14" t="s">
        <v>60</v>
      </c>
      <c r="AE22" s="14" t="s">
        <v>57</v>
      </c>
      <c r="AF22" s="14" t="s">
        <v>49</v>
      </c>
      <c r="AG22" s="14" t="s">
        <v>48</v>
      </c>
    </row>
    <row r="23" spans="1:39" x14ac:dyDescent="0.2">
      <c r="A23" s="2"/>
      <c r="B23" s="2"/>
      <c r="C23" s="16">
        <v>43031</v>
      </c>
      <c r="D23" s="64">
        <v>1.1747000000000001</v>
      </c>
      <c r="F23" s="16">
        <f t="shared" si="13"/>
        <v>42795</v>
      </c>
      <c r="G23" s="16">
        <f t="shared" si="13"/>
        <v>42825</v>
      </c>
      <c r="H23" s="53">
        <f t="shared" ca="1" si="0"/>
        <v>1.0685521739130437</v>
      </c>
      <c r="I23" s="51">
        <f t="shared" si="1"/>
        <v>9.7667362032998074E-3</v>
      </c>
      <c r="J23" s="29" t="str">
        <f>IF(G23&lt;&gt;"",IF($D$7="Weekly","Wk "&amp;WEEKNUM(G23)&amp;" "&amp;"- "&amp;YEAR(G23),IF($D$7="Monthly",TEXT(G23,"mmm-yyyy"),IF($D$7="Yearly","Y "&amp;YEAR(G23),IF($D$7="Quarterly",YEAR(G23)&amp;" - Q"&amp;LOOKUP(MONTH(G23),{1,4,7,10},{1,2,3,4}),TEXT(F23,"dd-mmm-yy")&amp;" - "&amp;TEXT(G23,"dd-mmm-yy"))))),"")</f>
        <v>มี.ค.-2017</v>
      </c>
      <c r="K23" s="10"/>
      <c r="L23" s="46" t="s">
        <v>142</v>
      </c>
      <c r="M23" s="16" t="str">
        <f ca="1">IF(($D$6-$D$5)&gt;=(365*4),MIN(OFFSET($C$14,,,MATCH(EDATE($N$15,-12*4),$C$15:$C$2500,-1),1)),"")</f>
        <v/>
      </c>
      <c r="N23" s="16" t="str">
        <f t="shared" ca="1" si="9"/>
        <v/>
      </c>
      <c r="O23" s="53" t="str">
        <f t="shared" ca="1" si="10"/>
        <v/>
      </c>
      <c r="P23" s="51" t="str">
        <f t="shared" ca="1" si="11"/>
        <v/>
      </c>
      <c r="Q23" s="57" t="str">
        <f t="shared" ca="1" si="12"/>
        <v/>
      </c>
      <c r="R23" s="2"/>
      <c r="S23" s="16">
        <f t="array" ref="S23">IF(T23&lt;&gt;"",MIN(IF($C$15:$C$10000&gt;=(T23-6),$C$15:$C$10000)),"")</f>
        <v>42982</v>
      </c>
      <c r="T23" s="16">
        <f t="array" ref="T23">IF(T22&lt;&gt;"",IF(S22-1&gt;=$U$7,MAX(IF($C$15:$C$10000&lt;=(S22-1),$C$15:$C$10000)),""),"")</f>
        <v>42986</v>
      </c>
      <c r="U23" s="16">
        <f t="array" ref="U23">IF(V23&lt;&gt;"",MIN(IF($C$15:$C$10000&gt;=DATE(YEAR(V23),MONTH(V23),1),$C$15:$C$10000)),"")</f>
        <v>42795</v>
      </c>
      <c r="V23" s="16">
        <f t="array" ref="V23">IF(V22&lt;&gt;"",IF(U22-1&gt;=$U$7,MAX(IF($C$15:$C$10000&lt;=U22-1,$C$15:$C$10000)),""),"")</f>
        <v>42825</v>
      </c>
      <c r="W23" s="20" t="str">
        <f t="array" ref="W23">IF(X23&lt;&gt;"",MIN(IF($C$15:$C$10000&gt;=DATE(YEAR(X23),3*(ROUNDUP(MONTH(X23)/3,0)-1)+1,1),$C$15:$C$10000)),"")</f>
        <v/>
      </c>
      <c r="X23" s="16" t="str">
        <f t="array" ref="X23">IF(X22&lt;&gt;"",IF(W22-1&gt;=$U$7,MAX(IF($C$15:$C$10000&lt;=W22-1,$C$15:$C$10000)),""),"")</f>
        <v/>
      </c>
      <c r="Y23" s="16" t="str">
        <f t="array" ref="Y23">IF(Z23&lt;&gt;"",MIN(IF($C$15:$C$10000&gt;=DATE(YEAR(Z23),1,1),$C$15:$C$10000)),"")</f>
        <v/>
      </c>
      <c r="Z23" s="16" t="str">
        <f t="array" ref="Z23">IF(Z22&lt;&gt;"",IF(Y22-1&gt;=$U$7,MAX(IF($C$15:$C$10000&lt;=Y22-1,$C$15:$C$10000)),""),"")</f>
        <v/>
      </c>
      <c r="AA23" s="16">
        <f t="array" ref="AA23">IF(AB23&lt;&gt;"",MIN(IF($C$15:$C$10000&gt;=AB23-$G$7,$C$15:$C$10000)),"")</f>
        <v>42937</v>
      </c>
      <c r="AB23" s="16">
        <f t="array" ref="AB23">IF(AB22&lt;&gt;"",IF(AA22-1&gt;=$U$7,MAX(IF($C$15:$C$10000&lt;=AA22-1,$C$15:$C$10000)),""),"")</f>
        <v>42947</v>
      </c>
      <c r="AD23" s="14" t="s">
        <v>60</v>
      </c>
      <c r="AE23" s="14" t="s">
        <v>58</v>
      </c>
      <c r="AF23" s="14" t="s">
        <v>52</v>
      </c>
      <c r="AG23" s="14" t="s">
        <v>48</v>
      </c>
    </row>
    <row r="24" spans="1:39" x14ac:dyDescent="0.2">
      <c r="A24" s="2"/>
      <c r="B24" s="2"/>
      <c r="C24" s="16">
        <v>43028</v>
      </c>
      <c r="D24" s="64">
        <v>1.1782999999999999</v>
      </c>
      <c r="F24" s="16">
        <f t="shared" si="13"/>
        <v>42767</v>
      </c>
      <c r="G24" s="16">
        <f t="shared" si="13"/>
        <v>42794</v>
      </c>
      <c r="H24" s="53">
        <f t="shared" ca="1" si="0"/>
        <v>1.0638850000000002</v>
      </c>
      <c r="I24" s="51">
        <f t="shared" si="1"/>
        <v>-1.7832265254945561E-2</v>
      </c>
      <c r="J24" s="29" t="str">
        <f>IF(G24&lt;&gt;"",IF($D$7="Weekly","Wk "&amp;WEEKNUM(G24)&amp;" "&amp;"- "&amp;YEAR(G24),IF($D$7="Monthly",TEXT(G24,"mmm-yyyy"),IF($D$7="Yearly","Y "&amp;YEAR(G24),IF($D$7="Quarterly",YEAR(G24)&amp;" - Q"&amp;LOOKUP(MONTH(G24),{1,4,7,10},{1,2,3,4}),TEXT(F24,"dd-mmm-yy")&amp;" - "&amp;TEXT(G24,"dd-mmm-yy"))))),"")</f>
        <v>ก.พ.-2017</v>
      </c>
      <c r="K24" s="10"/>
      <c r="L24" s="46" t="s">
        <v>143</v>
      </c>
      <c r="M24" s="16" t="str">
        <f ca="1">IF(($D$6-$D$5)&gt;=(365*5),MIN(OFFSET($C$14,,,MATCH(EDATE($N$15,-12*5),$C$15:$C$2500,-1),1)),"")</f>
        <v/>
      </c>
      <c r="N24" s="16" t="str">
        <f t="shared" ca="1" si="9"/>
        <v/>
      </c>
      <c r="O24" s="53" t="str">
        <f t="shared" ca="1" si="10"/>
        <v/>
      </c>
      <c r="P24" s="51" t="str">
        <f t="shared" ca="1" si="11"/>
        <v/>
      </c>
      <c r="Q24" s="57" t="str">
        <f t="shared" ca="1" si="12"/>
        <v/>
      </c>
      <c r="R24" s="2"/>
      <c r="S24" s="16">
        <f t="array" ref="S24">IF(T24&lt;&gt;"",MIN(IF($C$15:$C$10000&gt;=(T24-6),$C$15:$C$10000)),"")</f>
        <v>42975</v>
      </c>
      <c r="T24" s="16">
        <f t="array" ref="T24">IF(T23&lt;&gt;"",IF(S23-1&gt;=$U$7,MAX(IF($C$15:$C$10000&lt;=(S23-1),$C$15:$C$10000)),""),"")</f>
        <v>42979</v>
      </c>
      <c r="U24" s="16">
        <f t="array" ref="U24">IF(V24&lt;&gt;"",MIN(IF($C$15:$C$10000&gt;=DATE(YEAR(V24),MONTH(V24),1),$C$15:$C$10000)),"")</f>
        <v>42767</v>
      </c>
      <c r="V24" s="16">
        <f t="array" ref="V24">IF(V23&lt;&gt;"",IF(U23-1&gt;=$U$7,MAX(IF($C$15:$C$10000&lt;=U23-1,$C$15:$C$10000)),""),"")</f>
        <v>42794</v>
      </c>
      <c r="W24" s="20" t="str">
        <f t="array" ref="W24">IF(X24&lt;&gt;"",MIN(IF($C$15:$C$10000&gt;=DATE(YEAR(X24),3*(ROUNDUP(MONTH(X24)/3,0)-1)+1,1),$C$15:$C$10000)),"")</f>
        <v/>
      </c>
      <c r="X24" s="16" t="str">
        <f t="array" ref="X24">IF(X23&lt;&gt;"",IF(W23-1&gt;=$U$7,MAX(IF($C$15:$C$10000&lt;=W23-1,$C$15:$C$10000)),""),"")</f>
        <v/>
      </c>
      <c r="Y24" s="16" t="str">
        <f t="array" ref="Y24">IF(Z24&lt;&gt;"",MIN(IF($C$15:$C$10000&gt;=DATE(YEAR(Z24),1,1),$C$15:$C$10000)),"")</f>
        <v/>
      </c>
      <c r="Z24" s="16" t="str">
        <f t="array" ref="Z24">IF(Z23&lt;&gt;"",IF(Y23-1&gt;=$U$7,MAX(IF($C$15:$C$10000&lt;=Y23-1,$C$15:$C$10000)),""),"")</f>
        <v/>
      </c>
      <c r="AA24" s="16">
        <f t="array" ref="AA24">IF(AB24&lt;&gt;"",MIN(IF($C$15:$C$10000&gt;=AB24-$G$7,$C$15:$C$10000)),"")</f>
        <v>42926</v>
      </c>
      <c r="AB24" s="16">
        <f t="array" ref="AB24">IF(AB23&lt;&gt;"",IF(AA23-1&gt;=$U$7,MAX(IF($C$15:$C$10000&lt;=AA23-1,$C$15:$C$10000)),""),"")</f>
        <v>42936</v>
      </c>
      <c r="AD24" s="14" t="s">
        <v>60</v>
      </c>
      <c r="AE24" s="14" t="s">
        <v>59</v>
      </c>
      <c r="AF24" s="14" t="s">
        <v>54</v>
      </c>
      <c r="AG24" s="14" t="s">
        <v>48</v>
      </c>
      <c r="AL24" s="30"/>
      <c r="AM24" s="31"/>
    </row>
    <row r="25" spans="1:39" x14ac:dyDescent="0.2">
      <c r="A25" s="2"/>
      <c r="B25" s="2"/>
      <c r="C25" s="16">
        <v>43027</v>
      </c>
      <c r="D25" s="64">
        <v>1.1850000000000001</v>
      </c>
      <c r="F25" s="16">
        <f t="shared" ref="F25:F37" si="14">IF($D$7="Weekly",S25,IF($D$7="Monthly",U25,IF($D$7="Quarterly",W25,IF($D$7="Yearly",Y25,AA25))))</f>
        <v>42737</v>
      </c>
      <c r="G25" s="16">
        <f t="shared" ref="G25:G37" si="15">IF($D$7="Weekly",T25,IF($D$7="Monthly",V25,IF($D$7="Quarterly",X25,IF($D$7="Yearly",Z25,AB25))))</f>
        <v>42766</v>
      </c>
      <c r="H25" s="53">
        <f t="shared" ca="1" si="0"/>
        <v>1.0628909090909089</v>
      </c>
      <c r="I25" s="51">
        <f t="shared" si="1"/>
        <v>3.2322845940518145E-2</v>
      </c>
      <c r="J25" s="29" t="str">
        <f>IF(G25&lt;&gt;"",IF($D$7="Weekly","Wk "&amp;WEEKNUM(G25)&amp;" "&amp;"- "&amp;YEAR(G25),IF($D$7="Monthly",TEXT(G25,"mmm-yyyy"),IF($D$7="Yearly","Y "&amp;YEAR(G25),IF($D$7="Quarterly",YEAR(G25)&amp;" - Q"&amp;LOOKUP(MONTH(G25),{1,4,7,10},{1,2,3,4}),TEXT(F25,"dd-mmm-yy")&amp;" - "&amp;TEXT(G25,"dd-mmm-yy"))))),"")</f>
        <v>ม.ค.-2017</v>
      </c>
      <c r="K25" s="10"/>
      <c r="L25" s="10"/>
      <c r="M25" s="10"/>
      <c r="N25" s="10"/>
      <c r="O25" s="62"/>
      <c r="P25" s="2"/>
      <c r="Q25" s="2"/>
      <c r="R25" s="2"/>
      <c r="S25" s="16">
        <f t="array" ref="S25">IF(T25&lt;&gt;"",MIN(IF($C$15:$C$10000&gt;=(T25-6),$C$15:$C$10000)),"")</f>
        <v>42968</v>
      </c>
      <c r="T25" s="16">
        <f t="array" ref="T25">IF(T24&lt;&gt;"",IF(S24-1&gt;=$U$7,MAX(IF($C$15:$C$10000&lt;=(S24-1),$C$15:$C$10000)),""),"")</f>
        <v>42972</v>
      </c>
      <c r="U25" s="16">
        <f t="array" ref="U25">IF(V25&lt;&gt;"",MIN(IF($C$15:$C$10000&gt;=DATE(YEAR(V25),MONTH(V25),1),$C$15:$C$10000)),"")</f>
        <v>42737</v>
      </c>
      <c r="V25" s="16">
        <f t="array" ref="V25">IF(V24&lt;&gt;"",IF(U24-1&gt;=$U$7,MAX(IF($C$15:$C$10000&lt;=U24-1,$C$15:$C$10000)),""),"")</f>
        <v>42766</v>
      </c>
      <c r="W25" s="20" t="str">
        <f t="array" ref="W25">IF(X25&lt;&gt;"",MIN(IF($C$15:$C$10000&gt;=DATE(YEAR(X25),3*(ROUNDUP(MONTH(X25)/3,0)-1)+1,1),$C$15:$C$10000)),"")</f>
        <v/>
      </c>
      <c r="X25" s="16" t="str">
        <f t="array" ref="X25">IF(X24&lt;&gt;"",IF(W24-1&gt;=$U$7,MAX(IF($C$15:$C$10000&lt;=W24-1,$C$15:$C$10000)),""),"")</f>
        <v/>
      </c>
      <c r="Y25" s="16" t="str">
        <f t="array" ref="Y25">IF(Z25&lt;&gt;"",MIN(IF($C$15:$C$10000&gt;=DATE(YEAR(Z25),1,1),$C$15:$C$10000)),"")</f>
        <v/>
      </c>
      <c r="Z25" s="16" t="str">
        <f t="array" ref="Z25">IF(Z24&lt;&gt;"",IF(Y24-1&gt;=$U$7,MAX(IF($C$15:$C$10000&lt;=Y24-1,$C$15:$C$10000)),""),"")</f>
        <v/>
      </c>
      <c r="AA25" s="16">
        <f t="array" ref="AA25">IF(AB25&lt;&gt;"",MIN(IF($C$15:$C$10000&gt;=AB25-$G$7,$C$15:$C$10000)),"")</f>
        <v>42913</v>
      </c>
      <c r="AB25" s="16">
        <f t="array" ref="AB25">IF(AB24&lt;&gt;"",IF(AA24-1&gt;=$U$7,MAX(IF($C$15:$C$10000&lt;=AA24-1,$C$15:$C$10000)),""),"")</f>
        <v>42923</v>
      </c>
      <c r="AD25" s="14" t="s">
        <v>60</v>
      </c>
      <c r="AE25" s="14" t="s">
        <v>46</v>
      </c>
      <c r="AF25" s="14" t="s">
        <v>55</v>
      </c>
      <c r="AG25" s="14" t="s">
        <v>48</v>
      </c>
      <c r="AL25" s="30"/>
      <c r="AM25" s="31"/>
    </row>
    <row r="26" spans="1:39" x14ac:dyDescent="0.2">
      <c r="C26" s="16">
        <v>43026</v>
      </c>
      <c r="D26" s="29">
        <v>1.1787000000000001</v>
      </c>
      <c r="F26" s="16" t="str">
        <f t="shared" si="14"/>
        <v/>
      </c>
      <c r="G26" s="16" t="str">
        <f t="shared" si="15"/>
        <v/>
      </c>
      <c r="H26" s="53" t="str">
        <f t="shared" ca="1" si="0"/>
        <v/>
      </c>
      <c r="I26" s="51" t="str">
        <f t="shared" si="1"/>
        <v/>
      </c>
      <c r="J26" s="29" t="str">
        <f>IF(G26&lt;&gt;"",IF($D$7="Weekly","Wk "&amp;WEEKNUM(G26)&amp;" "&amp;"- "&amp;YEAR(G26),IF($D$7="Monthly",TEXT(G26,"mmm-yyyy"),IF($D$7="Yearly","Y "&amp;YEAR(G26),IF($D$7="Quarterly",YEAR(G26)&amp;" - Q"&amp;LOOKUP(MONTH(G26),{1,4,7,10},{1,2,3,4}),TEXT(F26,"dd-mmm-yy")&amp;" - "&amp;TEXT(G26,"dd-mmm-yy"))))),"")</f>
        <v/>
      </c>
      <c r="M26" s="34"/>
      <c r="O26" s="63"/>
      <c r="S26" s="16">
        <f t="array" ref="S26">IF(T26&lt;&gt;"",MIN(IF($C$15:$C$10000&gt;=(T26-6),$C$15:$C$10000)),"")</f>
        <v>42961</v>
      </c>
      <c r="T26" s="16">
        <f t="array" ref="T26">IF(T25&lt;&gt;"",IF(S25-1&gt;=$U$7,MAX(IF($C$15:$C$10000&lt;=(S25-1),$C$15:$C$10000)),""),"")</f>
        <v>42965</v>
      </c>
      <c r="U26" s="16" t="str">
        <f t="array" ref="U26">IF(V26&lt;&gt;"",MIN(IF($C$15:$C$10000&gt;=DATE(YEAR(V26),MONTH(V26),1),$C$15:$C$10000)),"")</f>
        <v/>
      </c>
      <c r="V26" s="16" t="str">
        <f t="array" ref="V26">IF(V25&lt;&gt;"",IF(U25-1&gt;=$U$7,MAX(IF($C$15:$C$10000&lt;=U25-1,$C$15:$C$10000)),""),"")</f>
        <v/>
      </c>
      <c r="W26" s="20" t="str">
        <f t="array" ref="W26">IF(X26&lt;&gt;"",MIN(IF($C$15:$C$10000&gt;=DATE(YEAR(X26),3*(ROUNDUP(MONTH(X26)/3,0)-1)+1,1),$C$15:$C$10000)),"")</f>
        <v/>
      </c>
      <c r="X26" s="16" t="str">
        <f t="array" ref="X26">IF(X25&lt;&gt;"",IF(W25-1&gt;=$U$7,MAX(IF($C$15:$C$10000&lt;=W25-1,$C$15:$C$10000)),""),"")</f>
        <v/>
      </c>
      <c r="Y26" s="16" t="str">
        <f t="array" ref="Y26">IF(Z26&lt;&gt;"",MIN(IF($C$15:$C$10000&gt;=DATE(YEAR(Z26),1,1),$C$15:$C$10000)),"")</f>
        <v/>
      </c>
      <c r="Z26" s="16" t="str">
        <f t="array" ref="Z26">IF(Z25&lt;&gt;"",IF(Y25-1&gt;=$U$7,MAX(IF($C$15:$C$10000&lt;=Y25-1,$C$15:$C$10000)),""),"")</f>
        <v/>
      </c>
      <c r="AA26" s="16">
        <f t="array" ref="AA26">IF(AB26&lt;&gt;"",MIN(IF($C$15:$C$10000&gt;=AB26-$G$7,$C$15:$C$10000)),"")</f>
        <v>42902</v>
      </c>
      <c r="AB26" s="16">
        <f t="array" ref="AB26">IF(AB25&lt;&gt;"",IF(AA25-1&gt;=$U$7,MAX(IF($C$15:$C$10000&lt;=AA25-1,$C$15:$C$10000)),""),"")</f>
        <v>42912</v>
      </c>
      <c r="AD26" s="21" t="s">
        <v>62</v>
      </c>
      <c r="AE26" s="14" t="s">
        <v>9</v>
      </c>
      <c r="AF26" s="27" t="s">
        <v>10</v>
      </c>
      <c r="AG26" s="14" t="s">
        <v>11</v>
      </c>
      <c r="AL26" s="30"/>
      <c r="AM26" s="31"/>
    </row>
    <row r="27" spans="1:39" x14ac:dyDescent="0.2">
      <c r="C27" s="16">
        <v>43025</v>
      </c>
      <c r="D27" s="29">
        <v>1.1766000000000001</v>
      </c>
      <c r="F27" s="16" t="str">
        <f t="shared" si="14"/>
        <v/>
      </c>
      <c r="G27" s="16" t="str">
        <f t="shared" si="15"/>
        <v/>
      </c>
      <c r="H27" s="53" t="str">
        <f t="shared" ca="1" si="0"/>
        <v/>
      </c>
      <c r="I27" s="51" t="str">
        <f t="shared" si="1"/>
        <v/>
      </c>
      <c r="J27" s="29" t="str">
        <f>IF(G27&lt;&gt;"",IF($D$7="Weekly","Wk "&amp;WEEKNUM(G27)&amp;" "&amp;"- "&amp;YEAR(G27),IF($D$7="Monthly",TEXT(G27,"mmm-yyyy"),IF($D$7="Yearly","Y "&amp;YEAR(G27),IF($D$7="Quarterly",YEAR(G27)&amp;" - Q"&amp;LOOKUP(MONTH(G27),{1,4,7,10},{1,2,3,4}),TEXT(F27,"dd-mmm-yy")&amp;" - "&amp;TEXT(G27,"dd-mmm-yy"))))),"")</f>
        <v/>
      </c>
      <c r="O27" s="63"/>
      <c r="S27" s="16">
        <f t="array" ref="S27">IF(T27&lt;&gt;"",MIN(IF($C$15:$C$10000&gt;=(T27-6),$C$15:$C$10000)),"")</f>
        <v>42954</v>
      </c>
      <c r="T27" s="16">
        <f t="array" ref="T27">IF(T26&lt;&gt;"",IF(S26-1&gt;=$U$7,MAX(IF($C$15:$C$10000&lt;=(S26-1),$C$15:$C$10000)),""),"")</f>
        <v>42958</v>
      </c>
      <c r="U27" s="16" t="str">
        <f t="array" ref="U27">IF(V27&lt;&gt;"",MIN(IF($C$15:$C$10000&gt;=DATE(YEAR(V27),MONTH(V27),1),$C$15:$C$10000)),"")</f>
        <v/>
      </c>
      <c r="V27" s="16" t="str">
        <f t="array" ref="V27">IF(V26&lt;&gt;"",IF(U26-1&gt;=$U$7,MAX(IF($C$15:$C$10000&lt;=U26-1,$C$15:$C$10000)),""),"")</f>
        <v/>
      </c>
      <c r="W27" s="20" t="str">
        <f t="array" ref="W27">IF(X27&lt;&gt;"",MIN(IF($C$15:$C$10000&gt;=DATE(YEAR(X27),3*(ROUNDUP(MONTH(X27)/3,0)-1)+1,1),$C$15:$C$10000)),"")</f>
        <v/>
      </c>
      <c r="X27" s="16" t="str">
        <f t="array" ref="X27">IF(X26&lt;&gt;"",IF(W26-1&gt;=$U$7,MAX(IF($C$15:$C$10000&lt;=W26-1,$C$15:$C$10000)),""),"")</f>
        <v/>
      </c>
      <c r="Y27" s="16" t="str">
        <f t="array" ref="Y27">IF(Z27&lt;&gt;"",MIN(IF($C$15:$C$10000&gt;=DATE(YEAR(Z27),1,1),$C$15:$C$10000)),"")</f>
        <v/>
      </c>
      <c r="Z27" s="16" t="str">
        <f t="array" ref="Z27">IF(Z26&lt;&gt;"",IF(Y26-1&gt;=$U$7,MAX(IF($C$15:$C$10000&lt;=Y26-1,$C$15:$C$10000)),""),"")</f>
        <v/>
      </c>
      <c r="AA27" s="16">
        <f t="array" ref="AA27">IF(AB27&lt;&gt;"",MIN(IF($C$15:$C$10000&gt;=AB27-$G$7,$C$15:$C$10000)),"")</f>
        <v>42891</v>
      </c>
      <c r="AB27" s="16">
        <f t="array" ref="AB27">IF(AB26&lt;&gt;"",IF(AA26-1&gt;=$U$7,MAX(IF($C$15:$C$10000&lt;=AA26-1,$C$15:$C$10000)),""),"")</f>
        <v>42901</v>
      </c>
      <c r="AD27" s="21" t="s">
        <v>62</v>
      </c>
      <c r="AE27" s="14" t="s">
        <v>22</v>
      </c>
      <c r="AF27" s="14" t="s">
        <v>23</v>
      </c>
      <c r="AG27" s="14" t="s">
        <v>24</v>
      </c>
      <c r="AL27" s="30"/>
      <c r="AM27" s="31"/>
    </row>
    <row r="28" spans="1:39" x14ac:dyDescent="0.2">
      <c r="C28" s="16">
        <v>43024</v>
      </c>
      <c r="D28" s="29">
        <v>1.1795</v>
      </c>
      <c r="F28" s="16" t="str">
        <f t="shared" si="14"/>
        <v/>
      </c>
      <c r="G28" s="16" t="str">
        <f t="shared" si="15"/>
        <v/>
      </c>
      <c r="H28" s="53" t="str">
        <f t="shared" ca="1" si="0"/>
        <v/>
      </c>
      <c r="I28" s="51" t="str">
        <f t="shared" si="1"/>
        <v/>
      </c>
      <c r="J28" s="29" t="str">
        <f>IF(G28&lt;&gt;"",IF($D$7="Weekly","Wk "&amp;WEEKNUM(G28)&amp;" "&amp;"- "&amp;YEAR(G28),IF($D$7="Monthly",TEXT(G28,"mmm-yyyy"),IF($D$7="Yearly","Y "&amp;YEAR(G28),IF($D$7="Quarterly",YEAR(G28)&amp;" - Q"&amp;LOOKUP(MONTH(G28),{1,4,7,10},{1,2,3,4}),TEXT(F28,"dd-mmm-yy")&amp;" - "&amp;TEXT(G28,"dd-mmm-yy"))))),"")</f>
        <v/>
      </c>
      <c r="O28" s="63"/>
      <c r="S28" s="16">
        <f t="array" ref="S28">IF(T28&lt;&gt;"",MIN(IF($C$15:$C$10000&gt;=(T28-6),$C$15:$C$10000)),"")</f>
        <v>42947</v>
      </c>
      <c r="T28" s="16">
        <f t="array" ref="T28">IF(T27&lt;&gt;"",IF(S27-1&gt;=$U$7,MAX(IF($C$15:$C$10000&lt;=(S27-1),$C$15:$C$10000)),""),"")</f>
        <v>42951</v>
      </c>
      <c r="U28" s="16" t="str">
        <f t="array" ref="U28">IF(V28&lt;&gt;"",MIN(IF($C$15:$C$10000&gt;=DATE(YEAR(V28),MONTH(V28),1),$C$15:$C$10000)),"")</f>
        <v/>
      </c>
      <c r="V28" s="16" t="str">
        <f t="array" ref="V28">IF(V27&lt;&gt;"",IF(U27-1&gt;=$U$7,MAX(IF($C$15:$C$10000&lt;=U27-1,$C$15:$C$10000)),""),"")</f>
        <v/>
      </c>
      <c r="W28" s="20" t="str">
        <f t="array" ref="W28">IF(X28&lt;&gt;"",MIN(IF($C$15:$C$10000&gt;=DATE(YEAR(X28),3*(ROUNDUP(MONTH(X28)/3,0)-1)+1,1),$C$15:$C$10000)),"")</f>
        <v/>
      </c>
      <c r="X28" s="16" t="str">
        <f t="array" ref="X28">IF(X27&lt;&gt;"",IF(W27-1&gt;=$U$7,MAX(IF($C$15:$C$10000&lt;=W27-1,$C$15:$C$10000)),""),"")</f>
        <v/>
      </c>
      <c r="Y28" s="16" t="str">
        <f t="array" ref="Y28">IF(Z28&lt;&gt;"",MIN(IF($C$15:$C$10000&gt;=DATE(YEAR(Z28),1,1),$C$15:$C$10000)),"")</f>
        <v/>
      </c>
      <c r="Z28" s="16" t="str">
        <f t="array" ref="Z28">IF(Z27&lt;&gt;"",IF(Y27-1&gt;=$U$7,MAX(IF($C$15:$C$10000&lt;=Y27-1,$C$15:$C$10000)),""),"")</f>
        <v/>
      </c>
      <c r="AA28" s="16">
        <f t="array" ref="AA28">IF(AB28&lt;&gt;"",MIN(IF($C$15:$C$10000&gt;=AB28-$G$7,$C$15:$C$10000)),"")</f>
        <v>42878</v>
      </c>
      <c r="AB28" s="16">
        <f t="array" ref="AB28">IF(AB27&lt;&gt;"",IF(AA27-1&gt;=$U$7,MAX(IF($C$15:$C$10000&lt;=AA27-1,$C$15:$C$10000)),""),"")</f>
        <v>42888</v>
      </c>
      <c r="AD28" s="21" t="s">
        <v>62</v>
      </c>
      <c r="AE28" s="14" t="s">
        <v>15</v>
      </c>
      <c r="AF28" s="14" t="s">
        <v>31</v>
      </c>
      <c r="AG28" s="14" t="s">
        <v>32</v>
      </c>
      <c r="AL28" s="30"/>
      <c r="AM28" s="31"/>
    </row>
    <row r="29" spans="1:39" x14ac:dyDescent="0.2">
      <c r="C29" s="16">
        <v>43021</v>
      </c>
      <c r="D29" s="29">
        <v>1.1821999999999999</v>
      </c>
      <c r="F29" s="16" t="str">
        <f t="shared" si="14"/>
        <v/>
      </c>
      <c r="G29" s="16" t="str">
        <f t="shared" si="15"/>
        <v/>
      </c>
      <c r="H29" s="53" t="str">
        <f t="shared" ca="1" si="0"/>
        <v/>
      </c>
      <c r="I29" s="51" t="str">
        <f t="shared" si="1"/>
        <v/>
      </c>
      <c r="J29" s="29" t="str">
        <f>IF(G29&lt;&gt;"",IF($D$7="Weekly","Wk "&amp;WEEKNUM(G29)&amp;" "&amp;"- "&amp;YEAR(G29),IF($D$7="Monthly",TEXT(G29,"mmm-yyyy"),IF($D$7="Yearly","Y "&amp;YEAR(G29),IF($D$7="Quarterly",YEAR(G29)&amp;" - Q"&amp;LOOKUP(MONTH(G29),{1,4,7,10},{1,2,3,4}),TEXT(F29,"dd-mmm-yy")&amp;" - "&amp;TEXT(G29,"dd-mmm-yy"))))),"")</f>
        <v/>
      </c>
      <c r="M29" s="34"/>
      <c r="O29" s="63"/>
      <c r="S29" s="16">
        <f t="array" ref="S29">IF(T29&lt;&gt;"",MIN(IF($C$15:$C$10000&gt;=(T29-6),$C$15:$C$10000)),"")</f>
        <v>42940</v>
      </c>
      <c r="T29" s="16">
        <f t="array" ref="T29">IF(T28&lt;&gt;"",IF(S28-1&gt;=$U$7,MAX(IF($C$15:$C$10000&lt;=(S28-1),$C$15:$C$10000)),""),"")</f>
        <v>42944</v>
      </c>
      <c r="U29" s="16" t="str">
        <f t="array" ref="U29">IF(V29&lt;&gt;"",MIN(IF($C$15:$C$10000&gt;=DATE(YEAR(V29),MONTH(V29),1),$C$15:$C$10000)),"")</f>
        <v/>
      </c>
      <c r="V29" s="16" t="str">
        <f t="array" ref="V29">IF(V28&lt;&gt;"",IF(U28-1&gt;=$U$7,MAX(IF($C$15:$C$10000&lt;=U28-1,$C$15:$C$10000)),""),"")</f>
        <v/>
      </c>
      <c r="W29" s="20" t="str">
        <f t="array" ref="W29">IF(X29&lt;&gt;"",MIN(IF($C$15:$C$10000&gt;=DATE(YEAR(X29),3*(ROUNDUP(MONTH(X29)/3,0)-1)+1,1),$C$15:$C$10000)),"")</f>
        <v/>
      </c>
      <c r="X29" s="16" t="str">
        <f t="array" ref="X29">IF(X28&lt;&gt;"",IF(W28-1&gt;=$U$7,MAX(IF($C$15:$C$10000&lt;=W28-1,$C$15:$C$10000)),""),"")</f>
        <v/>
      </c>
      <c r="Y29" s="16" t="str">
        <f t="array" ref="Y29">IF(Z29&lt;&gt;"",MIN(IF($C$15:$C$10000&gt;=DATE(YEAR(Z29),1,1),$C$15:$C$10000)),"")</f>
        <v/>
      </c>
      <c r="Z29" s="16" t="str">
        <f t="array" ref="Z29">IF(Z28&lt;&gt;"",IF(Y28-1&gt;=$U$7,MAX(IF($C$15:$C$10000&lt;=Y28-1,$C$15:$C$10000)),""),"")</f>
        <v/>
      </c>
      <c r="AA29" s="16">
        <f t="array" ref="AA29">IF(AB29&lt;&gt;"",MIN(IF($C$15:$C$10000&gt;=AB29-$G$7,$C$15:$C$10000)),"")</f>
        <v>42867</v>
      </c>
      <c r="AB29" s="16">
        <f t="array" ref="AB29">IF(AB28&lt;&gt;"",IF(AA28-1&gt;=$U$7,MAX(IF($C$15:$C$10000&lt;=AA28-1,$C$15:$C$10000)),""),"")</f>
        <v>42877</v>
      </c>
      <c r="AD29" s="21" t="s">
        <v>62</v>
      </c>
      <c r="AE29" s="14" t="s">
        <v>33</v>
      </c>
      <c r="AF29" s="14" t="s">
        <v>34</v>
      </c>
      <c r="AG29" s="14" t="s">
        <v>35</v>
      </c>
      <c r="AL29" s="30"/>
      <c r="AM29" s="31"/>
    </row>
    <row r="30" spans="1:39" x14ac:dyDescent="0.2">
      <c r="C30" s="16">
        <v>43020</v>
      </c>
      <c r="D30" s="29">
        <v>1.1829000000000001</v>
      </c>
      <c r="F30" s="16" t="str">
        <f t="shared" si="14"/>
        <v/>
      </c>
      <c r="G30" s="16" t="str">
        <f t="shared" si="15"/>
        <v/>
      </c>
      <c r="H30" s="53" t="str">
        <f t="shared" ca="1" si="0"/>
        <v/>
      </c>
      <c r="I30" s="51" t="str">
        <f t="shared" si="1"/>
        <v/>
      </c>
      <c r="J30" s="29" t="str">
        <f>IF(G30&lt;&gt;"",IF($D$7="Weekly","Wk "&amp;WEEKNUM(G30)&amp;" "&amp;"- "&amp;YEAR(G30),IF($D$7="Monthly",TEXT(G30,"mmm-yyyy"),IF($D$7="Yearly","Y "&amp;YEAR(G30),IF($D$7="Quarterly",YEAR(G30)&amp;" - Q"&amp;LOOKUP(MONTH(G30),{1,4,7,10},{1,2,3,4}),TEXT(F30,"dd-mmm-yy")&amp;" - "&amp;TEXT(G30,"dd-mmm-yy"))))),"")</f>
        <v/>
      </c>
      <c r="O30" s="63"/>
      <c r="S30" s="16">
        <f t="array" ref="S30">IF(T30&lt;&gt;"",MIN(IF($C$15:$C$10000&gt;=(T30-6),$C$15:$C$10000)),"")</f>
        <v>42933</v>
      </c>
      <c r="T30" s="16">
        <f t="array" ref="T30">IF(T29&lt;&gt;"",IF(S29-1&gt;=$U$7,MAX(IF($C$15:$C$10000&lt;=(S29-1),$C$15:$C$10000)),""),"")</f>
        <v>42937</v>
      </c>
      <c r="U30" s="16" t="str">
        <f t="array" ref="U30">IF(V30&lt;&gt;"",MIN(IF($C$15:$C$10000&gt;=DATE(YEAR(V30),MONTH(V30),1),$C$15:$C$10000)),"")</f>
        <v/>
      </c>
      <c r="V30" s="16" t="str">
        <f t="array" ref="V30">IF(V29&lt;&gt;"",IF(U29-1&gt;=$U$7,MAX(IF($C$15:$C$10000&lt;=U29-1,$C$15:$C$10000)),""),"")</f>
        <v/>
      </c>
      <c r="W30" s="20" t="str">
        <f t="array" ref="W30">IF(X30&lt;&gt;"",MIN(IF($C$15:$C$10000&gt;=DATE(YEAR(X30),3*(ROUNDUP(MONTH(X30)/3,0)-1)+1,1),$C$15:$C$10000)),"")</f>
        <v/>
      </c>
      <c r="X30" s="16" t="str">
        <f t="array" ref="X30">IF(X29&lt;&gt;"",IF(W29-1&gt;=$U$7,MAX(IF($C$15:$C$10000&lt;=W29-1,$C$15:$C$10000)),""),"")</f>
        <v/>
      </c>
      <c r="Y30" s="16" t="str">
        <f t="array" ref="Y30">IF(Z30&lt;&gt;"",MIN(IF($C$15:$C$10000&gt;=DATE(YEAR(Z30),1,1),$C$15:$C$10000)),"")</f>
        <v/>
      </c>
      <c r="Z30" s="16" t="str">
        <f t="array" ref="Z30">IF(Z29&lt;&gt;"",IF(Y29-1&gt;=$U$7,MAX(IF($C$15:$C$10000&lt;=Y29-1,$C$15:$C$10000)),""),"")</f>
        <v/>
      </c>
      <c r="AA30" s="16">
        <f t="array" ref="AA30">IF(AB30&lt;&gt;"",MIN(IF($C$15:$C$10000&gt;=AB30-$G$7,$C$15:$C$10000)),"")</f>
        <v>42856</v>
      </c>
      <c r="AB30" s="16">
        <f t="array" ref="AB30">IF(AB29&lt;&gt;"",IF(AA29-1&gt;=$U$7,MAX(IF($C$15:$C$10000&lt;=AA29-1,$C$15:$C$10000)),""),"")</f>
        <v>42866</v>
      </c>
      <c r="AD30" s="21" t="s">
        <v>62</v>
      </c>
      <c r="AE30" s="14" t="s">
        <v>56</v>
      </c>
      <c r="AF30" s="14" t="s">
        <v>47</v>
      </c>
      <c r="AG30" s="14" t="s">
        <v>48</v>
      </c>
      <c r="AL30" s="30"/>
      <c r="AM30" s="31"/>
    </row>
    <row r="31" spans="1:39" x14ac:dyDescent="0.2">
      <c r="C31" s="16">
        <v>43019</v>
      </c>
      <c r="D31" s="29">
        <v>1.1857</v>
      </c>
      <c r="F31" s="16" t="str">
        <f t="shared" si="14"/>
        <v/>
      </c>
      <c r="G31" s="16" t="str">
        <f t="shared" si="15"/>
        <v/>
      </c>
      <c r="H31" s="53" t="str">
        <f t="shared" ca="1" si="0"/>
        <v/>
      </c>
      <c r="I31" s="51" t="str">
        <f t="shared" si="1"/>
        <v/>
      </c>
      <c r="J31" s="29" t="str">
        <f>IF(G31&lt;&gt;"",IF($D$7="Weekly","Wk "&amp;WEEKNUM(G31)&amp;" "&amp;"- "&amp;YEAR(G31),IF($D$7="Monthly",TEXT(G31,"mmm-yyyy"),IF($D$7="Yearly","Y "&amp;YEAR(G31),IF($D$7="Quarterly",YEAR(G31)&amp;" - Q"&amp;LOOKUP(MONTH(G31),{1,4,7,10},{1,2,3,4}),TEXT(F31,"dd-mmm-yy")&amp;" - "&amp;TEXT(G31,"dd-mmm-yy"))))),"")</f>
        <v/>
      </c>
      <c r="O31" s="63"/>
      <c r="S31" s="16">
        <f t="array" ref="S31">IF(T31&lt;&gt;"",MIN(IF($C$15:$C$10000&gt;=(T31-6),$C$15:$C$10000)),"")</f>
        <v>42926</v>
      </c>
      <c r="T31" s="16">
        <f t="array" ref="T31">IF(T30&lt;&gt;"",IF(S30-1&gt;=$U$7,MAX(IF($C$15:$C$10000&lt;=(S30-1),$C$15:$C$10000)),""),"")</f>
        <v>42930</v>
      </c>
      <c r="U31" s="16" t="str">
        <f t="array" ref="U31">IF(V31&lt;&gt;"",MIN(IF($C$15:$C$10000&gt;=DATE(YEAR(V31),MONTH(V31),1),$C$15:$C$10000)),"")</f>
        <v/>
      </c>
      <c r="V31" s="16" t="str">
        <f t="array" ref="V31">IF(V30&lt;&gt;"",IF(U30-1&gt;=$U$7,MAX(IF($C$15:$C$10000&lt;=U30-1,$C$15:$C$10000)),""),"")</f>
        <v/>
      </c>
      <c r="W31" s="20" t="str">
        <f t="array" ref="W31">IF(X31&lt;&gt;"",MIN(IF($C$15:$C$10000&gt;=DATE(YEAR(X31),3*(ROUNDUP(MONTH(X31)/3,0)-1)+1,1),$C$15:$C$10000)),"")</f>
        <v/>
      </c>
      <c r="X31" s="16" t="str">
        <f t="array" ref="X31">IF(X30&lt;&gt;"",IF(W30-1&gt;=$U$7,MAX(IF($C$15:$C$10000&lt;=W30-1,$C$15:$C$10000)),""),"")</f>
        <v/>
      </c>
      <c r="Y31" s="16" t="str">
        <f t="array" ref="Y31">IF(Z31&lt;&gt;"",MIN(IF($C$15:$C$10000&gt;=DATE(YEAR(Z31),1,1),$C$15:$C$10000)),"")</f>
        <v/>
      </c>
      <c r="Z31" s="16" t="str">
        <f t="array" ref="Z31">IF(Z30&lt;&gt;"",IF(Y30-1&gt;=$U$7,MAX(IF($C$15:$C$10000&lt;=Y30-1,$C$15:$C$10000)),""),"")</f>
        <v/>
      </c>
      <c r="AA31" s="16">
        <f t="array" ref="AA31">IF(AB31&lt;&gt;"",MIN(IF($C$15:$C$10000&gt;=AB31-$G$7,$C$15:$C$10000)),"")</f>
        <v>42843</v>
      </c>
      <c r="AB31" s="16">
        <f t="array" ref="AB31">IF(AB30&lt;&gt;"",IF(AA30-1&gt;=$U$7,MAX(IF($C$15:$C$10000&lt;=AA30-1,$C$15:$C$10000)),""),"")</f>
        <v>42853</v>
      </c>
      <c r="AD31" s="21" t="s">
        <v>62</v>
      </c>
      <c r="AE31" s="14" t="s">
        <v>57</v>
      </c>
      <c r="AF31" s="14" t="s">
        <v>49</v>
      </c>
      <c r="AG31" s="14" t="s">
        <v>48</v>
      </c>
      <c r="AL31" s="30"/>
      <c r="AM31" s="31"/>
    </row>
    <row r="32" spans="1:39" x14ac:dyDescent="0.2">
      <c r="C32" s="16">
        <v>43018</v>
      </c>
      <c r="D32" s="29">
        <v>1.1806000000000001</v>
      </c>
      <c r="F32" s="16" t="str">
        <f t="shared" si="14"/>
        <v/>
      </c>
      <c r="G32" s="16" t="str">
        <f t="shared" si="15"/>
        <v/>
      </c>
      <c r="H32" s="53" t="str">
        <f t="shared" ca="1" si="0"/>
        <v/>
      </c>
      <c r="I32" s="51" t="str">
        <f t="shared" si="1"/>
        <v/>
      </c>
      <c r="J32" s="29" t="str">
        <f>IF(G32&lt;&gt;"",IF($D$7="Weekly","Wk "&amp;WEEKNUM(G32)&amp;" "&amp;"- "&amp;YEAR(G32),IF($D$7="Monthly",TEXT(G32,"mmm-yyyy"),IF($D$7="Yearly","Y "&amp;YEAR(G32),IF($D$7="Quarterly",YEAR(G32)&amp;" - Q"&amp;LOOKUP(MONTH(G32),{1,4,7,10},{1,2,3,4}),TEXT(F32,"dd-mmm-yy")&amp;" - "&amp;TEXT(G32,"dd-mmm-yy"))))),"")</f>
        <v/>
      </c>
      <c r="O32" s="63"/>
      <c r="S32" s="16">
        <f t="array" ref="S32">IF(T32&lt;&gt;"",MIN(IF($C$15:$C$10000&gt;=(T32-6),$C$15:$C$10000)),"")</f>
        <v>42919</v>
      </c>
      <c r="T32" s="16">
        <f t="array" ref="T32">IF(T31&lt;&gt;"",IF(S31-1&gt;=$U$7,MAX(IF($C$15:$C$10000&lt;=(S31-1),$C$15:$C$10000)),""),"")</f>
        <v>42923</v>
      </c>
      <c r="U32" s="16" t="str">
        <f t="array" ref="U32">IF(V32&lt;&gt;"",MIN(IF($C$15:$C$10000&gt;=DATE(YEAR(V32),MONTH(V32),1),$C$15:$C$10000)),"")</f>
        <v/>
      </c>
      <c r="V32" s="16" t="str">
        <f t="array" ref="V32">IF(V31&lt;&gt;"",IF(U31-1&gt;=$U$7,MAX(IF($C$15:$C$10000&lt;=U31-1,$C$15:$C$10000)),""),"")</f>
        <v/>
      </c>
      <c r="W32" s="20" t="str">
        <f t="array" ref="W32">IF(X32&lt;&gt;"",MIN(IF($C$15:$C$10000&gt;=DATE(YEAR(X32),3*(ROUNDUP(MONTH(X32)/3,0)-1)+1,1),$C$15:$C$10000)),"")</f>
        <v/>
      </c>
      <c r="X32" s="16" t="str">
        <f t="array" ref="X32">IF(X31&lt;&gt;"",IF(W31-1&gt;=$U$7,MAX(IF($C$15:$C$10000&lt;=W31-1,$C$15:$C$10000)),""),"")</f>
        <v/>
      </c>
      <c r="Y32" s="16" t="str">
        <f t="array" ref="Y32">IF(Z32&lt;&gt;"",MIN(IF($C$15:$C$10000&gt;=DATE(YEAR(Z32),1,1),$C$15:$C$10000)),"")</f>
        <v/>
      </c>
      <c r="Z32" s="16" t="str">
        <f t="array" ref="Z32">IF(Z31&lt;&gt;"",IF(Y31-1&gt;=$U$7,MAX(IF($C$15:$C$10000&lt;=Y31-1,$C$15:$C$10000)),""),"")</f>
        <v/>
      </c>
      <c r="AA32" s="16">
        <f t="array" ref="AA32">IF(AB32&lt;&gt;"",MIN(IF($C$15:$C$10000&gt;=AB32-$G$7,$C$15:$C$10000)),"")</f>
        <v>42832</v>
      </c>
      <c r="AB32" s="16">
        <f t="array" ref="AB32">IF(AB31&lt;&gt;"",IF(AA31-1&gt;=$U$7,MAX(IF($C$15:$C$10000&lt;=AA31-1,$C$15:$C$10000)),""),"")</f>
        <v>42842</v>
      </c>
      <c r="AD32" s="21" t="s">
        <v>62</v>
      </c>
      <c r="AE32" s="14" t="s">
        <v>58</v>
      </c>
      <c r="AF32" s="14" t="s">
        <v>52</v>
      </c>
      <c r="AG32" s="14" t="s">
        <v>48</v>
      </c>
      <c r="AL32" s="30"/>
      <c r="AM32" s="31"/>
    </row>
    <row r="33" spans="3:39" x14ac:dyDescent="0.2">
      <c r="C33" s="16">
        <v>43017</v>
      </c>
      <c r="D33" s="29">
        <v>1.1738999999999999</v>
      </c>
      <c r="F33" s="16" t="str">
        <f t="shared" si="14"/>
        <v/>
      </c>
      <c r="G33" s="16" t="str">
        <f t="shared" si="15"/>
        <v/>
      </c>
      <c r="H33" s="53" t="str">
        <f t="shared" ca="1" si="0"/>
        <v/>
      </c>
      <c r="I33" s="51" t="str">
        <f t="shared" si="1"/>
        <v/>
      </c>
      <c r="J33" s="29" t="str">
        <f>IF(G33&lt;&gt;"",IF($D$7="Weekly","Wk "&amp;WEEKNUM(G33)&amp;" "&amp;"- "&amp;YEAR(G33),IF($D$7="Monthly",TEXT(G33,"mmm-yyyy"),IF($D$7="Yearly","Y "&amp;YEAR(G33),IF($D$7="Quarterly",YEAR(G33)&amp;" - Q"&amp;LOOKUP(MONTH(G33),{1,4,7,10},{1,2,3,4}),TEXT(F33,"dd-mmm-yy")&amp;" - "&amp;TEXT(G33,"dd-mmm-yy"))))),"")</f>
        <v/>
      </c>
      <c r="O33" s="63"/>
      <c r="S33" s="16">
        <f t="array" ref="S33">IF(T33&lt;&gt;"",MIN(IF($C$15:$C$10000&gt;=(T33-6),$C$15:$C$10000)),"")</f>
        <v>42912</v>
      </c>
      <c r="T33" s="16">
        <f t="array" ref="T33">IF(T32&lt;&gt;"",IF(S32-1&gt;=$U$7,MAX(IF($C$15:$C$10000&lt;=(S32-1),$C$15:$C$10000)),""),"")</f>
        <v>42916</v>
      </c>
      <c r="U33" s="16" t="str">
        <f t="array" ref="U33">IF(V33&lt;&gt;"",MIN(IF($C$15:$C$10000&gt;=DATE(YEAR(V33),MONTH(V33),1),$C$15:$C$10000)),"")</f>
        <v/>
      </c>
      <c r="V33" s="16" t="str">
        <f t="array" ref="V33">IF(V32&lt;&gt;"",IF(U32-1&gt;=$U$7,MAX(IF($C$15:$C$10000&lt;=U32-1,$C$15:$C$10000)),""),"")</f>
        <v/>
      </c>
      <c r="W33" s="20" t="str">
        <f t="array" ref="W33">IF(X33&lt;&gt;"",MIN(IF($C$15:$C$10000&gt;=DATE(YEAR(X33),3*(ROUNDUP(MONTH(X33)/3,0)-1)+1,1),$C$15:$C$10000)),"")</f>
        <v/>
      </c>
      <c r="X33" s="16" t="str">
        <f t="array" ref="X33">IF(X32&lt;&gt;"",IF(W32-1&gt;=$U$7,MAX(IF($C$15:$C$10000&lt;=W32-1,$C$15:$C$10000)),""),"")</f>
        <v/>
      </c>
      <c r="Y33" s="16" t="str">
        <f t="array" ref="Y33">IF(Z33&lt;&gt;"",MIN(IF($C$15:$C$10000&gt;=DATE(YEAR(Z33),1,1),$C$15:$C$10000)),"")</f>
        <v/>
      </c>
      <c r="Z33" s="16" t="str">
        <f t="array" ref="Z33">IF(Z32&lt;&gt;"",IF(Y32-1&gt;=$U$7,MAX(IF($C$15:$C$10000&lt;=Y32-1,$C$15:$C$10000)),""),"")</f>
        <v/>
      </c>
      <c r="AA33" s="16">
        <f t="array" ref="AA33">IF(AB33&lt;&gt;"",MIN(IF($C$15:$C$10000&gt;=AB33-$G$7,$C$15:$C$10000)),"")</f>
        <v>42821</v>
      </c>
      <c r="AB33" s="16">
        <f t="array" ref="AB33">IF(AB32&lt;&gt;"",IF(AA32-1&gt;=$U$7,MAX(IF($C$15:$C$10000&lt;=AA32-1,$C$15:$C$10000)),""),"")</f>
        <v>42831</v>
      </c>
      <c r="AD33" s="21" t="s">
        <v>62</v>
      </c>
      <c r="AE33" s="14" t="s">
        <v>59</v>
      </c>
      <c r="AF33" s="14" t="s">
        <v>54</v>
      </c>
      <c r="AG33" s="14" t="s">
        <v>48</v>
      </c>
      <c r="AL33" s="30"/>
      <c r="AM33" s="31"/>
    </row>
    <row r="34" spans="3:39" x14ac:dyDescent="0.2">
      <c r="C34" s="16">
        <v>43014</v>
      </c>
      <c r="D34" s="29">
        <v>1.1733</v>
      </c>
      <c r="F34" s="16" t="str">
        <f t="shared" si="14"/>
        <v/>
      </c>
      <c r="G34" s="16" t="str">
        <f t="shared" si="15"/>
        <v/>
      </c>
      <c r="H34" s="53" t="str">
        <f t="shared" ca="1" si="0"/>
        <v/>
      </c>
      <c r="I34" s="51" t="str">
        <f t="shared" si="1"/>
        <v/>
      </c>
      <c r="J34" s="29" t="str">
        <f>IF(G34&lt;&gt;"",IF($D$7="Weekly","Wk "&amp;WEEKNUM(G34)&amp;" "&amp;"- "&amp;YEAR(G34),IF($D$7="Monthly",TEXT(G34,"mmm-yyyy"),IF($D$7="Yearly","Y "&amp;YEAR(G34),IF($D$7="Quarterly",YEAR(G34)&amp;" - Q"&amp;LOOKUP(MONTH(G34),{1,4,7,10},{1,2,3,4}),TEXT(F34,"dd-mmm-yy")&amp;" - "&amp;TEXT(G34,"dd-mmm-yy"))))),"")</f>
        <v/>
      </c>
      <c r="O34" s="63"/>
      <c r="S34" s="16">
        <f t="array" ref="S34">IF(T34&lt;&gt;"",MIN(IF($C$15:$C$10000&gt;=(T34-6),$C$15:$C$10000)),"")</f>
        <v>42905</v>
      </c>
      <c r="T34" s="16">
        <f t="array" ref="T34">IF(T33&lt;&gt;"",IF(S33-1&gt;=$U$7,MAX(IF($C$15:$C$10000&lt;=(S33-1),$C$15:$C$10000)),""),"")</f>
        <v>42909</v>
      </c>
      <c r="U34" s="16" t="str">
        <f t="array" ref="U34">IF(V34&lt;&gt;"",MIN(IF($C$15:$C$10000&gt;=DATE(YEAR(V34),MONTH(V34),1),$C$15:$C$10000)),"")</f>
        <v/>
      </c>
      <c r="V34" s="16" t="str">
        <f t="array" ref="V34">IF(V33&lt;&gt;"",IF(U33-1&gt;=$U$7,MAX(IF($C$15:$C$10000&lt;=U33-1,$C$15:$C$10000)),""),"")</f>
        <v/>
      </c>
      <c r="W34" s="20" t="str">
        <f t="array" ref="W34">IF(X34&lt;&gt;"",MIN(IF($C$15:$C$10000&gt;=DATE(YEAR(X34),3*(ROUNDUP(MONTH(X34)/3,0)-1)+1,1),$C$15:$C$10000)),"")</f>
        <v/>
      </c>
      <c r="X34" s="16" t="str">
        <f t="array" ref="X34">IF(X33&lt;&gt;"",IF(W33-1&gt;=$U$7,MAX(IF($C$15:$C$10000&lt;=W33-1,$C$15:$C$10000)),""),"")</f>
        <v/>
      </c>
      <c r="Y34" s="16" t="str">
        <f t="array" ref="Y34">IF(Z34&lt;&gt;"",MIN(IF($C$15:$C$10000&gt;=DATE(YEAR(Z34),1,1),$C$15:$C$10000)),"")</f>
        <v/>
      </c>
      <c r="Z34" s="16" t="str">
        <f t="array" ref="Z34">IF(Z33&lt;&gt;"",IF(Y33-1&gt;=$U$7,MAX(IF($C$15:$C$10000&lt;=Y33-1,$C$15:$C$10000)),""),"")</f>
        <v/>
      </c>
      <c r="AA34" s="16">
        <f t="array" ref="AA34">IF(AB34&lt;&gt;"",MIN(IF($C$15:$C$10000&gt;=AB34-$G$7,$C$15:$C$10000)),"")</f>
        <v>42808</v>
      </c>
      <c r="AB34" s="16">
        <f t="array" ref="AB34">IF(AB33&lt;&gt;"",IF(AA33-1&gt;=$U$7,MAX(IF($C$15:$C$10000&lt;=AA33-1,$C$15:$C$10000)),""),"")</f>
        <v>42818</v>
      </c>
      <c r="AD34" s="21" t="s">
        <v>62</v>
      </c>
      <c r="AE34" s="14" t="s">
        <v>46</v>
      </c>
      <c r="AF34" s="14" t="s">
        <v>55</v>
      </c>
      <c r="AG34" s="14" t="s">
        <v>48</v>
      </c>
      <c r="AL34" s="30"/>
      <c r="AM34" s="31"/>
    </row>
    <row r="35" spans="3:39" x14ac:dyDescent="0.2">
      <c r="C35" s="16">
        <v>43013</v>
      </c>
      <c r="D35" s="29">
        <v>1.171</v>
      </c>
      <c r="F35" s="16" t="str">
        <f t="shared" si="14"/>
        <v/>
      </c>
      <c r="G35" s="16" t="str">
        <f t="shared" si="15"/>
        <v/>
      </c>
      <c r="H35" s="53" t="str">
        <f t="shared" ca="1" si="0"/>
        <v/>
      </c>
      <c r="I35" s="51" t="str">
        <f t="shared" si="1"/>
        <v/>
      </c>
      <c r="J35" s="29" t="str">
        <f>IF(G35&lt;&gt;"",IF($D$7="Weekly","Wk "&amp;WEEKNUM(G35)&amp;" "&amp;"- "&amp;YEAR(G35),IF($D$7="Monthly",TEXT(G35,"mmm-yyyy"),IF($D$7="Yearly","Y "&amp;YEAR(G35),IF($D$7="Quarterly",YEAR(G35)&amp;" - Q"&amp;LOOKUP(MONTH(G35),{1,4,7,10},{1,2,3,4}),TEXT(F35,"dd-mmm-yy")&amp;" - "&amp;TEXT(G35,"dd-mmm-yy"))))),"")</f>
        <v/>
      </c>
      <c r="O35" s="63"/>
      <c r="S35" s="16">
        <f t="array" ref="S35">IF(T35&lt;&gt;"",MIN(IF($C$15:$C$10000&gt;=(T35-6),$C$15:$C$10000)),"")</f>
        <v>42898</v>
      </c>
      <c r="T35" s="16">
        <f t="array" ref="T35">IF(T34&lt;&gt;"",IF(S34-1&gt;=$U$7,MAX(IF($C$15:$C$10000&lt;=(S34-1),$C$15:$C$10000)),""),"")</f>
        <v>42902</v>
      </c>
      <c r="U35" s="16" t="str">
        <f t="array" ref="U35">IF(V35&lt;&gt;"",MIN(IF($C$15:$C$10000&gt;=DATE(YEAR(V35),MONTH(V35),1),$C$15:$C$10000)),"")</f>
        <v/>
      </c>
      <c r="V35" s="16" t="str">
        <f t="array" ref="V35">IF(V34&lt;&gt;"",IF(U34-1&gt;=$U$7,MAX(IF($C$15:$C$10000&lt;=U34-1,$C$15:$C$10000)),""),"")</f>
        <v/>
      </c>
      <c r="W35" s="20" t="str">
        <f t="array" ref="W35">IF(X35&lt;&gt;"",MIN(IF($C$15:$C$10000&gt;=DATE(YEAR(X35),3*(ROUNDUP(MONTH(X35)/3,0)-1)+1,1),$C$15:$C$10000)),"")</f>
        <v/>
      </c>
      <c r="X35" s="16" t="str">
        <f t="array" ref="X35">IF(X34&lt;&gt;"",IF(W34-1&gt;=$U$7,MAX(IF($C$15:$C$10000&lt;=W34-1,$C$15:$C$10000)),""),"")</f>
        <v/>
      </c>
      <c r="Y35" s="16" t="str">
        <f t="array" ref="Y35">IF(Z35&lt;&gt;"",MIN(IF($C$15:$C$10000&gt;=DATE(YEAR(Z35),1,1),$C$15:$C$10000)),"")</f>
        <v/>
      </c>
      <c r="Z35" s="16" t="str">
        <f t="array" ref="Z35">IF(Z34&lt;&gt;"",IF(Y34-1&gt;=$U$7,MAX(IF($C$15:$C$10000&lt;=Y34-1,$C$15:$C$10000)),""),"")</f>
        <v/>
      </c>
      <c r="AA35" s="16">
        <f t="array" ref="AA35">IF(AB35&lt;&gt;"",MIN(IF($C$15:$C$10000&gt;=AB35-$G$7,$C$15:$C$10000)),"")</f>
        <v>42797</v>
      </c>
      <c r="AB35" s="16">
        <f t="array" ref="AB35">IF(AB34&lt;&gt;"",IF(AA34-1&gt;=$U$7,MAX(IF($C$15:$C$10000&lt;=AA34-1,$C$15:$C$10000)),""),"")</f>
        <v>42807</v>
      </c>
      <c r="AD35" s="21" t="s">
        <v>62</v>
      </c>
      <c r="AE35" s="14" t="s">
        <v>61</v>
      </c>
      <c r="AF35" s="14" t="s">
        <v>63</v>
      </c>
      <c r="AG35" s="14" t="s">
        <v>69</v>
      </c>
      <c r="AL35" s="30"/>
      <c r="AM35" s="31"/>
    </row>
    <row r="36" spans="3:39" x14ac:dyDescent="0.2">
      <c r="C36" s="16">
        <v>43012</v>
      </c>
      <c r="D36" s="29">
        <v>1.1758999999999999</v>
      </c>
      <c r="F36" s="16" t="str">
        <f t="shared" si="14"/>
        <v/>
      </c>
      <c r="G36" s="16" t="str">
        <f t="shared" si="15"/>
        <v/>
      </c>
      <c r="H36" s="53" t="str">
        <f t="shared" ca="1" si="0"/>
        <v/>
      </c>
      <c r="I36" s="51" t="str">
        <f t="shared" si="1"/>
        <v/>
      </c>
      <c r="J36" s="29" t="str">
        <f>IF(G36&lt;&gt;"",IF($D$7="Weekly","Wk "&amp;WEEKNUM(G36)&amp;" "&amp;"- "&amp;YEAR(G36),IF($D$7="Monthly",TEXT(G36,"mmm-yyyy"),IF($D$7="Yearly","Y "&amp;YEAR(G36),IF($D$7="Quarterly",YEAR(G36)&amp;" - Q"&amp;LOOKUP(MONTH(G36),{1,4,7,10},{1,2,3,4}),TEXT(F36,"dd-mmm-yy")&amp;" - "&amp;TEXT(G36,"dd-mmm-yy"))))),"")</f>
        <v/>
      </c>
      <c r="O36" s="63"/>
      <c r="S36" s="16">
        <f t="array" ref="S36">IF(T36&lt;&gt;"",MIN(IF($C$15:$C$10000&gt;=(T36-6),$C$15:$C$10000)),"")</f>
        <v>42891</v>
      </c>
      <c r="T36" s="16">
        <f t="array" ref="T36">IF(T35&lt;&gt;"",IF(S35-1&gt;=$U$7,MAX(IF($C$15:$C$10000&lt;=(S35-1),$C$15:$C$10000)),""),"")</f>
        <v>42895</v>
      </c>
      <c r="U36" s="16" t="str">
        <f t="array" ref="U36">IF(V36&lt;&gt;"",MIN(IF($C$15:$C$10000&gt;=DATE(YEAR(V36),MONTH(V36),1),$C$15:$C$10000)),"")</f>
        <v/>
      </c>
      <c r="V36" s="16" t="str">
        <f t="array" ref="V36">IF(V35&lt;&gt;"",IF(U35-1&gt;=$U$7,MAX(IF($C$15:$C$10000&lt;=U35-1,$C$15:$C$10000)),""),"")</f>
        <v/>
      </c>
      <c r="W36" s="20" t="str">
        <f t="array" ref="W36">IF(X36&lt;&gt;"",MIN(IF($C$15:$C$10000&gt;=DATE(YEAR(X36),3*(ROUNDUP(MONTH(X36)/3,0)-1)+1,1),$C$15:$C$10000)),"")</f>
        <v/>
      </c>
      <c r="X36" s="16" t="str">
        <f t="array" ref="X36">IF(X35&lt;&gt;"",IF(W35-1&gt;=$U$7,MAX(IF($C$15:$C$10000&lt;=W35-1,$C$15:$C$10000)),""),"")</f>
        <v/>
      </c>
      <c r="Y36" s="16" t="str">
        <f t="array" ref="Y36">IF(Z36&lt;&gt;"",MIN(IF($C$15:$C$10000&gt;=DATE(YEAR(Z36),1,1),$C$15:$C$10000)),"")</f>
        <v/>
      </c>
      <c r="Z36" s="16" t="str">
        <f t="array" ref="Z36">IF(Z35&lt;&gt;"",IF(Y35-1&gt;=$U$7,MAX(IF($C$15:$C$10000&lt;=Y35-1,$C$15:$C$10000)),""),"")</f>
        <v/>
      </c>
      <c r="AA36" s="16">
        <f t="array" ref="AA36">IF(AB36&lt;&gt;"",MIN(IF($C$15:$C$10000&gt;=AB36-$G$7,$C$15:$C$10000)),"")</f>
        <v>42786</v>
      </c>
      <c r="AB36" s="16">
        <f t="array" ref="AB36">IF(AB35&lt;&gt;"",IF(AA35-1&gt;=$U$7,MAX(IF($C$15:$C$10000&lt;=AA35-1,$C$15:$C$10000)),""),"")</f>
        <v>42796</v>
      </c>
      <c r="AD36" s="21" t="s">
        <v>62</v>
      </c>
      <c r="AE36" s="14" t="s">
        <v>66</v>
      </c>
      <c r="AF36" s="14" t="s">
        <v>67</v>
      </c>
      <c r="AG36" s="14" t="s">
        <v>68</v>
      </c>
      <c r="AL36" s="30"/>
      <c r="AM36" s="31"/>
    </row>
    <row r="37" spans="3:39" x14ac:dyDescent="0.2">
      <c r="C37" s="16">
        <v>43011</v>
      </c>
      <c r="D37" s="29">
        <v>1.1741999999999999</v>
      </c>
      <c r="F37" s="16" t="str">
        <f t="shared" si="14"/>
        <v/>
      </c>
      <c r="G37" s="16" t="str">
        <f t="shared" si="15"/>
        <v/>
      </c>
      <c r="H37" s="53" t="str">
        <f t="shared" ca="1" si="0"/>
        <v/>
      </c>
      <c r="I37" s="51" t="str">
        <f t="shared" si="1"/>
        <v/>
      </c>
      <c r="J37" s="29" t="str">
        <f>IF(G37&lt;&gt;"",IF($D$7="Weekly","Wk "&amp;WEEKNUM(G37)&amp;" "&amp;"- "&amp;YEAR(G37),IF($D$7="Monthly",TEXT(G37,"mmm-yyyy"),IF($D$7="Yearly","Y "&amp;YEAR(G37),IF($D$7="Quarterly",YEAR(G37)&amp;" - Q"&amp;LOOKUP(MONTH(G37),{1,4,7,10},{1,2,3,4}),TEXT(F37,"dd-mmm-yy")&amp;" - "&amp;TEXT(G37,"dd-mmm-yy"))))),"")</f>
        <v/>
      </c>
      <c r="O37" s="63"/>
      <c r="S37" s="16">
        <f t="array" ref="S37">IF(T37&lt;&gt;"",MIN(IF($C$15:$C$10000&gt;=(T37-6),$C$15:$C$10000)),"")</f>
        <v>42884</v>
      </c>
      <c r="T37" s="16">
        <f t="array" ref="T37">IF(T36&lt;&gt;"",IF(S36-1&gt;=$U$7,MAX(IF($C$15:$C$10000&lt;=(S36-1),$C$15:$C$10000)),""),"")</f>
        <v>42888</v>
      </c>
      <c r="U37" s="16" t="str">
        <f t="array" ref="U37">IF(V37&lt;&gt;"",MIN(IF($C$15:$C$10000&gt;=DATE(YEAR(V37),MONTH(V37),1),$C$15:$C$10000)),"")</f>
        <v/>
      </c>
      <c r="V37" s="16" t="str">
        <f t="array" ref="V37">IF(V36&lt;&gt;"",IF(U36-1&gt;=$U$7,MAX(IF($C$15:$C$10000&lt;=U36-1,$C$15:$C$10000)),""),"")</f>
        <v/>
      </c>
      <c r="W37" s="20" t="str">
        <f t="array" ref="W37">IF(X37&lt;&gt;"",MIN(IF($C$15:$C$10000&gt;=DATE(YEAR(X37),3*(ROUNDUP(MONTH(X37)/3,0)-1)+1,1),$C$15:$C$10000)),"")</f>
        <v/>
      </c>
      <c r="X37" s="16" t="str">
        <f t="array" ref="X37">IF(X36&lt;&gt;"",IF(W36-1&gt;=$U$7,MAX(IF($C$15:$C$10000&lt;=W36-1,$C$15:$C$10000)),""),"")</f>
        <v/>
      </c>
      <c r="Y37" s="16" t="str">
        <f t="array" ref="Y37">IF(Z37&lt;&gt;"",MIN(IF($C$15:$C$10000&gt;=DATE(YEAR(Z37),1,1),$C$15:$C$10000)),"")</f>
        <v/>
      </c>
      <c r="Z37" s="16" t="str">
        <f t="array" ref="Z37">IF(Z36&lt;&gt;"",IF(Y36-1&gt;=$U$7,MAX(IF($C$15:$C$10000&lt;=Y36-1,$C$15:$C$10000)),""),"")</f>
        <v/>
      </c>
      <c r="AA37" s="16">
        <f t="array" ref="AA37">IF(AB37&lt;&gt;"",MIN(IF($C$15:$C$10000&gt;=AB37-$G$7,$C$15:$C$10000)),"")</f>
        <v>42773</v>
      </c>
      <c r="AB37" s="16">
        <f t="array" ref="AB37">IF(AB36&lt;&gt;"",IF(AA36-1&gt;=$U$7,MAX(IF($C$15:$C$10000&lt;=AA36-1,$C$15:$C$10000)),""),"")</f>
        <v>42783</v>
      </c>
      <c r="AD37" s="21" t="s">
        <v>62</v>
      </c>
      <c r="AE37" s="14" t="s">
        <v>65</v>
      </c>
      <c r="AF37" s="14" t="s">
        <v>70</v>
      </c>
      <c r="AG37" s="14" t="s">
        <v>64</v>
      </c>
      <c r="AL37" s="30"/>
      <c r="AM37" s="31"/>
    </row>
    <row r="38" spans="3:39" x14ac:dyDescent="0.2">
      <c r="C38" s="16">
        <v>43010</v>
      </c>
      <c r="D38" s="29">
        <v>1.173</v>
      </c>
      <c r="F38" s="16" t="str">
        <f t="shared" ref="F38:F84" si="16">IF($D$7="Weekly",S38,IF($D$7="Monthly",U38,IF($D$7="Quarterly",W38,IF($D$7="Yearly",Y38,AA38))))</f>
        <v/>
      </c>
      <c r="G38" s="16" t="str">
        <f t="shared" ref="G38:G84" si="17">IF($D$7="Weekly",T38,IF($D$7="Monthly",V38,IF($D$7="Quarterly",X38,IF($D$7="Yearly",Z38,AB38))))</f>
        <v/>
      </c>
      <c r="H38" s="53" t="str">
        <f t="shared" ca="1" si="0"/>
        <v/>
      </c>
      <c r="I38" s="51" t="str">
        <f t="shared" si="1"/>
        <v/>
      </c>
      <c r="J38" s="29" t="str">
        <f>IF(G38&lt;&gt;"",IF($D$7="Weekly","Wk "&amp;WEEKNUM(G38)&amp;" "&amp;"- "&amp;YEAR(G38),IF($D$7="Monthly",TEXT(G38,"mmm-yyyy"),IF($D$7="Yearly","Y "&amp;YEAR(G38),IF($D$7="Quarterly",YEAR(G38)&amp;" - Q"&amp;LOOKUP(MONTH(G38),{1,4,7,10},{1,2,3,4}),TEXT(F38,"dd-mmm-yy")&amp;" - "&amp;TEXT(G38,"dd-mmm-yy"))))),"")</f>
        <v/>
      </c>
      <c r="O38" s="63"/>
      <c r="S38" s="16">
        <f t="array" ref="S38">IF(T38&lt;&gt;"",MIN(IF($C$15:$C$10000&gt;=(T38-6),$C$15:$C$10000)),"")</f>
        <v>42877</v>
      </c>
      <c r="T38" s="16">
        <f t="array" ref="T38">IF(T37&lt;&gt;"",IF(S37-1&gt;=$U$7,MAX(IF($C$15:$C$10000&lt;=(S37-1),$C$15:$C$10000)),""),"")</f>
        <v>42881</v>
      </c>
      <c r="U38" s="16" t="str">
        <f t="array" ref="U38">IF(V38&lt;&gt;"",MIN(IF($C$15:$C$10000&gt;=DATE(YEAR(V38),MONTH(V38),1),$C$15:$C$10000)),"")</f>
        <v/>
      </c>
      <c r="V38" s="16" t="str">
        <f t="array" ref="V38">IF(V37&lt;&gt;"",IF(U37-1&gt;=$U$7,MAX(IF($C$15:$C$10000&lt;=U37-1,$C$15:$C$10000)),""),"")</f>
        <v/>
      </c>
      <c r="W38" s="20" t="str">
        <f t="array" ref="W38">IF(X38&lt;&gt;"",MIN(IF($C$15:$C$10000&gt;=DATE(YEAR(X38),3*(ROUNDUP(MONTH(X38)/3,0)-1)+1,1),$C$15:$C$10000)),"")</f>
        <v/>
      </c>
      <c r="X38" s="16" t="str">
        <f t="array" ref="X38">IF(X37&lt;&gt;"",IF(W37-1&gt;=$U$7,MAX(IF($C$15:$C$10000&lt;=W37-1,$C$15:$C$10000)),""),"")</f>
        <v/>
      </c>
      <c r="Y38" s="16" t="str">
        <f t="array" ref="Y38">IF(Z38&lt;&gt;"",MIN(IF($C$15:$C$10000&gt;=DATE(YEAR(Z38),1,1),$C$15:$C$10000)),"")</f>
        <v/>
      </c>
      <c r="Z38" s="16" t="str">
        <f t="array" ref="Z38">IF(Z37&lt;&gt;"",IF(Y37-1&gt;=$U$7,MAX(IF($C$15:$C$10000&lt;=Y37-1,$C$15:$C$10000)),""),"")</f>
        <v/>
      </c>
      <c r="AA38" s="16">
        <f t="array" ref="AA38">IF(AB38&lt;&gt;"",MIN(IF($C$15:$C$10000&gt;=AB38-$G$7,$C$15:$C$10000)),"")</f>
        <v>42762</v>
      </c>
      <c r="AB38" s="16">
        <f t="array" ref="AB38">IF(AB37&lt;&gt;"",IF(AA37-1&gt;=$U$7,MAX(IF($C$15:$C$10000&lt;=AA37-1,$C$15:$C$10000)),""),"")</f>
        <v>42772</v>
      </c>
      <c r="AD38" s="21" t="s">
        <v>74</v>
      </c>
      <c r="AE38" s="14" t="s">
        <v>15</v>
      </c>
      <c r="AF38" s="14" t="s">
        <v>31</v>
      </c>
      <c r="AG38" s="14" t="s">
        <v>32</v>
      </c>
      <c r="AL38" s="30"/>
      <c r="AM38" s="31"/>
    </row>
    <row r="39" spans="3:39" x14ac:dyDescent="0.2">
      <c r="C39" s="16">
        <v>43007</v>
      </c>
      <c r="D39" s="29">
        <v>1.1812</v>
      </c>
      <c r="F39" s="16" t="str">
        <f t="shared" si="16"/>
        <v/>
      </c>
      <c r="G39" s="16" t="str">
        <f t="shared" si="17"/>
        <v/>
      </c>
      <c r="H39" s="53" t="str">
        <f t="shared" ca="1" si="0"/>
        <v/>
      </c>
      <c r="I39" s="51" t="str">
        <f t="shared" si="1"/>
        <v/>
      </c>
      <c r="J39" s="29" t="str">
        <f>IF(G39&lt;&gt;"",IF($D$7="Weekly","Wk "&amp;WEEKNUM(G39)&amp;" "&amp;"- "&amp;YEAR(G39),IF($D$7="Monthly",TEXT(G39,"mmm-yyyy"),IF($D$7="Yearly","Y "&amp;YEAR(G39),IF($D$7="Quarterly",YEAR(G39)&amp;" - Q"&amp;LOOKUP(MONTH(G39),{1,4,7,10},{1,2,3,4}),TEXT(F39,"dd-mmm-yy")&amp;" - "&amp;TEXT(G39,"dd-mmm-yy"))))),"")</f>
        <v/>
      </c>
      <c r="O39" s="63"/>
      <c r="S39" s="16">
        <f t="array" ref="S39">IF(T39&lt;&gt;"",MIN(IF($C$15:$C$10000&gt;=(T39-6),$C$15:$C$10000)),"")</f>
        <v>42870</v>
      </c>
      <c r="T39" s="16">
        <f t="array" ref="T39">IF(T38&lt;&gt;"",IF(S38-1&gt;=$U$7,MAX(IF($C$15:$C$10000&lt;=(S38-1),$C$15:$C$10000)),""),"")</f>
        <v>42874</v>
      </c>
      <c r="U39" s="16" t="str">
        <f t="array" ref="U39">IF(V39&lt;&gt;"",MIN(IF($C$15:$C$10000&gt;=DATE(YEAR(V39),MONTH(V39),1),$C$15:$C$10000)),"")</f>
        <v/>
      </c>
      <c r="V39" s="16" t="str">
        <f t="array" ref="V39">IF(V38&lt;&gt;"",IF(U38-1&gt;=$U$7,MAX(IF($C$15:$C$10000&lt;=U38-1,$C$15:$C$10000)),""),"")</f>
        <v/>
      </c>
      <c r="W39" s="20" t="str">
        <f t="array" ref="W39">IF(X39&lt;&gt;"",MIN(IF($C$15:$C$10000&gt;=DATE(YEAR(X39),3*(ROUNDUP(MONTH(X39)/3,0)-1)+1,1),$C$15:$C$10000)),"")</f>
        <v/>
      </c>
      <c r="X39" s="16" t="str">
        <f t="array" ref="X39">IF(X38&lt;&gt;"",IF(W38-1&gt;=$U$7,MAX(IF($C$15:$C$10000&lt;=W38-1,$C$15:$C$10000)),""),"")</f>
        <v/>
      </c>
      <c r="Y39" s="16" t="str">
        <f t="array" ref="Y39">IF(Z39&lt;&gt;"",MIN(IF($C$15:$C$10000&gt;=DATE(YEAR(Z39),1,1),$C$15:$C$10000)),"")</f>
        <v/>
      </c>
      <c r="Z39" s="16" t="str">
        <f t="array" ref="Z39">IF(Z38&lt;&gt;"",IF(Y38-1&gt;=$U$7,MAX(IF($C$15:$C$10000&lt;=Y38-1,$C$15:$C$10000)),""),"")</f>
        <v/>
      </c>
      <c r="AA39" s="16">
        <f t="array" ref="AA39">IF(AB39&lt;&gt;"",MIN(IF($C$15:$C$10000&gt;=AB39-$G$7,$C$15:$C$10000)),"")</f>
        <v>42751</v>
      </c>
      <c r="AB39" s="16">
        <f t="array" ref="AB39">IF(AB38&lt;&gt;"",IF(AA38-1&gt;=$U$7,MAX(IF($C$15:$C$10000&lt;=AA38-1,$C$15:$C$10000)),""),"")</f>
        <v>42761</v>
      </c>
      <c r="AD39" s="21" t="s">
        <v>74</v>
      </c>
      <c r="AE39" s="14" t="s">
        <v>51</v>
      </c>
      <c r="AF39" s="14" t="s">
        <v>71</v>
      </c>
      <c r="AG39" s="14" t="s">
        <v>32</v>
      </c>
      <c r="AL39" s="30"/>
      <c r="AM39" s="31"/>
    </row>
    <row r="40" spans="3:39" x14ac:dyDescent="0.2">
      <c r="C40" s="16">
        <v>43006</v>
      </c>
      <c r="D40" s="29">
        <v>1.1783999999999999</v>
      </c>
      <c r="F40" s="16" t="str">
        <f t="shared" si="16"/>
        <v/>
      </c>
      <c r="G40" s="16" t="str">
        <f t="shared" si="17"/>
        <v/>
      </c>
      <c r="H40" s="53" t="str">
        <f t="shared" ca="1" si="0"/>
        <v/>
      </c>
      <c r="I40" s="51" t="str">
        <f t="shared" si="1"/>
        <v/>
      </c>
      <c r="J40" s="29" t="str">
        <f>IF(G40&lt;&gt;"",IF($D$7="Weekly","Wk "&amp;WEEKNUM(G40)&amp;" "&amp;"- "&amp;YEAR(G40),IF($D$7="Monthly",TEXT(G40,"mmm-yyyy"),IF($D$7="Yearly","Y "&amp;YEAR(G40),IF($D$7="Quarterly",YEAR(G40)&amp;" - Q"&amp;LOOKUP(MONTH(G40),{1,4,7,10},{1,2,3,4}),TEXT(F40,"dd-mmm-yy")&amp;" - "&amp;TEXT(G40,"dd-mmm-yy"))))),"")</f>
        <v/>
      </c>
      <c r="O40" s="63"/>
      <c r="S40" s="16">
        <f t="array" ref="S40">IF(T40&lt;&gt;"",MIN(IF($C$15:$C$10000&gt;=(T40-6),$C$15:$C$10000)),"")</f>
        <v>42863</v>
      </c>
      <c r="T40" s="16">
        <f t="array" ref="T40">IF(T39&lt;&gt;"",IF(S39-1&gt;=$U$7,MAX(IF($C$15:$C$10000&lt;=(S39-1),$C$15:$C$10000)),""),"")</f>
        <v>42867</v>
      </c>
      <c r="U40" s="16" t="str">
        <f t="array" ref="U40">IF(V40&lt;&gt;"",MIN(IF($C$15:$C$10000&gt;=DATE(YEAR(V40),MONTH(V40),1),$C$15:$C$10000)),"")</f>
        <v/>
      </c>
      <c r="V40" s="16" t="str">
        <f t="array" ref="V40">IF(V39&lt;&gt;"",IF(U39-1&gt;=$U$7,MAX(IF($C$15:$C$10000&lt;=U39-1,$C$15:$C$10000)),""),"")</f>
        <v/>
      </c>
      <c r="W40" s="20" t="str">
        <f t="array" ref="W40">IF(X40&lt;&gt;"",MIN(IF($C$15:$C$10000&gt;=DATE(YEAR(X40),3*(ROUNDUP(MONTH(X40)/3,0)-1)+1,1),$C$15:$C$10000)),"")</f>
        <v/>
      </c>
      <c r="X40" s="16" t="str">
        <f t="array" ref="X40">IF(X39&lt;&gt;"",IF(W39-1&gt;=$U$7,MAX(IF($C$15:$C$10000&lt;=W39-1,$C$15:$C$10000)),""),"")</f>
        <v/>
      </c>
      <c r="Y40" s="16" t="str">
        <f t="array" ref="Y40">IF(Z40&lt;&gt;"",MIN(IF($C$15:$C$10000&gt;=DATE(YEAR(Z40),1,1),$C$15:$C$10000)),"")</f>
        <v/>
      </c>
      <c r="Z40" s="16" t="str">
        <f t="array" ref="Z40">IF(Z39&lt;&gt;"",IF(Y39-1&gt;=$U$7,MAX(IF($C$15:$C$10000&lt;=Y39-1,$C$15:$C$10000)),""),"")</f>
        <v/>
      </c>
      <c r="AA40" s="16">
        <f t="array" ref="AA40">IF(AB40&lt;&gt;"",MIN(IF($C$15:$C$10000&gt;=AB40-$G$7,$C$15:$C$10000)),"")</f>
        <v>42738</v>
      </c>
      <c r="AB40" s="16">
        <f t="array" ref="AB40">IF(AB39&lt;&gt;"",IF(AA39-1&gt;=$U$7,MAX(IF($C$15:$C$10000&lt;=AA39-1,$C$15:$C$10000)),""),"")</f>
        <v>42748</v>
      </c>
      <c r="AD40" s="21" t="s">
        <v>74</v>
      </c>
      <c r="AE40" s="14" t="s">
        <v>50</v>
      </c>
      <c r="AF40" s="14" t="s">
        <v>72</v>
      </c>
      <c r="AG40" s="14" t="s">
        <v>32</v>
      </c>
      <c r="AL40" s="30"/>
      <c r="AM40" s="31"/>
    </row>
    <row r="41" spans="3:39" x14ac:dyDescent="0.2">
      <c r="C41" s="16">
        <v>43005</v>
      </c>
      <c r="D41" s="29">
        <v>1.1742999999999999</v>
      </c>
      <c r="F41" s="16" t="str">
        <f t="shared" si="16"/>
        <v/>
      </c>
      <c r="G41" s="16" t="str">
        <f t="shared" si="17"/>
        <v/>
      </c>
      <c r="H41" s="53" t="str">
        <f t="shared" ca="1" si="0"/>
        <v/>
      </c>
      <c r="I41" s="51" t="str">
        <f t="shared" si="1"/>
        <v/>
      </c>
      <c r="J41" s="29" t="str">
        <f>IF(G41&lt;&gt;"",IF($D$7="Weekly","Wk "&amp;WEEKNUM(G41)&amp;" "&amp;"- "&amp;YEAR(G41),IF($D$7="Monthly",TEXT(G41,"mmm-yyyy"),IF($D$7="Yearly","Y "&amp;YEAR(G41),IF($D$7="Quarterly",YEAR(G41)&amp;" - Q"&amp;LOOKUP(MONTH(G41),{1,4,7,10},{1,2,3,4}),TEXT(F41,"dd-mmm-yy")&amp;" - "&amp;TEXT(G41,"dd-mmm-yy"))))),"")</f>
        <v/>
      </c>
      <c r="O41" s="63"/>
      <c r="S41" s="16">
        <f t="array" ref="S41">IF(T41&lt;&gt;"",MIN(IF($C$15:$C$10000&gt;=(T41-6),$C$15:$C$10000)),"")</f>
        <v>42856</v>
      </c>
      <c r="T41" s="16">
        <f t="array" ref="T41">IF(T40&lt;&gt;"",IF(S40-1&gt;=$U$7,MAX(IF($C$15:$C$10000&lt;=(S40-1),$C$15:$C$10000)),""),"")</f>
        <v>42860</v>
      </c>
      <c r="U41" s="16" t="str">
        <f t="array" ref="U41">IF(V41&lt;&gt;"",MIN(IF($C$15:$C$10000&gt;=DATE(YEAR(V41),MONTH(V41),1),$C$15:$C$10000)),"")</f>
        <v/>
      </c>
      <c r="V41" s="16" t="str">
        <f t="array" ref="V41">IF(V40&lt;&gt;"",IF(U40-1&gt;=$U$7,MAX(IF($C$15:$C$10000&lt;=U40-1,$C$15:$C$10000)),""),"")</f>
        <v/>
      </c>
      <c r="W41" s="20" t="str">
        <f t="array" ref="W41">IF(X41&lt;&gt;"",MIN(IF($C$15:$C$10000&gt;=DATE(YEAR(X41),3*(ROUNDUP(MONTH(X41)/3,0)-1)+1,1),$C$15:$C$10000)),"")</f>
        <v/>
      </c>
      <c r="X41" s="16" t="str">
        <f t="array" ref="X41">IF(X40&lt;&gt;"",IF(W40-1&gt;=$U$7,MAX(IF($C$15:$C$10000&lt;=W40-1,$C$15:$C$10000)),""),"")</f>
        <v/>
      </c>
      <c r="Y41" s="16" t="str">
        <f t="array" ref="Y41">IF(Z41&lt;&gt;"",MIN(IF($C$15:$C$10000&gt;=DATE(YEAR(Z41),1,1),$C$15:$C$10000)),"")</f>
        <v/>
      </c>
      <c r="Z41" s="16" t="str">
        <f t="array" ref="Z41">IF(Z40&lt;&gt;"",IF(Y40-1&gt;=$U$7,MAX(IF($C$15:$C$10000&lt;=Y40-1,$C$15:$C$10000)),""),"")</f>
        <v/>
      </c>
      <c r="AA41" s="16">
        <f t="array" ref="AA41">IF(AB41&lt;&gt;"",MIN(IF($C$15:$C$10000&gt;=AB41-$G$7,$C$15:$C$10000)),"")</f>
        <v>42737</v>
      </c>
      <c r="AB41" s="16">
        <f t="array" ref="AB41">IF(AB40&lt;&gt;"",IF(AA40-1&gt;=$U$7,MAX(IF($C$15:$C$10000&lt;=AA40-1,$C$15:$C$10000)),""),"")</f>
        <v>42737</v>
      </c>
      <c r="AD41" s="21" t="s">
        <v>74</v>
      </c>
      <c r="AE41" s="14" t="s">
        <v>53</v>
      </c>
      <c r="AF41" s="14" t="s">
        <v>73</v>
      </c>
      <c r="AG41" s="14" t="s">
        <v>32</v>
      </c>
      <c r="AL41" s="30"/>
      <c r="AM41" s="31"/>
    </row>
    <row r="42" spans="3:39" x14ac:dyDescent="0.2">
      <c r="C42" s="16">
        <v>43004</v>
      </c>
      <c r="D42" s="29">
        <v>1.1791</v>
      </c>
      <c r="F42" s="16" t="str">
        <f t="shared" si="16"/>
        <v/>
      </c>
      <c r="G42" s="16" t="str">
        <f t="shared" si="17"/>
        <v/>
      </c>
      <c r="H42" s="53" t="str">
        <f t="shared" ca="1" si="0"/>
        <v/>
      </c>
      <c r="I42" s="51" t="str">
        <f t="shared" si="1"/>
        <v/>
      </c>
      <c r="J42" s="29" t="str">
        <f>IF(G42&lt;&gt;"",IF($D$7="Weekly","Wk "&amp;WEEKNUM(G42)&amp;" "&amp;"- "&amp;YEAR(G42),IF($D$7="Monthly",TEXT(G42,"mmm-yyyy"),IF($D$7="Yearly","Y "&amp;YEAR(G42),IF($D$7="Quarterly",YEAR(G42)&amp;" - Q"&amp;LOOKUP(MONTH(G42),{1,4,7,10},{1,2,3,4}),TEXT(F42,"dd-mmm-yy")&amp;" - "&amp;TEXT(G42,"dd-mmm-yy"))))),"")</f>
        <v/>
      </c>
      <c r="O42" s="63"/>
      <c r="S42" s="16">
        <f t="array" ref="S42">IF(T42&lt;&gt;"",MIN(IF($C$15:$C$10000&gt;=(T42-6),$C$15:$C$10000)),"")</f>
        <v>42849</v>
      </c>
      <c r="T42" s="16">
        <f t="array" ref="T42">IF(T41&lt;&gt;"",IF(S41-1&gt;=$U$7,MAX(IF($C$15:$C$10000&lt;=(S41-1),$C$15:$C$10000)),""),"")</f>
        <v>42853</v>
      </c>
      <c r="U42" s="16" t="str">
        <f t="array" ref="U42">IF(V42&lt;&gt;"",MIN(IF($C$15:$C$10000&gt;=DATE(YEAR(V42),MONTH(V42),1),$C$15:$C$10000)),"")</f>
        <v/>
      </c>
      <c r="V42" s="16" t="str">
        <f t="array" ref="V42">IF(V41&lt;&gt;"",IF(U41-1&gt;=$U$7,MAX(IF($C$15:$C$10000&lt;=U41-1,$C$15:$C$10000)),""),"")</f>
        <v/>
      </c>
      <c r="W42" s="20" t="str">
        <f t="array" ref="W42">IF(X42&lt;&gt;"",MIN(IF($C$15:$C$10000&gt;=DATE(YEAR(X42),3*(ROUNDUP(MONTH(X42)/3,0)-1)+1,1),$C$15:$C$10000)),"")</f>
        <v/>
      </c>
      <c r="X42" s="16" t="str">
        <f t="array" ref="X42">IF(X41&lt;&gt;"",IF(W41-1&gt;=$U$7,MAX(IF($C$15:$C$10000&lt;=W41-1,$C$15:$C$10000)),""),"")</f>
        <v/>
      </c>
      <c r="Y42" s="16" t="str">
        <f t="array" ref="Y42">IF(Z42&lt;&gt;"",MIN(IF($C$15:$C$10000&gt;=DATE(YEAR(Z42),1,1),$C$15:$C$10000)),"")</f>
        <v/>
      </c>
      <c r="Z42" s="16" t="str">
        <f t="array" ref="Z42">IF(Z41&lt;&gt;"",IF(Y41-1&gt;=$U$7,MAX(IF($C$15:$C$10000&lt;=Y41-1,$C$15:$C$10000)),""),"")</f>
        <v/>
      </c>
      <c r="AA42" s="16" t="str">
        <f t="array" ref="AA42">IF(AB42&lt;&gt;"",MIN(IF($C$15:$C$10000&gt;=AB42-$G$7,$C$15:$C$10000)),"")</f>
        <v/>
      </c>
      <c r="AB42" s="16" t="str">
        <f t="array" ref="AB42">IF(AB41&lt;&gt;"",IF(AA41-1&gt;=$U$7,MAX(IF($C$15:$C$10000&lt;=AA41-1,$C$15:$C$10000)),""),"")</f>
        <v/>
      </c>
      <c r="AD42" s="21" t="s">
        <v>74</v>
      </c>
      <c r="AE42" s="14" t="s">
        <v>75</v>
      </c>
      <c r="AF42" s="14" t="s">
        <v>76</v>
      </c>
      <c r="AG42" s="14" t="s">
        <v>77</v>
      </c>
      <c r="AL42" s="30"/>
      <c r="AM42" s="31"/>
    </row>
    <row r="43" spans="3:39" x14ac:dyDescent="0.2">
      <c r="C43" s="16">
        <v>43003</v>
      </c>
      <c r="D43" s="29">
        <v>1.1846000000000001</v>
      </c>
      <c r="F43" s="16" t="str">
        <f t="shared" si="16"/>
        <v/>
      </c>
      <c r="G43" s="16" t="str">
        <f t="shared" si="17"/>
        <v/>
      </c>
      <c r="H43" s="53" t="str">
        <f t="shared" ca="1" si="0"/>
        <v/>
      </c>
      <c r="I43" s="51" t="str">
        <f t="shared" si="1"/>
        <v/>
      </c>
      <c r="J43" s="29" t="str">
        <f>IF(G43&lt;&gt;"",IF($D$7="Weekly","Wk "&amp;WEEKNUM(G43)&amp;" "&amp;"- "&amp;YEAR(G43),IF($D$7="Monthly",TEXT(G43,"mmm-yyyy"),IF($D$7="Yearly","Y "&amp;YEAR(G43),IF($D$7="Quarterly",YEAR(G43)&amp;" - Q"&amp;LOOKUP(MONTH(G43),{1,4,7,10},{1,2,3,4}),TEXT(F43,"dd-mmm-yy")&amp;" - "&amp;TEXT(G43,"dd-mmm-yy"))))),"")</f>
        <v/>
      </c>
      <c r="O43" s="63"/>
      <c r="S43" s="16">
        <f t="array" ref="S43">IF(T43&lt;&gt;"",MIN(IF($C$15:$C$10000&gt;=(T43-6),$C$15:$C$10000)),"")</f>
        <v>42842</v>
      </c>
      <c r="T43" s="16">
        <f t="array" ref="T43">IF(T42&lt;&gt;"",IF(S42-1&gt;=$U$7,MAX(IF($C$15:$C$10000&lt;=(S42-1),$C$15:$C$10000)),""),"")</f>
        <v>42846</v>
      </c>
      <c r="U43" s="16" t="str">
        <f t="array" ref="U43">IF(V43&lt;&gt;"",MIN(IF($C$15:$C$10000&gt;=DATE(YEAR(V43),MONTH(V43),1),$C$15:$C$10000)),"")</f>
        <v/>
      </c>
      <c r="V43" s="16" t="str">
        <f t="array" ref="V43">IF(V42&lt;&gt;"",IF(U42-1&gt;=$U$7,MAX(IF($C$15:$C$10000&lt;=U42-1,$C$15:$C$10000)),""),"")</f>
        <v/>
      </c>
      <c r="W43" s="20" t="str">
        <f t="array" ref="W43">IF(X43&lt;&gt;"",MIN(IF($C$15:$C$10000&gt;=DATE(YEAR(X43),3*(ROUNDUP(MONTH(X43)/3,0)-1)+1,1),$C$15:$C$10000)),"")</f>
        <v/>
      </c>
      <c r="X43" s="16" t="str">
        <f t="array" ref="X43">IF(X42&lt;&gt;"",IF(W42-1&gt;=$U$7,MAX(IF($C$15:$C$10000&lt;=W42-1,$C$15:$C$10000)),""),"")</f>
        <v/>
      </c>
      <c r="Y43" s="16" t="str">
        <f t="array" ref="Y43">IF(Z43&lt;&gt;"",MIN(IF($C$15:$C$10000&gt;=DATE(YEAR(Z43),1,1),$C$15:$C$10000)),"")</f>
        <v/>
      </c>
      <c r="Z43" s="16" t="str">
        <f t="array" ref="Z43">IF(Z42&lt;&gt;"",IF(Y42-1&gt;=$U$7,MAX(IF($C$15:$C$10000&lt;=Y42-1,$C$15:$C$10000)),""),"")</f>
        <v/>
      </c>
      <c r="AA43" s="16" t="str">
        <f t="array" ref="AA43">IF(AB43&lt;&gt;"",MIN(IF($C$15:$C$10000&gt;=AB43-$G$7,$C$15:$C$10000)),"")</f>
        <v/>
      </c>
      <c r="AB43" s="16" t="str">
        <f t="array" ref="AB43">IF(AB42&lt;&gt;"",IF(AA42-1&gt;=$U$7,MAX(IF($C$15:$C$10000&lt;=AA42-1,$C$15:$C$10000)),""),"")</f>
        <v/>
      </c>
      <c r="AD43" s="21" t="s">
        <v>74</v>
      </c>
      <c r="AE43" s="14" t="s">
        <v>9</v>
      </c>
      <c r="AF43" s="27" t="s">
        <v>10</v>
      </c>
      <c r="AG43" s="14" t="s">
        <v>11</v>
      </c>
      <c r="AL43" s="30"/>
      <c r="AM43" s="31"/>
    </row>
    <row r="44" spans="3:39" x14ac:dyDescent="0.2">
      <c r="C44" s="16">
        <v>43000</v>
      </c>
      <c r="D44" s="29">
        <v>1.1952</v>
      </c>
      <c r="F44" s="16" t="str">
        <f t="shared" si="16"/>
        <v/>
      </c>
      <c r="G44" s="16" t="str">
        <f t="shared" si="17"/>
        <v/>
      </c>
      <c r="H44" s="53" t="str">
        <f t="shared" ca="1" si="0"/>
        <v/>
      </c>
      <c r="I44" s="51" t="str">
        <f t="shared" si="1"/>
        <v/>
      </c>
      <c r="J44" s="29" t="str">
        <f>IF(G44&lt;&gt;"",IF($D$7="Weekly","Wk "&amp;WEEKNUM(G44)&amp;" "&amp;"- "&amp;YEAR(G44),IF($D$7="Monthly",TEXT(G44,"mmm-yyyy"),IF($D$7="Yearly","Y "&amp;YEAR(G44),IF($D$7="Quarterly",YEAR(G44)&amp;" - Q"&amp;LOOKUP(MONTH(G44),{1,4,7,10},{1,2,3,4}),TEXT(F44,"dd-mmm-yy")&amp;" - "&amp;TEXT(G44,"dd-mmm-yy"))))),"")</f>
        <v/>
      </c>
      <c r="O44" s="63"/>
      <c r="S44" s="16">
        <f t="array" ref="S44">IF(T44&lt;&gt;"",MIN(IF($C$15:$C$10000&gt;=(T44-6),$C$15:$C$10000)),"")</f>
        <v>42835</v>
      </c>
      <c r="T44" s="16">
        <f t="array" ref="T44">IF(T43&lt;&gt;"",IF(S43-1&gt;=$U$7,MAX(IF($C$15:$C$10000&lt;=(S43-1),$C$15:$C$10000)),""),"")</f>
        <v>42839</v>
      </c>
      <c r="U44" s="16" t="str">
        <f t="array" ref="U44">IF(V44&lt;&gt;"",MIN(IF($C$15:$C$10000&gt;=DATE(YEAR(V44),MONTH(V44),1),$C$15:$C$10000)),"")</f>
        <v/>
      </c>
      <c r="V44" s="16" t="str">
        <f t="array" ref="V44">IF(V43&lt;&gt;"",IF(U43-1&gt;=$U$7,MAX(IF($C$15:$C$10000&lt;=U43-1,$C$15:$C$10000)),""),"")</f>
        <v/>
      </c>
      <c r="W44" s="20" t="str">
        <f t="array" ref="W44">IF(X44&lt;&gt;"",MIN(IF($C$15:$C$10000&gt;=DATE(YEAR(X44),3*(ROUNDUP(MONTH(X44)/3,0)-1)+1,1),$C$15:$C$10000)),"")</f>
        <v/>
      </c>
      <c r="X44" s="16" t="str">
        <f t="array" ref="X44">IF(X43&lt;&gt;"",IF(W43-1&gt;=$U$7,MAX(IF($C$15:$C$10000&lt;=W43-1,$C$15:$C$10000)),""),"")</f>
        <v/>
      </c>
      <c r="Y44" s="16" t="str">
        <f t="array" ref="Y44">IF(Z44&lt;&gt;"",MIN(IF($C$15:$C$10000&gt;=DATE(YEAR(Z44),1,1),$C$15:$C$10000)),"")</f>
        <v/>
      </c>
      <c r="Z44" s="16" t="str">
        <f t="array" ref="Z44">IF(Z43&lt;&gt;"",IF(Y43-1&gt;=$U$7,MAX(IF($C$15:$C$10000&lt;=Y43-1,$C$15:$C$10000)),""),"")</f>
        <v/>
      </c>
      <c r="AA44" s="16" t="str">
        <f t="array" ref="AA44">IF(AB44&lt;&gt;"",MIN(IF($C$15:$C$10000&gt;=AB44-$G$7,$C$15:$C$10000)),"")</f>
        <v/>
      </c>
      <c r="AB44" s="16" t="str">
        <f t="array" ref="AB44">IF(AB43&lt;&gt;"",IF(AA43-1&gt;=$U$7,MAX(IF($C$15:$C$10000&lt;=AA43-1,$C$15:$C$10000)),""),"")</f>
        <v/>
      </c>
      <c r="AD44" s="21" t="s">
        <v>74</v>
      </c>
      <c r="AE44" s="14" t="s">
        <v>22</v>
      </c>
      <c r="AF44" s="14" t="s">
        <v>23</v>
      </c>
      <c r="AG44" s="14" t="s">
        <v>24</v>
      </c>
      <c r="AL44" s="30"/>
      <c r="AM44" s="31"/>
    </row>
    <row r="45" spans="3:39" x14ac:dyDescent="0.2">
      <c r="C45" s="16">
        <v>42999</v>
      </c>
      <c r="D45" s="29">
        <v>1.1939</v>
      </c>
      <c r="F45" s="16" t="str">
        <f t="shared" si="16"/>
        <v/>
      </c>
      <c r="G45" s="16" t="str">
        <f t="shared" si="17"/>
        <v/>
      </c>
      <c r="H45" s="53" t="str">
        <f t="shared" ca="1" si="0"/>
        <v/>
      </c>
      <c r="I45" s="51" t="str">
        <f t="shared" si="1"/>
        <v/>
      </c>
      <c r="J45" s="29" t="str">
        <f>IF(G45&lt;&gt;"",IF($D$7="Weekly","Wk "&amp;WEEKNUM(G45)&amp;" "&amp;"- "&amp;YEAR(G45),IF($D$7="Monthly",TEXT(G45,"mmm-yyyy"),IF($D$7="Yearly","Y "&amp;YEAR(G45),IF($D$7="Quarterly",YEAR(G45)&amp;" - Q"&amp;LOOKUP(MONTH(G45),{1,4,7,10},{1,2,3,4}),TEXT(F45,"dd-mmm-yy")&amp;" - "&amp;TEXT(G45,"dd-mmm-yy"))))),"")</f>
        <v/>
      </c>
      <c r="O45" s="63"/>
      <c r="S45" s="16">
        <f t="array" ref="S45">IF(T45&lt;&gt;"",MIN(IF($C$15:$C$10000&gt;=(T45-6),$C$15:$C$10000)),"")</f>
        <v>42828</v>
      </c>
      <c r="T45" s="16">
        <f t="array" ref="T45">IF(T44&lt;&gt;"",IF(S44-1&gt;=$U$7,MAX(IF($C$15:$C$10000&lt;=(S44-1),$C$15:$C$10000)),""),"")</f>
        <v>42832</v>
      </c>
      <c r="U45" s="16" t="str">
        <f t="array" ref="U45">IF(V45&lt;&gt;"",MIN(IF($C$15:$C$10000&gt;=DATE(YEAR(V45),MONTH(V45),1),$C$15:$C$10000)),"")</f>
        <v/>
      </c>
      <c r="V45" s="16" t="str">
        <f t="array" ref="V45">IF(V44&lt;&gt;"",IF(U44-1&gt;=$U$7,MAX(IF($C$15:$C$10000&lt;=U44-1,$C$15:$C$10000)),""),"")</f>
        <v/>
      </c>
      <c r="W45" s="20" t="str">
        <f t="array" ref="W45">IF(X45&lt;&gt;"",MIN(IF($C$15:$C$10000&gt;=DATE(YEAR(X45),3*(ROUNDUP(MONTH(X45)/3,0)-1)+1,1),$C$15:$C$10000)),"")</f>
        <v/>
      </c>
      <c r="X45" s="16" t="str">
        <f t="array" ref="X45">IF(X44&lt;&gt;"",IF(W44-1&gt;=$U$7,MAX(IF($C$15:$C$10000&lt;=W44-1,$C$15:$C$10000)),""),"")</f>
        <v/>
      </c>
      <c r="Y45" s="16" t="str">
        <f t="array" ref="Y45">IF(Z45&lt;&gt;"",MIN(IF($C$15:$C$10000&gt;=DATE(YEAR(Z45),1,1),$C$15:$C$10000)),"")</f>
        <v/>
      </c>
      <c r="Z45" s="16" t="str">
        <f t="array" ref="Z45">IF(Z44&lt;&gt;"",IF(Y44-1&gt;=$U$7,MAX(IF($C$15:$C$10000&lt;=Y44-1,$C$15:$C$10000)),""),"")</f>
        <v/>
      </c>
      <c r="AA45" s="16" t="str">
        <f t="array" ref="AA45">IF(AB45&lt;&gt;"",MIN(IF($C$15:$C$10000&gt;=AB45-$G$7,$C$15:$C$10000)),"")</f>
        <v/>
      </c>
      <c r="AB45" s="16" t="str">
        <f t="array" ref="AB45">IF(AB44&lt;&gt;"",IF(AA44-1&gt;=$U$7,MAX(IF($C$15:$C$10000&lt;=AA44-1,$C$15:$C$10000)),""),"")</f>
        <v/>
      </c>
      <c r="AD45" s="21" t="s">
        <v>78</v>
      </c>
      <c r="AE45" s="14" t="s">
        <v>9</v>
      </c>
      <c r="AF45" s="27" t="s">
        <v>10</v>
      </c>
      <c r="AG45" s="14" t="s">
        <v>11</v>
      </c>
      <c r="AL45" s="30"/>
      <c r="AM45" s="31"/>
    </row>
    <row r="46" spans="3:39" x14ac:dyDescent="0.2">
      <c r="C46" s="16">
        <v>42998</v>
      </c>
      <c r="D46" s="29">
        <v>1.1891</v>
      </c>
      <c r="F46" s="16" t="str">
        <f t="shared" si="16"/>
        <v/>
      </c>
      <c r="G46" s="16" t="str">
        <f t="shared" si="17"/>
        <v/>
      </c>
      <c r="H46" s="53" t="str">
        <f t="shared" ca="1" si="0"/>
        <v/>
      </c>
      <c r="I46" s="51" t="str">
        <f t="shared" si="1"/>
        <v/>
      </c>
      <c r="J46" s="29" t="str">
        <f>IF(G46&lt;&gt;"",IF($D$7="Weekly","Wk "&amp;WEEKNUM(G46)&amp;" "&amp;"- "&amp;YEAR(G46),IF($D$7="Monthly",TEXT(G46,"mmm-yyyy"),IF($D$7="Yearly","Y "&amp;YEAR(G46),IF($D$7="Quarterly",YEAR(G46)&amp;" - Q"&amp;LOOKUP(MONTH(G46),{1,4,7,10},{1,2,3,4}),TEXT(F46,"dd-mmm-yy")&amp;" - "&amp;TEXT(G46,"dd-mmm-yy"))))),"")</f>
        <v/>
      </c>
      <c r="O46" s="63"/>
      <c r="S46" s="16">
        <f t="array" ref="S46">IF(T46&lt;&gt;"",MIN(IF($C$15:$C$10000&gt;=(T46-6),$C$15:$C$10000)),"")</f>
        <v>42821</v>
      </c>
      <c r="T46" s="16">
        <f t="array" ref="T46">IF(T45&lt;&gt;"",IF(S45-1&gt;=$U$7,MAX(IF($C$15:$C$10000&lt;=(S45-1),$C$15:$C$10000)),""),"")</f>
        <v>42825</v>
      </c>
      <c r="U46" s="16" t="str">
        <f t="array" ref="U46">IF(V46&lt;&gt;"",MIN(IF($C$15:$C$10000&gt;=DATE(YEAR(V46),MONTH(V46),1),$C$15:$C$10000)),"")</f>
        <v/>
      </c>
      <c r="V46" s="16" t="str">
        <f t="array" ref="V46">IF(V45&lt;&gt;"",IF(U45-1&gt;=$U$7,MAX(IF($C$15:$C$10000&lt;=U45-1,$C$15:$C$10000)),""),"")</f>
        <v/>
      </c>
      <c r="W46" s="20" t="str">
        <f t="array" ref="W46">IF(X46&lt;&gt;"",MIN(IF($C$15:$C$10000&gt;=DATE(YEAR(X46),3*(ROUNDUP(MONTH(X46)/3,0)-1)+1,1),$C$15:$C$10000)),"")</f>
        <v/>
      </c>
      <c r="X46" s="16" t="str">
        <f t="array" ref="X46">IF(X45&lt;&gt;"",IF(W45-1&gt;=$U$7,MAX(IF($C$15:$C$10000&lt;=W45-1,$C$15:$C$10000)),""),"")</f>
        <v/>
      </c>
      <c r="Y46" s="16" t="str">
        <f t="array" ref="Y46">IF(Z46&lt;&gt;"",MIN(IF($C$15:$C$10000&gt;=DATE(YEAR(Z46),1,1),$C$15:$C$10000)),"")</f>
        <v/>
      </c>
      <c r="Z46" s="16" t="str">
        <f t="array" ref="Z46">IF(Z45&lt;&gt;"",IF(Y45-1&gt;=$U$7,MAX(IF($C$15:$C$10000&lt;=Y45-1,$C$15:$C$10000)),""),"")</f>
        <v/>
      </c>
      <c r="AA46" s="16" t="str">
        <f t="array" ref="AA46">IF(AB46&lt;&gt;"",MIN(IF($C$15:$C$10000&gt;=AB46-$G$7,$C$15:$C$10000)),"")</f>
        <v/>
      </c>
      <c r="AB46" s="16" t="str">
        <f t="array" ref="AB46">IF(AB45&lt;&gt;"",IF(AA45-1&gt;=$U$7,MAX(IF($C$15:$C$10000&lt;=AA45-1,$C$15:$C$10000)),""),"")</f>
        <v/>
      </c>
      <c r="AD46" s="21" t="s">
        <v>78</v>
      </c>
      <c r="AE46" s="14" t="s">
        <v>22</v>
      </c>
      <c r="AF46" s="14" t="s">
        <v>23</v>
      </c>
      <c r="AG46" s="14" t="s">
        <v>24</v>
      </c>
      <c r="AL46" s="30"/>
      <c r="AM46" s="31"/>
    </row>
    <row r="47" spans="3:39" x14ac:dyDescent="0.2">
      <c r="C47" s="16">
        <v>42997</v>
      </c>
      <c r="D47" s="29">
        <v>1.1992</v>
      </c>
      <c r="F47" s="16" t="str">
        <f t="shared" si="16"/>
        <v/>
      </c>
      <c r="G47" s="16" t="str">
        <f t="shared" si="17"/>
        <v/>
      </c>
      <c r="H47" s="53" t="str">
        <f t="shared" ca="1" si="0"/>
        <v/>
      </c>
      <c r="I47" s="51" t="str">
        <f t="shared" si="1"/>
        <v/>
      </c>
      <c r="J47" s="29" t="str">
        <f>IF(G47&lt;&gt;"",IF($D$7="Weekly","Wk "&amp;WEEKNUM(G47)&amp;" "&amp;"- "&amp;YEAR(G47),IF($D$7="Monthly",TEXT(G47,"mmm-yyyy"),IF($D$7="Yearly","Y "&amp;YEAR(G47),IF($D$7="Quarterly",YEAR(G47)&amp;" - Q"&amp;LOOKUP(MONTH(G47),{1,4,7,10},{1,2,3,4}),TEXT(F47,"dd-mmm-yy")&amp;" - "&amp;TEXT(G47,"dd-mmm-yy"))))),"")</f>
        <v/>
      </c>
      <c r="O47" s="63"/>
      <c r="S47" s="16">
        <f t="array" ref="S47">IF(T47&lt;&gt;"",MIN(IF($C$15:$C$10000&gt;=(T47-6),$C$15:$C$10000)),"")</f>
        <v>42814</v>
      </c>
      <c r="T47" s="16">
        <f t="array" ref="T47">IF(T46&lt;&gt;"",IF(S46-1&gt;=$U$7,MAX(IF($C$15:$C$10000&lt;=(S46-1),$C$15:$C$10000)),""),"")</f>
        <v>42818</v>
      </c>
      <c r="U47" s="16" t="str">
        <f t="array" ref="U47">IF(V47&lt;&gt;"",MIN(IF($C$15:$C$10000&gt;=DATE(YEAR(V47),MONTH(V47),1),$C$15:$C$10000)),"")</f>
        <v/>
      </c>
      <c r="V47" s="16" t="str">
        <f t="array" ref="V47">IF(V46&lt;&gt;"",IF(U46-1&gt;=$U$7,MAX(IF($C$15:$C$10000&lt;=U46-1,$C$15:$C$10000)),""),"")</f>
        <v/>
      </c>
      <c r="W47" s="20" t="str">
        <f t="array" ref="W47">IF(X47&lt;&gt;"",MIN(IF($C$15:$C$10000&gt;=DATE(YEAR(X47),3*(ROUNDUP(MONTH(X47)/3,0)-1)+1,1),$C$15:$C$10000)),"")</f>
        <v/>
      </c>
      <c r="X47" s="16" t="str">
        <f t="array" ref="X47">IF(X46&lt;&gt;"",IF(W46-1&gt;=$U$7,MAX(IF($C$15:$C$10000&lt;=W46-1,$C$15:$C$10000)),""),"")</f>
        <v/>
      </c>
      <c r="Y47" s="16" t="str">
        <f t="array" ref="Y47">IF(Z47&lt;&gt;"",MIN(IF($C$15:$C$10000&gt;=DATE(YEAR(Z47),1,1),$C$15:$C$10000)),"")</f>
        <v/>
      </c>
      <c r="Z47" s="16" t="str">
        <f t="array" ref="Z47">IF(Z46&lt;&gt;"",IF(Y46-1&gt;=$U$7,MAX(IF($C$15:$C$10000&lt;=Y46-1,$C$15:$C$10000)),""),"")</f>
        <v/>
      </c>
      <c r="AA47" s="16" t="str">
        <f t="array" ref="AA47">IF(AB47&lt;&gt;"",MIN(IF($C$15:$C$10000&gt;=AB47-$G$7,$C$15:$C$10000)),"")</f>
        <v/>
      </c>
      <c r="AB47" s="16" t="str">
        <f t="array" ref="AB47">IF(AB46&lt;&gt;"",IF(AA46-1&gt;=$U$7,MAX(IF($C$15:$C$10000&lt;=AA46-1,$C$15:$C$10000)),""),"")</f>
        <v/>
      </c>
      <c r="AD47" s="21" t="s">
        <v>78</v>
      </c>
      <c r="AE47" s="14" t="s">
        <v>79</v>
      </c>
      <c r="AF47" s="14" t="s">
        <v>80</v>
      </c>
      <c r="AG47" s="14" t="s">
        <v>81</v>
      </c>
      <c r="AL47" s="30"/>
      <c r="AM47" s="31"/>
    </row>
    <row r="48" spans="3:39" x14ac:dyDescent="0.2">
      <c r="C48" s="16">
        <v>42996</v>
      </c>
      <c r="D48" s="29">
        <v>1.1952</v>
      </c>
      <c r="F48" s="16" t="str">
        <f t="shared" si="16"/>
        <v/>
      </c>
      <c r="G48" s="16" t="str">
        <f t="shared" si="17"/>
        <v/>
      </c>
      <c r="H48" s="53" t="str">
        <f t="shared" ca="1" si="0"/>
        <v/>
      </c>
      <c r="I48" s="51" t="str">
        <f t="shared" si="1"/>
        <v/>
      </c>
      <c r="J48" s="29" t="str">
        <f>IF(G48&lt;&gt;"",IF($D$7="Weekly","Wk "&amp;WEEKNUM(G48)&amp;" "&amp;"- "&amp;YEAR(G48),IF($D$7="Monthly",TEXT(G48,"mmm-yyyy"),IF($D$7="Yearly","Y "&amp;YEAR(G48),IF($D$7="Quarterly",YEAR(G48)&amp;" - Q"&amp;LOOKUP(MONTH(G48),{1,4,7,10},{1,2,3,4}),TEXT(F48,"dd-mmm-yy")&amp;" - "&amp;TEXT(G48,"dd-mmm-yy"))))),"")</f>
        <v/>
      </c>
      <c r="O48" s="63"/>
      <c r="S48" s="16">
        <f t="array" ref="S48">IF(T48&lt;&gt;"",MIN(IF($C$15:$C$10000&gt;=(T48-6),$C$15:$C$10000)),"")</f>
        <v>42807</v>
      </c>
      <c r="T48" s="16">
        <f t="array" ref="T48">IF(T47&lt;&gt;"",IF(S47-1&gt;=$U$7,MAX(IF($C$15:$C$10000&lt;=(S47-1),$C$15:$C$10000)),""),"")</f>
        <v>42811</v>
      </c>
      <c r="U48" s="16" t="str">
        <f t="array" ref="U48">IF(V48&lt;&gt;"",MIN(IF($C$15:$C$10000&gt;=DATE(YEAR(V48),MONTH(V48),1),$C$15:$C$10000)),"")</f>
        <v/>
      </c>
      <c r="V48" s="16" t="str">
        <f t="array" ref="V48">IF(V47&lt;&gt;"",IF(U47-1&gt;=$U$7,MAX(IF($C$15:$C$10000&lt;=U47-1,$C$15:$C$10000)),""),"")</f>
        <v/>
      </c>
      <c r="W48" s="20" t="str">
        <f t="array" ref="W48">IF(X48&lt;&gt;"",MIN(IF($C$15:$C$10000&gt;=DATE(YEAR(X48),3*(ROUNDUP(MONTH(X48)/3,0)-1)+1,1),$C$15:$C$10000)),"")</f>
        <v/>
      </c>
      <c r="X48" s="16" t="str">
        <f t="array" ref="X48">IF(X47&lt;&gt;"",IF(W47-1&gt;=$U$7,MAX(IF($C$15:$C$10000&lt;=W47-1,$C$15:$C$10000)),""),"")</f>
        <v/>
      </c>
      <c r="Y48" s="16" t="str">
        <f t="array" ref="Y48">IF(Z48&lt;&gt;"",MIN(IF($C$15:$C$10000&gt;=DATE(YEAR(Z48),1,1),$C$15:$C$10000)),"")</f>
        <v/>
      </c>
      <c r="Z48" s="16" t="str">
        <f t="array" ref="Z48">IF(Z47&lt;&gt;"",IF(Y47-1&gt;=$U$7,MAX(IF($C$15:$C$10000&lt;=Y47-1,$C$15:$C$10000)),""),"")</f>
        <v/>
      </c>
      <c r="AA48" s="16" t="str">
        <f t="array" ref="AA48">IF(AB48&lt;&gt;"",MIN(IF($C$15:$C$10000&gt;=AB48-$G$7,$C$15:$C$10000)),"")</f>
        <v/>
      </c>
      <c r="AB48" s="16" t="str">
        <f t="array" ref="AB48">IF(AB47&lt;&gt;"",IF(AA47-1&gt;=$U$7,MAX(IF($C$15:$C$10000&lt;=AA47-1,$C$15:$C$10000)),""),"")</f>
        <v/>
      </c>
      <c r="AD48" s="21" t="s">
        <v>78</v>
      </c>
      <c r="AE48" s="14" t="s">
        <v>82</v>
      </c>
      <c r="AF48" s="14" t="s">
        <v>83</v>
      </c>
      <c r="AG48" s="14" t="s">
        <v>84</v>
      </c>
      <c r="AL48" s="30"/>
      <c r="AM48" s="31"/>
    </row>
    <row r="49" spans="3:33" x14ac:dyDescent="0.2">
      <c r="C49" s="16">
        <v>42993</v>
      </c>
      <c r="D49" s="29">
        <v>1.1940999999999999</v>
      </c>
      <c r="F49" s="16" t="str">
        <f t="shared" si="16"/>
        <v/>
      </c>
      <c r="G49" s="16" t="str">
        <f t="shared" si="17"/>
        <v/>
      </c>
      <c r="H49" s="53" t="str">
        <f t="shared" ca="1" si="0"/>
        <v/>
      </c>
      <c r="I49" s="51" t="str">
        <f t="shared" si="1"/>
        <v/>
      </c>
      <c r="J49" s="29" t="str">
        <f>IF(G49&lt;&gt;"",IF($D$7="Weekly","Wk "&amp;WEEKNUM(G49)&amp;" "&amp;"- "&amp;YEAR(G49),IF($D$7="Monthly",TEXT(G49,"mmm-yyyy"),IF($D$7="Yearly","Y "&amp;YEAR(G49),IF($D$7="Quarterly",YEAR(G49)&amp;" - Q"&amp;LOOKUP(MONTH(G49),{1,4,7,10},{1,2,3,4}),TEXT(F49,"dd-mmm-yy")&amp;" - "&amp;TEXT(G49,"dd-mmm-yy"))))),"")</f>
        <v/>
      </c>
      <c r="O49" s="63"/>
      <c r="S49" s="16">
        <f t="array" ref="S49">IF(T49&lt;&gt;"",MIN(IF($C$15:$C$10000&gt;=(T49-6),$C$15:$C$10000)),"")</f>
        <v>42800</v>
      </c>
      <c r="T49" s="16">
        <f t="array" ref="T49">IF(T48&lt;&gt;"",IF(S48-1&gt;=$U$7,MAX(IF($C$15:$C$10000&lt;=(S48-1),$C$15:$C$10000)),""),"")</f>
        <v>42804</v>
      </c>
      <c r="U49" s="16" t="str">
        <f t="array" ref="U49">IF(V49&lt;&gt;"",MIN(IF($C$15:$C$10000&gt;=DATE(YEAR(V49),MONTH(V49),1),$C$15:$C$10000)),"")</f>
        <v/>
      </c>
      <c r="V49" s="16" t="str">
        <f t="array" ref="V49">IF(V48&lt;&gt;"",IF(U48-1&gt;=$U$7,MAX(IF($C$15:$C$10000&lt;=U48-1,$C$15:$C$10000)),""),"")</f>
        <v/>
      </c>
      <c r="W49" s="20" t="str">
        <f t="array" ref="W49">IF(X49&lt;&gt;"",MIN(IF($C$15:$C$10000&gt;=DATE(YEAR(X49),3*(ROUNDUP(MONTH(X49)/3,0)-1)+1,1),$C$15:$C$10000)),"")</f>
        <v/>
      </c>
      <c r="X49" s="16" t="str">
        <f t="array" ref="X49">IF(X48&lt;&gt;"",IF(W48-1&gt;=$U$7,MAX(IF($C$15:$C$10000&lt;=W48-1,$C$15:$C$10000)),""),"")</f>
        <v/>
      </c>
      <c r="Y49" s="16" t="str">
        <f t="array" ref="Y49">IF(Z49&lt;&gt;"",MIN(IF($C$15:$C$10000&gt;=DATE(YEAR(Z49),1,1),$C$15:$C$10000)),"")</f>
        <v/>
      </c>
      <c r="Z49" s="16" t="str">
        <f t="array" ref="Z49">IF(Z48&lt;&gt;"",IF(Y48-1&gt;=$U$7,MAX(IF($C$15:$C$10000&lt;=Y48-1,$C$15:$C$10000)),""),"")</f>
        <v/>
      </c>
      <c r="AA49" s="16" t="str">
        <f t="array" ref="AA49">IF(AB49&lt;&gt;"",MIN(IF($C$15:$C$10000&gt;=AB49-$G$7,$C$15:$C$10000)),"")</f>
        <v/>
      </c>
      <c r="AB49" s="16" t="str">
        <f t="array" ref="AB49">IF(AB48&lt;&gt;"",IF(AA48-1&gt;=$U$7,MAX(IF($C$15:$C$10000&lt;=AA48-1,$C$15:$C$10000)),""),"")</f>
        <v/>
      </c>
      <c r="AD49" s="21" t="s">
        <v>78</v>
      </c>
      <c r="AE49" s="14" t="s">
        <v>85</v>
      </c>
      <c r="AF49" s="14" t="s">
        <v>86</v>
      </c>
      <c r="AG49" s="14" t="s">
        <v>87</v>
      </c>
    </row>
    <row r="50" spans="3:33" x14ac:dyDescent="0.2">
      <c r="C50" s="16">
        <v>42992</v>
      </c>
      <c r="D50" s="29">
        <v>1.1918</v>
      </c>
      <c r="F50" s="16" t="str">
        <f t="shared" si="16"/>
        <v/>
      </c>
      <c r="G50" s="16" t="str">
        <f t="shared" si="17"/>
        <v/>
      </c>
      <c r="H50" s="53" t="str">
        <f t="shared" ca="1" si="0"/>
        <v/>
      </c>
      <c r="I50" s="51" t="str">
        <f t="shared" si="1"/>
        <v/>
      </c>
      <c r="J50" s="29" t="str">
        <f>IF(G50&lt;&gt;"",IF($D$7="Weekly","Wk "&amp;WEEKNUM(G50)&amp;" "&amp;"- "&amp;YEAR(G50),IF($D$7="Monthly",TEXT(G50,"mmm-yyyy"),IF($D$7="Yearly","Y "&amp;YEAR(G50),IF($D$7="Quarterly",YEAR(G50)&amp;" - Q"&amp;LOOKUP(MONTH(G50),{1,4,7,10},{1,2,3,4}),TEXT(F50,"dd-mmm-yy")&amp;" - "&amp;TEXT(G50,"dd-mmm-yy"))))),"")</f>
        <v/>
      </c>
      <c r="O50" s="63"/>
      <c r="S50" s="16">
        <f t="array" ref="S50">IF(T50&lt;&gt;"",MIN(IF($C$15:$C$10000&gt;=(T50-6),$C$15:$C$10000)),"")</f>
        <v>42793</v>
      </c>
      <c r="T50" s="16">
        <f t="array" ref="T50">IF(T49&lt;&gt;"",IF(S49-1&gt;=$U$7,MAX(IF($C$15:$C$10000&lt;=(S49-1),$C$15:$C$10000)),""),"")</f>
        <v>42797</v>
      </c>
      <c r="U50" s="16" t="str">
        <f t="array" ref="U50">IF(V50&lt;&gt;"",MIN(IF($C$15:$C$10000&gt;=DATE(YEAR(V50),MONTH(V50),1),$C$15:$C$10000)),"")</f>
        <v/>
      </c>
      <c r="V50" s="16" t="str">
        <f t="array" ref="V50">IF(V49&lt;&gt;"",IF(U49-1&gt;=$U$7,MAX(IF($C$15:$C$10000&lt;=U49-1,$C$15:$C$10000)),""),"")</f>
        <v/>
      </c>
      <c r="W50" s="20" t="str">
        <f t="array" ref="W50">IF(X50&lt;&gt;"",MIN(IF($C$15:$C$10000&gt;=DATE(YEAR(X50),3*(ROUNDUP(MONTH(X50)/3,0)-1)+1,1),$C$15:$C$10000)),"")</f>
        <v/>
      </c>
      <c r="X50" s="16" t="str">
        <f t="array" ref="X50">IF(X49&lt;&gt;"",IF(W49-1&gt;=$U$7,MAX(IF($C$15:$C$10000&lt;=W49-1,$C$15:$C$10000)),""),"")</f>
        <v/>
      </c>
      <c r="Y50" s="16" t="str">
        <f t="array" ref="Y50">IF(Z50&lt;&gt;"",MIN(IF($C$15:$C$10000&gt;=DATE(YEAR(Z50),1,1),$C$15:$C$10000)),"")</f>
        <v/>
      </c>
      <c r="Z50" s="16" t="str">
        <f t="array" ref="Z50">IF(Z49&lt;&gt;"",IF(Y49-1&gt;=$U$7,MAX(IF($C$15:$C$10000&lt;=Y49-1,$C$15:$C$10000)),""),"")</f>
        <v/>
      </c>
      <c r="AA50" s="16" t="str">
        <f t="array" ref="AA50">IF(AB50&lt;&gt;"",MIN(IF($C$15:$C$10000&gt;=AB50-$G$7,$C$15:$C$10000)),"")</f>
        <v/>
      </c>
      <c r="AB50" s="16" t="str">
        <f t="array" ref="AB50">IF(AB49&lt;&gt;"",IF(AA49-1&gt;=$U$7,MAX(IF($C$15:$C$10000&lt;=AA49-1,$C$15:$C$10000)),""),"")</f>
        <v/>
      </c>
      <c r="AD50" s="21" t="s">
        <v>78</v>
      </c>
      <c r="AE50" s="14" t="s">
        <v>88</v>
      </c>
      <c r="AF50" s="14" t="s">
        <v>89</v>
      </c>
      <c r="AG50" s="14" t="s">
        <v>90</v>
      </c>
    </row>
    <row r="51" spans="3:33" x14ac:dyDescent="0.2">
      <c r="C51" s="16">
        <v>42991</v>
      </c>
      <c r="D51" s="29">
        <v>1.1884999999999999</v>
      </c>
      <c r="F51" s="16" t="str">
        <f t="shared" si="16"/>
        <v/>
      </c>
      <c r="G51" s="16" t="str">
        <f t="shared" si="17"/>
        <v/>
      </c>
      <c r="H51" s="53" t="str">
        <f t="shared" ca="1" si="0"/>
        <v/>
      </c>
      <c r="I51" s="51" t="str">
        <f t="shared" si="1"/>
        <v/>
      </c>
      <c r="J51" s="29" t="str">
        <f>IF(G51&lt;&gt;"",IF($D$7="Weekly","Wk "&amp;WEEKNUM(G51)&amp;" "&amp;"- "&amp;YEAR(G51),IF($D$7="Monthly",TEXT(G51,"mmm-yyyy"),IF($D$7="Yearly","Y "&amp;YEAR(G51),IF($D$7="Quarterly",YEAR(G51)&amp;" - Q"&amp;LOOKUP(MONTH(G51),{1,4,7,10},{1,2,3,4}),TEXT(F51,"dd-mmm-yy")&amp;" - "&amp;TEXT(G51,"dd-mmm-yy"))))),"")</f>
        <v/>
      </c>
      <c r="O51" s="63"/>
      <c r="S51" s="16">
        <f t="array" ref="S51">IF(T51&lt;&gt;"",MIN(IF($C$15:$C$10000&gt;=(T51-6),$C$15:$C$10000)),"")</f>
        <v>42786</v>
      </c>
      <c r="T51" s="16">
        <f t="array" ref="T51">IF(T50&lt;&gt;"",IF(S50-1&gt;=$U$7,MAX(IF($C$15:$C$10000&lt;=(S50-1),$C$15:$C$10000)),""),"")</f>
        <v>42790</v>
      </c>
      <c r="U51" s="16" t="str">
        <f t="array" ref="U51">IF(V51&lt;&gt;"",MIN(IF($C$15:$C$10000&gt;=DATE(YEAR(V51),MONTH(V51),1),$C$15:$C$10000)),"")</f>
        <v/>
      </c>
      <c r="V51" s="16" t="str">
        <f t="array" ref="V51">IF(V50&lt;&gt;"",IF(U50-1&gt;=$U$7,MAX(IF($C$15:$C$10000&lt;=U50-1,$C$15:$C$10000)),""),"")</f>
        <v/>
      </c>
      <c r="W51" s="20" t="str">
        <f t="array" ref="W51">IF(X51&lt;&gt;"",MIN(IF($C$15:$C$10000&gt;=DATE(YEAR(X51),3*(ROUNDUP(MONTH(X51)/3,0)-1)+1,1),$C$15:$C$10000)),"")</f>
        <v/>
      </c>
      <c r="X51" s="16" t="str">
        <f t="array" ref="X51">IF(X50&lt;&gt;"",IF(W50-1&gt;=$U$7,MAX(IF($C$15:$C$10000&lt;=W50-1,$C$15:$C$10000)),""),"")</f>
        <v/>
      </c>
      <c r="Y51" s="16" t="str">
        <f t="array" ref="Y51">IF(Z51&lt;&gt;"",MIN(IF($C$15:$C$10000&gt;=DATE(YEAR(Z51),1,1),$C$15:$C$10000)),"")</f>
        <v/>
      </c>
      <c r="Z51" s="16" t="str">
        <f t="array" ref="Z51">IF(Z50&lt;&gt;"",IF(Y50-1&gt;=$U$7,MAX(IF($C$15:$C$10000&lt;=Y50-1,$C$15:$C$10000)),""),"")</f>
        <v/>
      </c>
      <c r="AA51" s="16" t="str">
        <f t="array" ref="AA51">IF(AB51&lt;&gt;"",MIN(IF($C$15:$C$10000&gt;=AB51-$G$7,$C$15:$C$10000)),"")</f>
        <v/>
      </c>
      <c r="AB51" s="16" t="str">
        <f t="array" ref="AB51">IF(AB50&lt;&gt;"",IF(AA50-1&gt;=$U$7,MAX(IF($C$15:$C$10000&lt;=AA50-1,$C$15:$C$10000)),""),"")</f>
        <v/>
      </c>
      <c r="AD51" s="21" t="s">
        <v>78</v>
      </c>
      <c r="AE51" s="14" t="s">
        <v>33</v>
      </c>
      <c r="AF51" s="14" t="s">
        <v>34</v>
      </c>
      <c r="AG51" s="14" t="s">
        <v>35</v>
      </c>
    </row>
    <row r="52" spans="3:33" x14ac:dyDescent="0.2">
      <c r="C52" s="16">
        <v>42990</v>
      </c>
      <c r="D52" s="29">
        <v>1.1964999999999999</v>
      </c>
      <c r="F52" s="16" t="str">
        <f t="shared" si="16"/>
        <v/>
      </c>
      <c r="G52" s="16" t="str">
        <f t="shared" si="17"/>
        <v/>
      </c>
      <c r="H52" s="53" t="str">
        <f t="shared" ca="1" si="0"/>
        <v/>
      </c>
      <c r="I52" s="51" t="str">
        <f t="shared" si="1"/>
        <v/>
      </c>
      <c r="J52" s="29" t="str">
        <f>IF(G52&lt;&gt;"",IF($D$7="Weekly","Wk "&amp;WEEKNUM(G52)&amp;" "&amp;"- "&amp;YEAR(G52),IF($D$7="Monthly",TEXT(G52,"mmm-yyyy"),IF($D$7="Yearly","Y "&amp;YEAR(G52),IF($D$7="Quarterly",YEAR(G52)&amp;" - Q"&amp;LOOKUP(MONTH(G52),{1,4,7,10},{1,2,3,4}),TEXT(F52,"dd-mmm-yy")&amp;" - "&amp;TEXT(G52,"dd-mmm-yy"))))),"")</f>
        <v/>
      </c>
      <c r="O52" s="63"/>
      <c r="S52" s="16">
        <f t="array" ref="S52">IF(T52&lt;&gt;"",MIN(IF($C$15:$C$10000&gt;=(T52-6),$C$15:$C$10000)),"")</f>
        <v>42779</v>
      </c>
      <c r="T52" s="16">
        <f t="array" ref="T52">IF(T51&lt;&gt;"",IF(S51-1&gt;=$U$7,MAX(IF($C$15:$C$10000&lt;=(S51-1),$C$15:$C$10000)),""),"")</f>
        <v>42783</v>
      </c>
      <c r="U52" s="16" t="str">
        <f t="array" ref="U52">IF(V52&lt;&gt;"",MIN(IF($C$15:$C$10000&gt;=DATE(YEAR(V52),MONTH(V52),1),$C$15:$C$10000)),"")</f>
        <v/>
      </c>
      <c r="V52" s="16" t="str">
        <f t="array" ref="V52">IF(V51&lt;&gt;"",IF(U51-1&gt;=$U$7,MAX(IF($C$15:$C$10000&lt;=U51-1,$C$15:$C$10000)),""),"")</f>
        <v/>
      </c>
      <c r="W52" s="20" t="str">
        <f t="array" ref="W52">IF(X52&lt;&gt;"",MIN(IF($C$15:$C$10000&gt;=DATE(YEAR(X52),3*(ROUNDUP(MONTH(X52)/3,0)-1)+1,1),$C$15:$C$10000)),"")</f>
        <v/>
      </c>
      <c r="X52" s="16" t="str">
        <f t="array" ref="X52">IF(X51&lt;&gt;"",IF(W51-1&gt;=$U$7,MAX(IF($C$15:$C$10000&lt;=W51-1,$C$15:$C$10000)),""),"")</f>
        <v/>
      </c>
      <c r="Y52" s="16" t="str">
        <f t="array" ref="Y52">IF(Z52&lt;&gt;"",MIN(IF($C$15:$C$10000&gt;=DATE(YEAR(Z52),1,1),$C$15:$C$10000)),"")</f>
        <v/>
      </c>
      <c r="Z52" s="16" t="str">
        <f t="array" ref="Z52">IF(Z51&lt;&gt;"",IF(Y51-1&gt;=$U$7,MAX(IF($C$15:$C$10000&lt;=Y51-1,$C$15:$C$10000)),""),"")</f>
        <v/>
      </c>
      <c r="AA52" s="16" t="str">
        <f t="array" ref="AA52">IF(AB52&lt;&gt;"",MIN(IF($C$15:$C$10000&gt;=AB52-$G$7,$C$15:$C$10000)),"")</f>
        <v/>
      </c>
      <c r="AB52" s="16" t="str">
        <f t="array" ref="AB52">IF(AB51&lt;&gt;"",IF(AA51-1&gt;=$U$7,MAX(IF($C$15:$C$10000&lt;=AA51-1,$C$15:$C$10000)),""),"")</f>
        <v/>
      </c>
      <c r="AD52" s="21" t="s">
        <v>78</v>
      </c>
      <c r="AE52" s="14" t="s">
        <v>91</v>
      </c>
      <c r="AF52" s="14" t="s">
        <v>92</v>
      </c>
      <c r="AG52" s="14" t="s">
        <v>93</v>
      </c>
    </row>
    <row r="53" spans="3:33" x14ac:dyDescent="0.2">
      <c r="C53" s="16">
        <v>42989</v>
      </c>
      <c r="D53" s="29">
        <v>1.1951000000000001</v>
      </c>
      <c r="F53" s="16" t="str">
        <f t="shared" si="16"/>
        <v/>
      </c>
      <c r="G53" s="16" t="str">
        <f t="shared" si="17"/>
        <v/>
      </c>
      <c r="H53" s="53" t="str">
        <f t="shared" ca="1" si="0"/>
        <v/>
      </c>
      <c r="I53" s="51" t="str">
        <f t="shared" si="1"/>
        <v/>
      </c>
      <c r="J53" s="29" t="str">
        <f>IF(G53&lt;&gt;"",IF($D$7="Weekly","Wk "&amp;WEEKNUM(G53)&amp;" "&amp;"- "&amp;YEAR(G53),IF($D$7="Monthly",TEXT(G53,"mmm-yyyy"),IF($D$7="Yearly","Y "&amp;YEAR(G53),IF($D$7="Quarterly",YEAR(G53)&amp;" - Q"&amp;LOOKUP(MONTH(G53),{1,4,7,10},{1,2,3,4}),TEXT(F53,"dd-mmm-yy")&amp;" - "&amp;TEXT(G53,"dd-mmm-yy"))))),"")</f>
        <v/>
      </c>
      <c r="O53" s="63"/>
      <c r="S53" s="16">
        <f t="array" ref="S53">IF(T53&lt;&gt;"",MIN(IF($C$15:$C$10000&gt;=(T53-6),$C$15:$C$10000)),"")</f>
        <v>42772</v>
      </c>
      <c r="T53" s="16">
        <f t="array" ref="T53">IF(T52&lt;&gt;"",IF(S52-1&gt;=$U$7,MAX(IF($C$15:$C$10000&lt;=(S52-1),$C$15:$C$10000)),""),"")</f>
        <v>42776</v>
      </c>
      <c r="U53" s="16" t="str">
        <f t="array" ref="U53">IF(V53&lt;&gt;"",MIN(IF($C$15:$C$10000&gt;=DATE(YEAR(V53),MONTH(V53),1),$C$15:$C$10000)),"")</f>
        <v/>
      </c>
      <c r="V53" s="16" t="str">
        <f t="array" ref="V53">IF(V52&lt;&gt;"",IF(U52-1&gt;=$U$7,MAX(IF($C$15:$C$10000&lt;=U52-1,$C$15:$C$10000)),""),"")</f>
        <v/>
      </c>
      <c r="W53" s="20" t="str">
        <f t="array" ref="W53">IF(X53&lt;&gt;"",MIN(IF($C$15:$C$10000&gt;=DATE(YEAR(X53),3*(ROUNDUP(MONTH(X53)/3,0)-1)+1,1),$C$15:$C$10000)),"")</f>
        <v/>
      </c>
      <c r="X53" s="16" t="str">
        <f t="array" ref="X53">IF(X52&lt;&gt;"",IF(W52-1&gt;=$U$7,MAX(IF($C$15:$C$10000&lt;=W52-1,$C$15:$C$10000)),""),"")</f>
        <v/>
      </c>
      <c r="Y53" s="16" t="str">
        <f t="array" ref="Y53">IF(Z53&lt;&gt;"",MIN(IF($C$15:$C$10000&gt;=DATE(YEAR(Z53),1,1),$C$15:$C$10000)),"")</f>
        <v/>
      </c>
      <c r="Z53" s="16" t="str">
        <f t="array" ref="Z53">IF(Z52&lt;&gt;"",IF(Y52-1&gt;=$U$7,MAX(IF($C$15:$C$10000&lt;=Y52-1,$C$15:$C$10000)),""),"")</f>
        <v/>
      </c>
      <c r="AA53" s="16" t="str">
        <f t="array" ref="AA53">IF(AB53&lt;&gt;"",MIN(IF($C$15:$C$10000&gt;=AB53-$G$7,$C$15:$C$10000)),"")</f>
        <v/>
      </c>
      <c r="AB53" s="16" t="str">
        <f t="array" ref="AB53">IF(AB52&lt;&gt;"",IF(AA52-1&gt;=$U$7,MAX(IF($C$15:$C$10000&lt;=AA52-1,$C$15:$C$10000)),""),"")</f>
        <v/>
      </c>
      <c r="AD53" s="21" t="s">
        <v>170</v>
      </c>
      <c r="AE53" s="14" t="s">
        <v>167</v>
      </c>
      <c r="AF53" s="14" t="s">
        <v>168</v>
      </c>
      <c r="AG53" s="14" t="s">
        <v>169</v>
      </c>
    </row>
    <row r="54" spans="3:33" x14ac:dyDescent="0.2">
      <c r="C54" s="16">
        <v>42986</v>
      </c>
      <c r="D54" s="29">
        <v>1.2033</v>
      </c>
      <c r="F54" s="16" t="str">
        <f t="shared" si="16"/>
        <v/>
      </c>
      <c r="G54" s="16" t="str">
        <f t="shared" si="17"/>
        <v/>
      </c>
      <c r="H54" s="53" t="str">
        <f t="shared" ca="1" si="0"/>
        <v/>
      </c>
      <c r="I54" s="51" t="str">
        <f t="shared" si="1"/>
        <v/>
      </c>
      <c r="J54" s="29" t="str">
        <f>IF(G54&lt;&gt;"",IF($D$7="Weekly","Wk "&amp;WEEKNUM(G54)&amp;" "&amp;"- "&amp;YEAR(G54),IF($D$7="Monthly",TEXT(G54,"mmm-yyyy"),IF($D$7="Yearly","Y "&amp;YEAR(G54),IF($D$7="Quarterly",YEAR(G54)&amp;" - Q"&amp;LOOKUP(MONTH(G54),{1,4,7,10},{1,2,3,4}),TEXT(F54,"dd-mmm-yy")&amp;" - "&amp;TEXT(G54,"dd-mmm-yy"))))),"")</f>
        <v/>
      </c>
      <c r="O54" s="63"/>
      <c r="S54" s="16">
        <f t="array" ref="S54">IF(T54&lt;&gt;"",MIN(IF($C$15:$C$10000&gt;=(T54-6),$C$15:$C$10000)),"")</f>
        <v>42765</v>
      </c>
      <c r="T54" s="16">
        <f t="array" ref="T54">IF(T53&lt;&gt;"",IF(S53-1&gt;=$U$7,MAX(IF($C$15:$C$10000&lt;=(S53-1),$C$15:$C$10000)),""),"")</f>
        <v>42769</v>
      </c>
      <c r="U54" s="16" t="str">
        <f t="array" ref="U54">IF(V54&lt;&gt;"",MIN(IF($C$15:$C$10000&gt;=DATE(YEAR(V54),MONTH(V54),1),$C$15:$C$10000)),"")</f>
        <v/>
      </c>
      <c r="V54" s="16" t="str">
        <f t="array" ref="V54">IF(V53&lt;&gt;"",IF(U53-1&gt;=$U$7,MAX(IF($C$15:$C$10000&lt;=U53-1,$C$15:$C$10000)),""),"")</f>
        <v/>
      </c>
      <c r="W54" s="20" t="str">
        <f t="array" ref="W54">IF(X54&lt;&gt;"",MIN(IF($C$15:$C$10000&gt;=DATE(YEAR(X54),3*(ROUNDUP(MONTH(X54)/3,0)-1)+1,1),$C$15:$C$10000)),"")</f>
        <v/>
      </c>
      <c r="X54" s="16" t="str">
        <f t="array" ref="X54">IF(X53&lt;&gt;"",IF(W53-1&gt;=$U$7,MAX(IF($C$15:$C$10000&lt;=W53-1,$C$15:$C$10000)),""),"")</f>
        <v/>
      </c>
      <c r="Y54" s="16" t="str">
        <f t="array" ref="Y54">IF(Z54&lt;&gt;"",MIN(IF($C$15:$C$10000&gt;=DATE(YEAR(Z54),1,1),$C$15:$C$10000)),"")</f>
        <v/>
      </c>
      <c r="Z54" s="16" t="str">
        <f t="array" ref="Z54">IF(Z53&lt;&gt;"",IF(Y53-1&gt;=$U$7,MAX(IF($C$15:$C$10000&lt;=Y53-1,$C$15:$C$10000)),""),"")</f>
        <v/>
      </c>
      <c r="AA54" s="16" t="str">
        <f t="array" ref="AA54">IF(AB54&lt;&gt;"",MIN(IF($C$15:$C$10000&gt;=AB54-$G$7,$C$15:$C$10000)),"")</f>
        <v/>
      </c>
      <c r="AB54" s="16" t="str">
        <f t="array" ref="AB54">IF(AB53&lt;&gt;"",IF(AA53-1&gt;=$U$7,MAX(IF($C$15:$C$10000&lt;=AA53-1,$C$15:$C$10000)),""),"")</f>
        <v/>
      </c>
      <c r="AD54" s="70" t="s">
        <v>157</v>
      </c>
      <c r="AE54" s="71" t="s">
        <v>158</v>
      </c>
      <c r="AF54" s="71" t="s">
        <v>34</v>
      </c>
      <c r="AG54" s="71" t="s">
        <v>35</v>
      </c>
    </row>
    <row r="55" spans="3:33" x14ac:dyDescent="0.2">
      <c r="C55" s="16">
        <v>42985</v>
      </c>
      <c r="D55" s="29">
        <v>1.2020999999999999</v>
      </c>
      <c r="F55" s="16" t="str">
        <f t="shared" si="16"/>
        <v/>
      </c>
      <c r="G55" s="16" t="str">
        <f t="shared" si="17"/>
        <v/>
      </c>
      <c r="H55" s="53" t="str">
        <f t="shared" ca="1" si="0"/>
        <v/>
      </c>
      <c r="I55" s="51" t="str">
        <f t="shared" si="1"/>
        <v/>
      </c>
      <c r="J55" s="29" t="str">
        <f>IF(G55&lt;&gt;"",IF($D$7="Weekly","Wk "&amp;WEEKNUM(G55)&amp;" "&amp;"- "&amp;YEAR(G55),IF($D$7="Monthly",TEXT(G55,"mmm-yyyy"),IF($D$7="Yearly","Y "&amp;YEAR(G55),IF($D$7="Quarterly",YEAR(G55)&amp;" - Q"&amp;LOOKUP(MONTH(G55),{1,4,7,10},{1,2,3,4}),TEXT(F55,"dd-mmm-yy")&amp;" - "&amp;TEXT(G55,"dd-mmm-yy"))))),"")</f>
        <v/>
      </c>
      <c r="O55" s="63"/>
      <c r="S55" s="16">
        <f t="array" ref="S55">IF(T55&lt;&gt;"",MIN(IF($C$15:$C$10000&gt;=(T55-6),$C$15:$C$10000)),"")</f>
        <v>42758</v>
      </c>
      <c r="T55" s="16">
        <f t="array" ref="T55">IF(T54&lt;&gt;"",IF(S54-1&gt;=$U$7,MAX(IF($C$15:$C$10000&lt;=(S54-1),$C$15:$C$10000)),""),"")</f>
        <v>42762</v>
      </c>
      <c r="U55" s="16" t="str">
        <f t="array" ref="U55">IF(V55&lt;&gt;"",MIN(IF($C$15:$C$10000&gt;=DATE(YEAR(V55),MONTH(V55),1),$C$15:$C$10000)),"")</f>
        <v/>
      </c>
      <c r="V55" s="16" t="str">
        <f t="array" ref="V55">IF(V54&lt;&gt;"",IF(U54-1&gt;=$U$7,MAX(IF($C$15:$C$10000&lt;=U54-1,$C$15:$C$10000)),""),"")</f>
        <v/>
      </c>
      <c r="W55" s="20" t="str">
        <f t="array" ref="W55">IF(X55&lt;&gt;"",MIN(IF($C$15:$C$10000&gt;=DATE(YEAR(X55),3*(ROUNDUP(MONTH(X55)/3,0)-1)+1,1),$C$15:$C$10000)),"")</f>
        <v/>
      </c>
      <c r="X55" s="16" t="str">
        <f t="array" ref="X55">IF(X54&lt;&gt;"",IF(W54-1&gt;=$U$7,MAX(IF($C$15:$C$10000&lt;=W54-1,$C$15:$C$10000)),""),"")</f>
        <v/>
      </c>
      <c r="Y55" s="16" t="str">
        <f t="array" ref="Y55">IF(Z55&lt;&gt;"",MIN(IF($C$15:$C$10000&gt;=DATE(YEAR(Z55),1,1),$C$15:$C$10000)),"")</f>
        <v/>
      </c>
      <c r="Z55" s="16" t="str">
        <f t="array" ref="Z55">IF(Z54&lt;&gt;"",IF(Y54-1&gt;=$U$7,MAX(IF($C$15:$C$10000&lt;=Y54-1,$C$15:$C$10000)),""),"")</f>
        <v/>
      </c>
      <c r="AA55" s="16" t="str">
        <f t="array" ref="AA55">IF(AB55&lt;&gt;"",MIN(IF($C$15:$C$10000&gt;=AB55-$G$7,$C$15:$C$10000)),"")</f>
        <v/>
      </c>
      <c r="AB55" s="16" t="str">
        <f t="array" ref="AB55">IF(AB54&lt;&gt;"",IF(AA54-1&gt;=$U$7,MAX(IF($C$15:$C$10000&lt;=AA54-1,$C$15:$C$10000)),""),"")</f>
        <v/>
      </c>
      <c r="AD55" s="70" t="s">
        <v>157</v>
      </c>
      <c r="AE55" s="72" t="s">
        <v>15</v>
      </c>
      <c r="AF55" s="72" t="s">
        <v>31</v>
      </c>
      <c r="AG55" s="72" t="s">
        <v>32</v>
      </c>
    </row>
    <row r="56" spans="3:33" x14ac:dyDescent="0.2">
      <c r="C56" s="16">
        <v>42984</v>
      </c>
      <c r="D56" s="29">
        <v>1.1915</v>
      </c>
      <c r="F56" s="16" t="str">
        <f t="shared" si="16"/>
        <v/>
      </c>
      <c r="G56" s="16" t="str">
        <f t="shared" si="17"/>
        <v/>
      </c>
      <c r="H56" s="53" t="str">
        <f t="shared" ca="1" si="0"/>
        <v/>
      </c>
      <c r="I56" s="51" t="str">
        <f t="shared" si="1"/>
        <v/>
      </c>
      <c r="J56" s="29" t="str">
        <f>IF(G56&lt;&gt;"",IF($D$7="Weekly","Wk "&amp;WEEKNUM(G56)&amp;" "&amp;"- "&amp;YEAR(G56),IF($D$7="Monthly",TEXT(G56,"mmm-yyyy"),IF($D$7="Yearly","Y "&amp;YEAR(G56),IF($D$7="Quarterly",YEAR(G56)&amp;" - Q"&amp;LOOKUP(MONTH(G56),{1,4,7,10},{1,2,3,4}),TEXT(F56,"dd-mmm-yy")&amp;" - "&amp;TEXT(G56,"dd-mmm-yy"))))),"")</f>
        <v/>
      </c>
      <c r="O56" s="63"/>
      <c r="S56" s="16">
        <f t="array" ref="S56">IF(T56&lt;&gt;"",MIN(IF($C$15:$C$10000&gt;=(T56-6),$C$15:$C$10000)),"")</f>
        <v>42751</v>
      </c>
      <c r="T56" s="16">
        <f t="array" ref="T56">IF(T55&lt;&gt;"",IF(S55-1&gt;=$U$7,MAX(IF($C$15:$C$10000&lt;=(S55-1),$C$15:$C$10000)),""),"")</f>
        <v>42755</v>
      </c>
      <c r="U56" s="16" t="str">
        <f t="array" ref="U56">IF(V56&lt;&gt;"",MIN(IF($C$15:$C$10000&gt;=DATE(YEAR(V56),MONTH(V56),1),$C$15:$C$10000)),"")</f>
        <v/>
      </c>
      <c r="V56" s="16" t="str">
        <f t="array" ref="V56">IF(V55&lt;&gt;"",IF(U55-1&gt;=$U$7,MAX(IF($C$15:$C$10000&lt;=U55-1,$C$15:$C$10000)),""),"")</f>
        <v/>
      </c>
      <c r="W56" s="20" t="str">
        <f t="array" ref="W56">IF(X56&lt;&gt;"",MIN(IF($C$15:$C$10000&gt;=DATE(YEAR(X56),3*(ROUNDUP(MONTH(X56)/3,0)-1)+1,1),$C$15:$C$10000)),"")</f>
        <v/>
      </c>
      <c r="X56" s="16" t="str">
        <f t="array" ref="X56">IF(X55&lt;&gt;"",IF(W55-1&gt;=$U$7,MAX(IF($C$15:$C$10000&lt;=W55-1,$C$15:$C$10000)),""),"")</f>
        <v/>
      </c>
      <c r="Y56" s="16" t="str">
        <f t="array" ref="Y56">IF(Z56&lt;&gt;"",MIN(IF($C$15:$C$10000&gt;=DATE(YEAR(Z56),1,1),$C$15:$C$10000)),"")</f>
        <v/>
      </c>
      <c r="Z56" s="16" t="str">
        <f t="array" ref="Z56">IF(Z55&lt;&gt;"",IF(Y55-1&gt;=$U$7,MAX(IF($C$15:$C$10000&lt;=Y55-1,$C$15:$C$10000)),""),"")</f>
        <v/>
      </c>
      <c r="AA56" s="16" t="str">
        <f t="array" ref="AA56">IF(AB56&lt;&gt;"",MIN(IF($C$15:$C$10000&gt;=AB56-$G$7,$C$15:$C$10000)),"")</f>
        <v/>
      </c>
      <c r="AB56" s="16" t="str">
        <f t="array" ref="AB56">IF(AB55&lt;&gt;"",IF(AA55-1&gt;=$U$7,MAX(IF($C$15:$C$10000&lt;=AA55-1,$C$15:$C$10000)),""),"")</f>
        <v/>
      </c>
      <c r="AD56" s="70" t="s">
        <v>157</v>
      </c>
      <c r="AE56" s="72" t="s">
        <v>51</v>
      </c>
      <c r="AF56" s="72" t="s">
        <v>71</v>
      </c>
      <c r="AG56" s="72" t="s">
        <v>32</v>
      </c>
    </row>
    <row r="57" spans="3:33" x14ac:dyDescent="0.2">
      <c r="C57" s="16">
        <v>42983</v>
      </c>
      <c r="D57" s="29">
        <v>1.1912</v>
      </c>
      <c r="F57" s="16" t="str">
        <f t="shared" si="16"/>
        <v/>
      </c>
      <c r="G57" s="16" t="str">
        <f t="shared" si="17"/>
        <v/>
      </c>
      <c r="H57" s="53" t="str">
        <f t="shared" ca="1" si="0"/>
        <v/>
      </c>
      <c r="I57" s="51" t="str">
        <f t="shared" si="1"/>
        <v/>
      </c>
      <c r="J57" s="29" t="str">
        <f>IF(G57&lt;&gt;"",IF($D$7="Weekly","Wk "&amp;WEEKNUM(G57)&amp;" "&amp;"- "&amp;YEAR(G57),IF($D$7="Monthly",TEXT(G57,"mmm-yyyy"),IF($D$7="Yearly","Y "&amp;YEAR(G57),IF($D$7="Quarterly",YEAR(G57)&amp;" - Q"&amp;LOOKUP(MONTH(G57),{1,4,7,10},{1,2,3,4}),TEXT(F57,"dd-mmm-yy")&amp;" - "&amp;TEXT(G57,"dd-mmm-yy"))))),"")</f>
        <v/>
      </c>
      <c r="O57" s="63"/>
      <c r="S57" s="16">
        <f t="array" ref="S57">IF(T57&lt;&gt;"",MIN(IF($C$15:$C$10000&gt;=(T57-6),$C$15:$C$10000)),"")</f>
        <v>42744</v>
      </c>
      <c r="T57" s="16">
        <f t="array" ref="T57">IF(T56&lt;&gt;"",IF(S56-1&gt;=$U$7,MAX(IF($C$15:$C$10000&lt;=(S56-1),$C$15:$C$10000)),""),"")</f>
        <v>42748</v>
      </c>
      <c r="U57" s="16" t="str">
        <f t="array" ref="U57">IF(V57&lt;&gt;"",MIN(IF($C$15:$C$10000&gt;=DATE(YEAR(V57),MONTH(V57),1),$C$15:$C$10000)),"")</f>
        <v/>
      </c>
      <c r="V57" s="16" t="str">
        <f t="array" ref="V57">IF(V56&lt;&gt;"",IF(U56-1&gt;=$U$7,MAX(IF($C$15:$C$10000&lt;=U56-1,$C$15:$C$10000)),""),"")</f>
        <v/>
      </c>
      <c r="W57" s="20" t="str">
        <f t="array" ref="W57">IF(X57&lt;&gt;"",MIN(IF($C$15:$C$10000&gt;=DATE(YEAR(X57),3*(ROUNDUP(MONTH(X57)/3,0)-1)+1,1),$C$15:$C$10000)),"")</f>
        <v/>
      </c>
      <c r="X57" s="16" t="str">
        <f t="array" ref="X57">IF(X56&lt;&gt;"",IF(W56-1&gt;=$U$7,MAX(IF($C$15:$C$10000&lt;=W56-1,$C$15:$C$10000)),""),"")</f>
        <v/>
      </c>
      <c r="Y57" s="16" t="str">
        <f t="array" ref="Y57">IF(Z57&lt;&gt;"",MIN(IF($C$15:$C$10000&gt;=DATE(YEAR(Z57),1,1),$C$15:$C$10000)),"")</f>
        <v/>
      </c>
      <c r="Z57" s="16" t="str">
        <f t="array" ref="Z57">IF(Z56&lt;&gt;"",IF(Y56-1&gt;=$U$7,MAX(IF($C$15:$C$10000&lt;=Y56-1,$C$15:$C$10000)),""),"")</f>
        <v/>
      </c>
      <c r="AA57" s="16" t="str">
        <f t="array" ref="AA57">IF(AB57&lt;&gt;"",MIN(IF($C$15:$C$10000&gt;=AB57-$G$7,$C$15:$C$10000)),"")</f>
        <v/>
      </c>
      <c r="AB57" s="16" t="str">
        <f t="array" ref="AB57">IF(AB56&lt;&gt;"",IF(AA56-1&gt;=$U$7,MAX(IF($C$15:$C$10000&lt;=AA56-1,$C$15:$C$10000)),""),"")</f>
        <v/>
      </c>
      <c r="AD57" s="70" t="s">
        <v>157</v>
      </c>
      <c r="AE57" s="72" t="s">
        <v>50</v>
      </c>
      <c r="AF57" s="72" t="s">
        <v>72</v>
      </c>
      <c r="AG57" s="72" t="s">
        <v>32</v>
      </c>
    </row>
    <row r="58" spans="3:33" x14ac:dyDescent="0.2">
      <c r="C58" s="16">
        <v>42982</v>
      </c>
      <c r="D58" s="29">
        <v>1.1895</v>
      </c>
      <c r="F58" s="16" t="str">
        <f t="shared" si="16"/>
        <v/>
      </c>
      <c r="G58" s="16" t="str">
        <f t="shared" si="17"/>
        <v/>
      </c>
      <c r="H58" s="53" t="str">
        <f t="shared" ca="1" si="0"/>
        <v/>
      </c>
      <c r="I58" s="51" t="str">
        <f t="shared" si="1"/>
        <v/>
      </c>
      <c r="J58" s="29" t="str">
        <f>IF(G58&lt;&gt;"",IF($D$7="Weekly","Wk "&amp;WEEKNUM(G58)&amp;" "&amp;"- "&amp;YEAR(G58),IF($D$7="Monthly",TEXT(G58,"mmm-yyyy"),IF($D$7="Yearly","Y "&amp;YEAR(G58),IF($D$7="Quarterly",YEAR(G58)&amp;" - Q"&amp;LOOKUP(MONTH(G58),{1,4,7,10},{1,2,3,4}),TEXT(F58,"dd-mmm-yy")&amp;" - "&amp;TEXT(G58,"dd-mmm-yy"))))),"")</f>
        <v/>
      </c>
      <c r="O58" s="63"/>
      <c r="S58" s="16">
        <f t="array" ref="S58">IF(T58&lt;&gt;"",MIN(IF($C$15:$C$10000&gt;=(T58-6),$C$15:$C$10000)),"")</f>
        <v>42737</v>
      </c>
      <c r="T58" s="16">
        <f t="array" ref="T58">IF(T57&lt;&gt;"",IF(S57-1&gt;=$U$7,MAX(IF($C$15:$C$10000&lt;=(S57-1),$C$15:$C$10000)),""),"")</f>
        <v>42741</v>
      </c>
      <c r="U58" s="16" t="str">
        <f t="array" ref="U58">IF(V58&lt;&gt;"",MIN(IF($C$15:$C$10000&gt;=DATE(YEAR(V58),MONTH(V58),1),$C$15:$C$10000)),"")</f>
        <v/>
      </c>
      <c r="V58" s="16" t="str">
        <f t="array" ref="V58">IF(V57&lt;&gt;"",IF(U57-1&gt;=$U$7,MAX(IF($C$15:$C$10000&lt;=U57-1,$C$15:$C$10000)),""),"")</f>
        <v/>
      </c>
      <c r="W58" s="20" t="str">
        <f t="array" ref="W58">IF(X58&lt;&gt;"",MIN(IF($C$15:$C$10000&gt;=DATE(YEAR(X58),3*(ROUNDUP(MONTH(X58)/3,0)-1)+1,1),$C$15:$C$10000)),"")</f>
        <v/>
      </c>
      <c r="X58" s="16" t="str">
        <f t="array" ref="X58">IF(X57&lt;&gt;"",IF(W57-1&gt;=$U$7,MAX(IF($C$15:$C$10000&lt;=W57-1,$C$15:$C$10000)),""),"")</f>
        <v/>
      </c>
      <c r="Y58" s="16" t="str">
        <f t="array" ref="Y58">IF(Z58&lt;&gt;"",MIN(IF($C$15:$C$10000&gt;=DATE(YEAR(Z58),1,1),$C$15:$C$10000)),"")</f>
        <v/>
      </c>
      <c r="Z58" s="16" t="str">
        <f t="array" ref="Z58">IF(Z57&lt;&gt;"",IF(Y57-1&gt;=$U$7,MAX(IF($C$15:$C$10000&lt;=Y57-1,$C$15:$C$10000)),""),"")</f>
        <v/>
      </c>
      <c r="AA58" s="16" t="str">
        <f t="array" ref="AA58">IF(AB58&lt;&gt;"",MIN(IF($C$15:$C$10000&gt;=AB58-$G$7,$C$15:$C$10000)),"")</f>
        <v/>
      </c>
      <c r="AB58" s="16" t="str">
        <f t="array" ref="AB58">IF(AB57&lt;&gt;"",IF(AA57-1&gt;=$U$7,MAX(IF($C$15:$C$10000&lt;=AA57-1,$C$15:$C$10000)),""),"")</f>
        <v/>
      </c>
      <c r="AD58" s="70" t="s">
        <v>157</v>
      </c>
      <c r="AE58" s="72" t="s">
        <v>53</v>
      </c>
      <c r="AF58" s="72" t="s">
        <v>73</v>
      </c>
      <c r="AG58" s="72" t="s">
        <v>32</v>
      </c>
    </row>
    <row r="59" spans="3:33" x14ac:dyDescent="0.2">
      <c r="C59" s="16">
        <v>42979</v>
      </c>
      <c r="D59" s="29">
        <v>1.1857</v>
      </c>
      <c r="F59" s="16" t="str">
        <f t="shared" si="16"/>
        <v/>
      </c>
      <c r="G59" s="16" t="str">
        <f t="shared" si="17"/>
        <v/>
      </c>
      <c r="H59" s="53" t="str">
        <f t="shared" ca="1" si="0"/>
        <v/>
      </c>
      <c r="I59" s="51" t="str">
        <f t="shared" si="1"/>
        <v/>
      </c>
      <c r="J59" s="29" t="str">
        <f>IF(G59&lt;&gt;"",IF($D$7="Weekly","Wk "&amp;WEEKNUM(G59)&amp;" "&amp;"- "&amp;YEAR(G59),IF($D$7="Monthly",TEXT(G59,"mmm-yyyy"),IF($D$7="Yearly","Y "&amp;YEAR(G59),IF($D$7="Quarterly",YEAR(G59)&amp;" - Q"&amp;LOOKUP(MONTH(G59),{1,4,7,10},{1,2,3,4}),TEXT(F59,"dd-mmm-yy")&amp;" - "&amp;TEXT(G59,"dd-mmm-yy"))))),"")</f>
        <v/>
      </c>
      <c r="O59" s="63"/>
      <c r="S59" s="16" t="str">
        <f t="array" ref="S59">IF(T59&lt;&gt;"",MIN(IF($C$15:$C$10000&gt;=(T59-6),$C$15:$C$10000)),"")</f>
        <v/>
      </c>
      <c r="T59" s="16" t="str">
        <f t="array" ref="T59">IF(T58&lt;&gt;"",IF(S58-1&gt;=$U$7,MAX(IF($C$15:$C$10000&lt;=(S58-1),$C$15:$C$10000)),""),"")</f>
        <v/>
      </c>
      <c r="U59" s="16" t="str">
        <f t="array" ref="U59">IF(V59&lt;&gt;"",MIN(IF($C$15:$C$10000&gt;=DATE(YEAR(V59),MONTH(V59),1),$C$15:$C$10000)),"")</f>
        <v/>
      </c>
      <c r="V59" s="16" t="str">
        <f t="array" ref="V59">IF(V58&lt;&gt;"",IF(U58-1&gt;=$U$7,MAX(IF($C$15:$C$10000&lt;=U58-1,$C$15:$C$10000)),""),"")</f>
        <v/>
      </c>
      <c r="W59" s="20" t="str">
        <f t="array" ref="W59">IF(X59&lt;&gt;"",MIN(IF($C$15:$C$10000&gt;=DATE(YEAR(X59),3*(ROUNDUP(MONTH(X59)/3,0)-1)+1,1),$C$15:$C$10000)),"")</f>
        <v/>
      </c>
      <c r="X59" s="16" t="str">
        <f t="array" ref="X59">IF(X58&lt;&gt;"",IF(W58-1&gt;=$U$7,MAX(IF($C$15:$C$10000&lt;=W58-1,$C$15:$C$10000)),""),"")</f>
        <v/>
      </c>
      <c r="Y59" s="16" t="str">
        <f t="array" ref="Y59">IF(Z59&lt;&gt;"",MIN(IF($C$15:$C$10000&gt;=DATE(YEAR(Z59),1,1),$C$15:$C$10000)),"")</f>
        <v/>
      </c>
      <c r="Z59" s="16" t="str">
        <f t="array" ref="Z59">IF(Z58&lt;&gt;"",IF(Y58-1&gt;=$U$7,MAX(IF($C$15:$C$10000&lt;=Y58-1,$C$15:$C$10000)),""),"")</f>
        <v/>
      </c>
      <c r="AA59" s="16" t="str">
        <f t="array" ref="AA59">IF(AB59&lt;&gt;"",MIN(IF($C$15:$C$10000&gt;=AB59-$G$7,$C$15:$C$10000)),"")</f>
        <v/>
      </c>
      <c r="AB59" s="16" t="str">
        <f t="array" ref="AB59">IF(AB58&lt;&gt;"",IF(AA58-1&gt;=$U$7,MAX(IF($C$15:$C$10000&lt;=AA58-1,$C$15:$C$10000)),""),"")</f>
        <v/>
      </c>
      <c r="AD59" s="70" t="s">
        <v>157</v>
      </c>
      <c r="AE59" s="14" t="s">
        <v>22</v>
      </c>
      <c r="AF59" s="14" t="s">
        <v>23</v>
      </c>
      <c r="AG59" s="14" t="s">
        <v>24</v>
      </c>
    </row>
    <row r="60" spans="3:33" x14ac:dyDescent="0.2">
      <c r="C60" s="16">
        <v>42978</v>
      </c>
      <c r="D60" s="29">
        <v>1.1908000000000001</v>
      </c>
      <c r="F60" s="16" t="str">
        <f t="shared" si="16"/>
        <v/>
      </c>
      <c r="G60" s="16" t="str">
        <f t="shared" si="17"/>
        <v/>
      </c>
      <c r="H60" s="53" t="str">
        <f t="shared" ca="1" si="0"/>
        <v/>
      </c>
      <c r="I60" s="51" t="str">
        <f t="shared" si="1"/>
        <v/>
      </c>
      <c r="J60" s="29" t="str">
        <f>IF(G60&lt;&gt;"",IF($D$7="Weekly","Wk "&amp;WEEKNUM(G60)&amp;" "&amp;"- "&amp;YEAR(G60),IF($D$7="Monthly",TEXT(G60,"mmm-yyyy"),IF($D$7="Yearly","Y "&amp;YEAR(G60),IF($D$7="Quarterly",YEAR(G60)&amp;" - Q"&amp;LOOKUP(MONTH(G60),{1,4,7,10},{1,2,3,4}),TEXT(F60,"dd-mmm-yy")&amp;" - "&amp;TEXT(G60,"dd-mmm-yy"))))),"")</f>
        <v/>
      </c>
      <c r="O60" s="63"/>
      <c r="S60" s="16" t="str">
        <f t="array" ref="S60">IF(T60&lt;&gt;"",MIN(IF($C$15:$C$10000&gt;=(T60-6),$C$15:$C$10000)),"")</f>
        <v/>
      </c>
      <c r="T60" s="16" t="str">
        <f t="array" ref="T60">IF(T59&lt;&gt;"",IF(S59-1&gt;=$U$7,MAX(IF($C$15:$C$10000&lt;=(S59-1),$C$15:$C$10000)),""),"")</f>
        <v/>
      </c>
      <c r="U60" s="16" t="str">
        <f t="array" ref="U60">IF(V60&lt;&gt;"",MIN(IF($C$15:$C$10000&gt;=DATE(YEAR(V60),MONTH(V60),1),$C$15:$C$10000)),"")</f>
        <v/>
      </c>
      <c r="V60" s="16" t="str">
        <f t="array" ref="V60">IF(V59&lt;&gt;"",IF(U59-1&gt;=$U$7,MAX(IF($C$15:$C$10000&lt;=U59-1,$C$15:$C$10000)),""),"")</f>
        <v/>
      </c>
      <c r="W60" s="20" t="str">
        <f t="array" ref="W60">IF(X60&lt;&gt;"",MIN(IF($C$15:$C$10000&gt;=DATE(YEAR(X60),3*(ROUNDUP(MONTH(X60)/3,0)-1)+1,1),$C$15:$C$10000)),"")</f>
        <v/>
      </c>
      <c r="X60" s="16" t="str">
        <f t="array" ref="X60">IF(X59&lt;&gt;"",IF(W59-1&gt;=$U$7,MAX(IF($C$15:$C$10000&lt;=W59-1,$C$15:$C$10000)),""),"")</f>
        <v/>
      </c>
      <c r="Y60" s="16" t="str">
        <f t="array" ref="Y60">IF(Z60&lt;&gt;"",MIN(IF($C$15:$C$10000&gt;=DATE(YEAR(Z60),1,1),$C$15:$C$10000)),"")</f>
        <v/>
      </c>
      <c r="Z60" s="16" t="str">
        <f t="array" ref="Z60">IF(Z59&lt;&gt;"",IF(Y59-1&gt;=$U$7,MAX(IF($C$15:$C$10000&lt;=Y59-1,$C$15:$C$10000)),""),"")</f>
        <v/>
      </c>
      <c r="AA60" s="16" t="str">
        <f t="array" ref="AA60">IF(AB60&lt;&gt;"",MIN(IF($C$15:$C$10000&gt;=AB60-$G$7,$C$15:$C$10000)),"")</f>
        <v/>
      </c>
      <c r="AB60" s="16" t="str">
        <f t="array" ref="AB60">IF(AB59&lt;&gt;"",IF(AA59-1&gt;=$U$7,MAX(IF($C$15:$C$10000&lt;=AA59-1,$C$15:$C$10000)),""),"")</f>
        <v/>
      </c>
      <c r="AD60" s="70" t="s">
        <v>157</v>
      </c>
      <c r="AE60" s="14" t="s">
        <v>9</v>
      </c>
      <c r="AF60" s="27" t="s">
        <v>10</v>
      </c>
      <c r="AG60" s="14" t="s">
        <v>11</v>
      </c>
    </row>
    <row r="61" spans="3:33" x14ac:dyDescent="0.2">
      <c r="C61" s="16">
        <v>42977</v>
      </c>
      <c r="D61" s="29">
        <v>1.1880999999999999</v>
      </c>
      <c r="F61" s="16" t="str">
        <f t="shared" si="16"/>
        <v/>
      </c>
      <c r="G61" s="16" t="str">
        <f t="shared" si="17"/>
        <v/>
      </c>
      <c r="H61" s="53" t="str">
        <f t="shared" ca="1" si="0"/>
        <v/>
      </c>
      <c r="I61" s="51" t="str">
        <f t="shared" si="1"/>
        <v/>
      </c>
      <c r="J61" s="29" t="str">
        <f>IF(G61&lt;&gt;"",IF($D$7="Weekly","Wk "&amp;WEEKNUM(G61)&amp;" "&amp;"- "&amp;YEAR(G61),IF($D$7="Monthly",TEXT(G61,"mmm-yyyy"),IF($D$7="Yearly","Y "&amp;YEAR(G61),IF($D$7="Quarterly",YEAR(G61)&amp;" - Q"&amp;LOOKUP(MONTH(G61),{1,4,7,10},{1,2,3,4}),TEXT(F61,"dd-mmm-yy")&amp;" - "&amp;TEXT(G61,"dd-mmm-yy"))))),"")</f>
        <v/>
      </c>
      <c r="O61" s="63"/>
      <c r="S61" s="16" t="str">
        <f t="array" ref="S61">IF(T61&lt;&gt;"",MIN(IF($C$15:$C$10000&gt;=(T61-6),$C$15:$C$10000)),"")</f>
        <v/>
      </c>
      <c r="T61" s="16" t="str">
        <f t="array" ref="T61">IF(T60&lt;&gt;"",IF(S60-1&gt;=$U$7,MAX(IF($C$15:$C$10000&lt;=(S60-1),$C$15:$C$10000)),""),"")</f>
        <v/>
      </c>
      <c r="U61" s="16" t="str">
        <f t="array" ref="U61">IF(V61&lt;&gt;"",MIN(IF($C$15:$C$10000&gt;=DATE(YEAR(V61),MONTH(V61),1),$C$15:$C$10000)),"")</f>
        <v/>
      </c>
      <c r="V61" s="16" t="str">
        <f t="array" ref="V61">IF(V60&lt;&gt;"",IF(U60-1&gt;=$U$7,MAX(IF($C$15:$C$10000&lt;=U60-1,$C$15:$C$10000)),""),"")</f>
        <v/>
      </c>
      <c r="W61" s="20" t="str">
        <f t="array" ref="W61">IF(X61&lt;&gt;"",MIN(IF($C$15:$C$10000&gt;=DATE(YEAR(X61),3*(ROUNDUP(MONTH(X61)/3,0)-1)+1,1),$C$15:$C$10000)),"")</f>
        <v/>
      </c>
      <c r="X61" s="16" t="str">
        <f t="array" ref="X61">IF(X60&lt;&gt;"",IF(W60-1&gt;=$U$7,MAX(IF($C$15:$C$10000&lt;=W60-1,$C$15:$C$10000)),""),"")</f>
        <v/>
      </c>
      <c r="Y61" s="16" t="str">
        <f t="array" ref="Y61">IF(Z61&lt;&gt;"",MIN(IF($C$15:$C$10000&gt;=DATE(YEAR(Z61),1,1),$C$15:$C$10000)),"")</f>
        <v/>
      </c>
      <c r="Z61" s="16" t="str">
        <f t="array" ref="Z61">IF(Z60&lt;&gt;"",IF(Y60-1&gt;=$U$7,MAX(IF($C$15:$C$10000&lt;=Y60-1,$C$15:$C$10000)),""),"")</f>
        <v/>
      </c>
      <c r="AA61" s="16" t="str">
        <f t="array" ref="AA61">IF(AB61&lt;&gt;"",MIN(IF($C$15:$C$10000&gt;=AB61-$G$7,$C$15:$C$10000)),"")</f>
        <v/>
      </c>
      <c r="AB61" s="16" t="str">
        <f t="array" ref="AB61">IF(AB60&lt;&gt;"",IF(AA60-1&gt;=$U$7,MAX(IF($C$15:$C$10000&lt;=AA60-1,$C$15:$C$10000)),""),"")</f>
        <v/>
      </c>
      <c r="AD61" s="70" t="s">
        <v>157</v>
      </c>
      <c r="AE61" s="72" t="s">
        <v>171</v>
      </c>
      <c r="AF61" s="72" t="s">
        <v>172</v>
      </c>
      <c r="AG61" s="72" t="s">
        <v>173</v>
      </c>
    </row>
    <row r="62" spans="3:33" x14ac:dyDescent="0.2">
      <c r="C62" s="16">
        <v>42976</v>
      </c>
      <c r="D62" s="29">
        <v>1.1972</v>
      </c>
      <c r="F62" s="16" t="str">
        <f t="shared" si="16"/>
        <v/>
      </c>
      <c r="G62" s="16" t="str">
        <f t="shared" si="17"/>
        <v/>
      </c>
      <c r="H62" s="53" t="str">
        <f t="shared" ca="1" si="0"/>
        <v/>
      </c>
      <c r="I62" s="51" t="str">
        <f t="shared" si="1"/>
        <v/>
      </c>
      <c r="J62" s="29" t="str">
        <f>IF(G62&lt;&gt;"",IF($D$7="Weekly","Wk "&amp;WEEKNUM(G62)&amp;" "&amp;"- "&amp;YEAR(G62),IF($D$7="Monthly",TEXT(G62,"mmm-yyyy"),IF($D$7="Yearly","Y "&amp;YEAR(G62),IF($D$7="Quarterly",YEAR(G62)&amp;" - Q"&amp;LOOKUP(MONTH(G62),{1,4,7,10},{1,2,3,4}),TEXT(F62,"dd-mmm-yy")&amp;" - "&amp;TEXT(G62,"dd-mmm-yy"))))),"")</f>
        <v/>
      </c>
      <c r="O62" s="63"/>
      <c r="S62" s="16" t="str">
        <f t="array" ref="S62">IF(T62&lt;&gt;"",MIN(IF($C$15:$C$10000&gt;=(T62-6),$C$15:$C$10000)),"")</f>
        <v/>
      </c>
      <c r="T62" s="16" t="str">
        <f t="array" ref="T62">IF(T61&lt;&gt;"",IF(S61-1&gt;=$U$7,MAX(IF($C$15:$C$10000&lt;=(S61-1),$C$15:$C$10000)),""),"")</f>
        <v/>
      </c>
      <c r="U62" s="16" t="str">
        <f t="array" ref="U62">IF(V62&lt;&gt;"",MIN(IF($C$15:$C$10000&gt;=DATE(YEAR(V62),MONTH(V62),1),$C$15:$C$10000)),"")</f>
        <v/>
      </c>
      <c r="V62" s="16" t="str">
        <f t="array" ref="V62">IF(V61&lt;&gt;"",IF(U61-1&gt;=$U$7,MAX(IF($C$15:$C$10000&lt;=U61-1,$C$15:$C$10000)),""),"")</f>
        <v/>
      </c>
      <c r="W62" s="20" t="str">
        <f t="array" ref="W62">IF(X62&lt;&gt;"",MIN(IF($C$15:$C$10000&gt;=DATE(YEAR(X62),3*(ROUNDUP(MONTH(X62)/3,0)-1)+1,1),$C$15:$C$10000)),"")</f>
        <v/>
      </c>
      <c r="X62" s="16" t="str">
        <f t="array" ref="X62">IF(X61&lt;&gt;"",IF(W61-1&gt;=$U$7,MAX(IF($C$15:$C$10000&lt;=W61-1,$C$15:$C$10000)),""),"")</f>
        <v/>
      </c>
      <c r="Y62" s="16" t="str">
        <f t="array" ref="Y62">IF(Z62&lt;&gt;"",MIN(IF($C$15:$C$10000&gt;=DATE(YEAR(Z62),1,1),$C$15:$C$10000)),"")</f>
        <v/>
      </c>
      <c r="Z62" s="16" t="str">
        <f t="array" ref="Z62">IF(Z61&lt;&gt;"",IF(Y61-1&gt;=$U$7,MAX(IF($C$15:$C$10000&lt;=Y61-1,$C$15:$C$10000)),""),"")</f>
        <v/>
      </c>
      <c r="AA62" s="16" t="str">
        <f t="array" ref="AA62">IF(AB62&lt;&gt;"",MIN(IF($C$15:$C$10000&gt;=AB62-$G$7,$C$15:$C$10000)),"")</f>
        <v/>
      </c>
      <c r="AB62" s="16" t="str">
        <f t="array" ref="AB62">IF(AB61&lt;&gt;"",IF(AA61-1&gt;=$U$7,MAX(IF($C$15:$C$10000&lt;=AA61-1,$C$15:$C$10000)),""),"")</f>
        <v/>
      </c>
    </row>
    <row r="63" spans="3:33" x14ac:dyDescent="0.2">
      <c r="C63" s="16">
        <v>42975</v>
      </c>
      <c r="D63" s="29">
        <v>1.1977</v>
      </c>
      <c r="F63" s="16" t="str">
        <f t="shared" si="16"/>
        <v/>
      </c>
      <c r="G63" s="16" t="str">
        <f t="shared" si="17"/>
        <v/>
      </c>
      <c r="H63" s="53" t="str">
        <f t="shared" ca="1" si="0"/>
        <v/>
      </c>
      <c r="I63" s="51" t="str">
        <f t="shared" si="1"/>
        <v/>
      </c>
      <c r="J63" s="29" t="str">
        <f>IF(G63&lt;&gt;"",IF($D$7="Weekly","Wk "&amp;WEEKNUM(G63)&amp;" "&amp;"- "&amp;YEAR(G63),IF($D$7="Monthly",TEXT(G63,"mmm-yyyy"),IF($D$7="Yearly","Y "&amp;YEAR(G63),IF($D$7="Quarterly",YEAR(G63)&amp;" - Q"&amp;LOOKUP(MONTH(G63),{1,4,7,10},{1,2,3,4}),TEXT(F63,"dd-mmm-yy")&amp;" - "&amp;TEXT(G63,"dd-mmm-yy"))))),"")</f>
        <v/>
      </c>
      <c r="O63" s="63"/>
      <c r="S63" s="16" t="str">
        <f t="array" ref="S63">IF(T63&lt;&gt;"",MIN(IF($C$15:$C$10000&gt;=(T63-6),$C$15:$C$10000)),"")</f>
        <v/>
      </c>
      <c r="T63" s="16" t="str">
        <f t="array" ref="T63">IF(T62&lt;&gt;"",IF(S62-1&gt;=$U$7,MAX(IF($C$15:$C$10000&lt;=(S62-1),$C$15:$C$10000)),""),"")</f>
        <v/>
      </c>
      <c r="U63" s="16" t="str">
        <f t="array" ref="U63">IF(V63&lt;&gt;"",MIN(IF($C$15:$C$10000&gt;=DATE(YEAR(V63),MONTH(V63),1),$C$15:$C$10000)),"")</f>
        <v/>
      </c>
      <c r="V63" s="16" t="str">
        <f t="array" ref="V63">IF(V62&lt;&gt;"",IF(U62-1&gt;=$U$7,MAX(IF($C$15:$C$10000&lt;=U62-1,$C$15:$C$10000)),""),"")</f>
        <v/>
      </c>
      <c r="W63" s="20" t="str">
        <f t="array" ref="W63">IF(X63&lt;&gt;"",MIN(IF($C$15:$C$10000&gt;=DATE(YEAR(X63),3*(ROUNDUP(MONTH(X63)/3,0)-1)+1,1),$C$15:$C$10000)),"")</f>
        <v/>
      </c>
      <c r="X63" s="16" t="str">
        <f t="array" ref="X63">IF(X62&lt;&gt;"",IF(W62-1&gt;=$U$7,MAX(IF($C$15:$C$10000&lt;=W62-1,$C$15:$C$10000)),""),"")</f>
        <v/>
      </c>
      <c r="Y63" s="16" t="str">
        <f t="array" ref="Y63">IF(Z63&lt;&gt;"",MIN(IF($C$15:$C$10000&gt;=DATE(YEAR(Z63),1,1),$C$15:$C$10000)),"")</f>
        <v/>
      </c>
      <c r="Z63" s="16" t="str">
        <f t="array" ref="Z63">IF(Z62&lt;&gt;"",IF(Y62-1&gt;=$U$7,MAX(IF($C$15:$C$10000&lt;=Y62-1,$C$15:$C$10000)),""),"")</f>
        <v/>
      </c>
      <c r="AA63" s="16" t="str">
        <f t="array" ref="AA63">IF(AB63&lt;&gt;"",MIN(IF($C$15:$C$10000&gt;=AB63-$G$7,$C$15:$C$10000)),"")</f>
        <v/>
      </c>
      <c r="AB63" s="16" t="str">
        <f t="array" ref="AB63">IF(AB62&lt;&gt;"",IF(AA62-1&gt;=$U$7,MAX(IF($C$15:$C$10000&lt;=AA62-1,$C$15:$C$10000)),""),"")</f>
        <v/>
      </c>
    </row>
    <row r="64" spans="3:33" x14ac:dyDescent="0.2">
      <c r="C64" s="16">
        <v>42972</v>
      </c>
      <c r="D64" s="29">
        <v>1.1923999999999999</v>
      </c>
      <c r="F64" s="16" t="str">
        <f t="shared" si="16"/>
        <v/>
      </c>
      <c r="G64" s="16" t="str">
        <f t="shared" si="17"/>
        <v/>
      </c>
      <c r="H64" s="53" t="str">
        <f t="shared" ca="1" si="0"/>
        <v/>
      </c>
      <c r="I64" s="51" t="str">
        <f t="shared" si="1"/>
        <v/>
      </c>
      <c r="J64" s="29" t="str">
        <f>IF(G64&lt;&gt;"",IF($D$7="Weekly","Wk "&amp;WEEKNUM(G64)&amp;" "&amp;"- "&amp;YEAR(G64),IF($D$7="Monthly",TEXT(G64,"mmm-yyyy"),IF($D$7="Yearly","Y "&amp;YEAR(G64),IF($D$7="Quarterly",YEAR(G64)&amp;" - Q"&amp;LOOKUP(MONTH(G64),{1,4,7,10},{1,2,3,4}),TEXT(F64,"dd-mmm-yy")&amp;" - "&amp;TEXT(G64,"dd-mmm-yy"))))),"")</f>
        <v/>
      </c>
      <c r="O64" s="63"/>
      <c r="S64" s="16" t="str">
        <f t="array" ref="S64">IF(T64&lt;&gt;"",MIN(IF($C$15:$C$10000&gt;=(T64-6),$C$15:$C$10000)),"")</f>
        <v/>
      </c>
      <c r="T64" s="16" t="str">
        <f t="array" ref="T64">IF(T63&lt;&gt;"",IF(S63-1&gt;=$U$7,MAX(IF($C$15:$C$10000&lt;=(S63-1),$C$15:$C$10000)),""),"")</f>
        <v/>
      </c>
      <c r="U64" s="16" t="str">
        <f t="array" ref="U64">IF(V64&lt;&gt;"",MIN(IF($C$15:$C$10000&gt;=DATE(YEAR(V64),MONTH(V64),1),$C$15:$C$10000)),"")</f>
        <v/>
      </c>
      <c r="V64" s="16" t="str">
        <f t="array" ref="V64">IF(V63&lt;&gt;"",IF(U63-1&gt;=$U$7,MAX(IF($C$15:$C$10000&lt;=U63-1,$C$15:$C$10000)),""),"")</f>
        <v/>
      </c>
      <c r="W64" s="20" t="str">
        <f t="array" ref="W64">IF(X64&lt;&gt;"",MIN(IF($C$15:$C$10000&gt;=DATE(YEAR(X64),3*(ROUNDUP(MONTH(X64)/3,0)-1)+1,1),$C$15:$C$10000)),"")</f>
        <v/>
      </c>
      <c r="X64" s="16" t="str">
        <f t="array" ref="X64">IF(X63&lt;&gt;"",IF(W63-1&gt;=$U$7,MAX(IF($C$15:$C$10000&lt;=W63-1,$C$15:$C$10000)),""),"")</f>
        <v/>
      </c>
      <c r="Y64" s="16" t="str">
        <f t="array" ref="Y64">IF(Z64&lt;&gt;"",MIN(IF($C$15:$C$10000&gt;=DATE(YEAR(Z64),1,1),$C$15:$C$10000)),"")</f>
        <v/>
      </c>
      <c r="Z64" s="16" t="str">
        <f t="array" ref="Z64">IF(Z63&lt;&gt;"",IF(Y63-1&gt;=$U$7,MAX(IF($C$15:$C$10000&lt;=Y63-1,$C$15:$C$10000)),""),"")</f>
        <v/>
      </c>
      <c r="AA64" s="16" t="str">
        <f t="array" ref="AA64">IF(AB64&lt;&gt;"",MIN(IF($C$15:$C$10000&gt;=AB64-$G$7,$C$15:$C$10000)),"")</f>
        <v/>
      </c>
      <c r="AB64" s="16" t="str">
        <f t="array" ref="AB64">IF(AB63&lt;&gt;"",IF(AA63-1&gt;=$U$7,MAX(IF($C$15:$C$10000&lt;=AA63-1,$C$15:$C$10000)),""),"")</f>
        <v/>
      </c>
    </row>
    <row r="65" spans="3:28" x14ac:dyDescent="0.2">
      <c r="C65" s="16">
        <v>42971</v>
      </c>
      <c r="D65" s="29">
        <v>1.1797</v>
      </c>
      <c r="F65" s="16" t="str">
        <f t="shared" si="16"/>
        <v/>
      </c>
      <c r="G65" s="16" t="str">
        <f t="shared" si="17"/>
        <v/>
      </c>
      <c r="H65" s="53" t="str">
        <f t="shared" ca="1" si="0"/>
        <v/>
      </c>
      <c r="I65" s="51" t="str">
        <f t="shared" si="1"/>
        <v/>
      </c>
      <c r="J65" s="29" t="str">
        <f>IF(G65&lt;&gt;"",IF($D$7="Weekly","Wk "&amp;WEEKNUM(G65)&amp;" "&amp;"- "&amp;YEAR(G65),IF($D$7="Monthly",TEXT(G65,"mmm-yyyy"),IF($D$7="Yearly","Y "&amp;YEAR(G65),IF($D$7="Quarterly",YEAR(G65)&amp;" - Q"&amp;LOOKUP(MONTH(G65),{1,4,7,10},{1,2,3,4}),TEXT(F65,"dd-mmm-yy")&amp;" - "&amp;TEXT(G65,"dd-mmm-yy"))))),"")</f>
        <v/>
      </c>
      <c r="O65" s="63"/>
      <c r="S65" s="16" t="str">
        <f t="array" ref="S65">IF(T65&lt;&gt;"",MIN(IF($C$15:$C$10000&gt;=(T65-6),$C$15:$C$10000)),"")</f>
        <v/>
      </c>
      <c r="T65" s="16" t="str">
        <f t="array" ref="T65">IF(T64&lt;&gt;"",IF(S64-1&gt;=$U$7,MAX(IF($C$15:$C$10000&lt;=(S64-1),$C$15:$C$10000)),""),"")</f>
        <v/>
      </c>
      <c r="U65" s="16" t="str">
        <f t="array" ref="U65">IF(V65&lt;&gt;"",MIN(IF($C$15:$C$10000&gt;=DATE(YEAR(V65),MONTH(V65),1),$C$15:$C$10000)),"")</f>
        <v/>
      </c>
      <c r="V65" s="16" t="str">
        <f t="array" ref="V65">IF(V64&lt;&gt;"",IF(U64-1&gt;=$U$7,MAX(IF($C$15:$C$10000&lt;=U64-1,$C$15:$C$10000)),""),"")</f>
        <v/>
      </c>
      <c r="W65" s="20" t="str">
        <f t="array" ref="W65">IF(X65&lt;&gt;"",MIN(IF($C$15:$C$10000&gt;=DATE(YEAR(X65),3*(ROUNDUP(MONTH(X65)/3,0)-1)+1,1),$C$15:$C$10000)),"")</f>
        <v/>
      </c>
      <c r="X65" s="16" t="str">
        <f t="array" ref="X65">IF(X64&lt;&gt;"",IF(W64-1&gt;=$U$7,MAX(IF($C$15:$C$10000&lt;=W64-1,$C$15:$C$10000)),""),"")</f>
        <v/>
      </c>
      <c r="Y65" s="16" t="str">
        <f t="array" ref="Y65">IF(Z65&lt;&gt;"",MIN(IF($C$15:$C$10000&gt;=DATE(YEAR(Z65),1,1),$C$15:$C$10000)),"")</f>
        <v/>
      </c>
      <c r="Z65" s="16" t="str">
        <f t="array" ref="Z65">IF(Z64&lt;&gt;"",IF(Y64-1&gt;=$U$7,MAX(IF($C$15:$C$10000&lt;=Y64-1,$C$15:$C$10000)),""),"")</f>
        <v/>
      </c>
      <c r="AA65" s="16" t="str">
        <f t="array" ref="AA65">IF(AB65&lt;&gt;"",MIN(IF($C$15:$C$10000&gt;=AB65-$G$7,$C$15:$C$10000)),"")</f>
        <v/>
      </c>
      <c r="AB65" s="16" t="str">
        <f t="array" ref="AB65">IF(AB64&lt;&gt;"",IF(AA64-1&gt;=$U$7,MAX(IF($C$15:$C$10000&lt;=AA64-1,$C$15:$C$10000)),""),"")</f>
        <v/>
      </c>
    </row>
    <row r="66" spans="3:28" x14ac:dyDescent="0.2">
      <c r="C66" s="16">
        <v>42970</v>
      </c>
      <c r="D66" s="29">
        <v>1.1805000000000001</v>
      </c>
      <c r="F66" s="16" t="str">
        <f t="shared" si="16"/>
        <v/>
      </c>
      <c r="G66" s="16" t="str">
        <f t="shared" si="17"/>
        <v/>
      </c>
      <c r="H66" s="53" t="str">
        <f t="shared" ca="1" si="0"/>
        <v/>
      </c>
      <c r="I66" s="51" t="str">
        <f t="shared" si="1"/>
        <v/>
      </c>
      <c r="J66" s="29" t="str">
        <f>IF(G66&lt;&gt;"",IF($D$7="Weekly","Wk "&amp;WEEKNUM(G66)&amp;" "&amp;"- "&amp;YEAR(G66),IF($D$7="Monthly",TEXT(G66,"mmm-yyyy"),IF($D$7="Yearly","Y "&amp;YEAR(G66),IF($D$7="Quarterly",YEAR(G66)&amp;" - Q"&amp;LOOKUP(MONTH(G66),{1,4,7,10},{1,2,3,4}),TEXT(F66,"dd-mmm-yy")&amp;" - "&amp;TEXT(G66,"dd-mmm-yy"))))),"")</f>
        <v/>
      </c>
      <c r="O66" s="63"/>
      <c r="S66" s="16" t="str">
        <f t="array" ref="S66">IF(T66&lt;&gt;"",MIN(IF($C$15:$C$10000&gt;=(T66-6),$C$15:$C$10000)),"")</f>
        <v/>
      </c>
      <c r="T66" s="16" t="str">
        <f t="array" ref="T66">IF(T65&lt;&gt;"",IF(S65-1&gt;=$U$7,MAX(IF($C$15:$C$10000&lt;=(S65-1),$C$15:$C$10000)),""),"")</f>
        <v/>
      </c>
      <c r="U66" s="16" t="str">
        <f t="array" ref="U66">IF(V66&lt;&gt;"",MIN(IF($C$15:$C$10000&gt;=DATE(YEAR(V66),MONTH(V66),1),$C$15:$C$10000)),"")</f>
        <v/>
      </c>
      <c r="V66" s="16" t="str">
        <f t="array" ref="V66">IF(V65&lt;&gt;"",IF(U65-1&gt;=$U$7,MAX(IF($C$15:$C$10000&lt;=U65-1,$C$15:$C$10000)),""),"")</f>
        <v/>
      </c>
      <c r="W66" s="20" t="str">
        <f t="array" ref="W66">IF(X66&lt;&gt;"",MIN(IF($C$15:$C$10000&gt;=DATE(YEAR(X66),3*(ROUNDUP(MONTH(X66)/3,0)-1)+1,1),$C$15:$C$10000)),"")</f>
        <v/>
      </c>
      <c r="X66" s="16" t="str">
        <f t="array" ref="X66">IF(X65&lt;&gt;"",IF(W65-1&gt;=$U$7,MAX(IF($C$15:$C$10000&lt;=W65-1,$C$15:$C$10000)),""),"")</f>
        <v/>
      </c>
      <c r="Y66" s="16" t="str">
        <f t="array" ref="Y66">IF(Z66&lt;&gt;"",MIN(IF($C$15:$C$10000&gt;=DATE(YEAR(Z66),1,1),$C$15:$C$10000)),"")</f>
        <v/>
      </c>
      <c r="Z66" s="16" t="str">
        <f t="array" ref="Z66">IF(Z65&lt;&gt;"",IF(Y65-1&gt;=$U$7,MAX(IF($C$15:$C$10000&lt;=Y65-1,$C$15:$C$10000)),""),"")</f>
        <v/>
      </c>
      <c r="AA66" s="16" t="str">
        <f t="array" ref="AA66">IF(AB66&lt;&gt;"",MIN(IF($C$15:$C$10000&gt;=AB66-$G$7,$C$15:$C$10000)),"")</f>
        <v/>
      </c>
      <c r="AB66" s="16" t="str">
        <f t="array" ref="AB66">IF(AB65&lt;&gt;"",IF(AA65-1&gt;=$U$7,MAX(IF($C$15:$C$10000&lt;=AA65-1,$C$15:$C$10000)),""),"")</f>
        <v/>
      </c>
    </row>
    <row r="67" spans="3:28" x14ac:dyDescent="0.2">
      <c r="C67" s="16">
        <v>42969</v>
      </c>
      <c r="D67" s="29">
        <v>1.1759999999999999</v>
      </c>
      <c r="F67" s="16" t="str">
        <f t="shared" si="16"/>
        <v/>
      </c>
      <c r="G67" s="16" t="str">
        <f t="shared" si="17"/>
        <v/>
      </c>
      <c r="H67" s="53" t="str">
        <f t="shared" ca="1" si="0"/>
        <v/>
      </c>
      <c r="I67" s="51" t="str">
        <f t="shared" si="1"/>
        <v/>
      </c>
      <c r="J67" s="29" t="str">
        <f>IF(G67&lt;&gt;"",IF($D$7="Weekly","Wk "&amp;WEEKNUM(G67)&amp;" "&amp;"- "&amp;YEAR(G67),IF($D$7="Monthly",TEXT(G67,"mmm-yyyy"),IF($D$7="Yearly","Y "&amp;YEAR(G67),IF($D$7="Quarterly",YEAR(G67)&amp;" - Q"&amp;LOOKUP(MONTH(G67),{1,4,7,10},{1,2,3,4}),TEXT(F67,"dd-mmm-yy")&amp;" - "&amp;TEXT(G67,"dd-mmm-yy"))))),"")</f>
        <v/>
      </c>
      <c r="O67" s="63"/>
      <c r="S67" s="16" t="str">
        <f t="array" ref="S67">IF(T67&lt;&gt;"",MIN(IF($C$15:$C$10000&gt;=(T67-6),$C$15:$C$10000)),"")</f>
        <v/>
      </c>
      <c r="T67" s="16" t="str">
        <f t="array" ref="T67">IF(T66&lt;&gt;"",IF(S66-1&gt;=$U$7,MAX(IF($C$15:$C$10000&lt;=(S66-1),$C$15:$C$10000)),""),"")</f>
        <v/>
      </c>
      <c r="U67" s="16" t="str">
        <f t="array" ref="U67">IF(V67&lt;&gt;"",MIN(IF($C$15:$C$10000&gt;=DATE(YEAR(V67),MONTH(V67),1),$C$15:$C$10000)),"")</f>
        <v/>
      </c>
      <c r="V67" s="16" t="str">
        <f t="array" ref="V67">IF(V66&lt;&gt;"",IF(U66-1&gt;=$U$7,MAX(IF($C$15:$C$10000&lt;=U66-1,$C$15:$C$10000)),""),"")</f>
        <v/>
      </c>
      <c r="W67" s="20" t="str">
        <f t="array" ref="W67">IF(X67&lt;&gt;"",MIN(IF($C$15:$C$10000&gt;=DATE(YEAR(X67),3*(ROUNDUP(MONTH(X67)/3,0)-1)+1,1),$C$15:$C$10000)),"")</f>
        <v/>
      </c>
      <c r="X67" s="16" t="str">
        <f t="array" ref="X67">IF(X66&lt;&gt;"",IF(W66-1&gt;=$U$7,MAX(IF($C$15:$C$10000&lt;=W66-1,$C$15:$C$10000)),""),"")</f>
        <v/>
      </c>
      <c r="Y67" s="16" t="str">
        <f t="array" ref="Y67">IF(Z67&lt;&gt;"",MIN(IF($C$15:$C$10000&gt;=DATE(YEAR(Z67),1,1),$C$15:$C$10000)),"")</f>
        <v/>
      </c>
      <c r="Z67" s="16" t="str">
        <f t="array" ref="Z67">IF(Z66&lt;&gt;"",IF(Y66-1&gt;=$U$7,MAX(IF($C$15:$C$10000&lt;=Y66-1,$C$15:$C$10000)),""),"")</f>
        <v/>
      </c>
      <c r="AA67" s="16" t="str">
        <f t="array" ref="AA67">IF(AB67&lt;&gt;"",MIN(IF($C$15:$C$10000&gt;=AB67-$G$7,$C$15:$C$10000)),"")</f>
        <v/>
      </c>
      <c r="AB67" s="16" t="str">
        <f t="array" ref="AB67">IF(AB66&lt;&gt;"",IF(AA66-1&gt;=$U$7,MAX(IF($C$15:$C$10000&lt;=AA66-1,$C$15:$C$10000)),""),"")</f>
        <v/>
      </c>
    </row>
    <row r="68" spans="3:28" x14ac:dyDescent="0.2">
      <c r="C68" s="16">
        <v>42968</v>
      </c>
      <c r="D68" s="29">
        <v>1.1814</v>
      </c>
      <c r="F68" s="16" t="str">
        <f t="shared" si="16"/>
        <v/>
      </c>
      <c r="G68" s="16" t="str">
        <f t="shared" si="17"/>
        <v/>
      </c>
      <c r="H68" s="53" t="str">
        <f t="shared" ca="1" si="0"/>
        <v/>
      </c>
      <c r="I68" s="51" t="str">
        <f t="shared" si="1"/>
        <v/>
      </c>
      <c r="J68" s="29" t="str">
        <f>IF(G68&lt;&gt;"",IF($D$7="Weekly","Wk "&amp;WEEKNUM(G68)&amp;" "&amp;"- "&amp;YEAR(G68),IF($D$7="Monthly",TEXT(G68,"mmm-yyyy"),IF($D$7="Yearly","Y "&amp;YEAR(G68),IF($D$7="Quarterly",YEAR(G68)&amp;" - Q"&amp;LOOKUP(MONTH(G68),{1,4,7,10},{1,2,3,4}),TEXT(F68,"dd-mmm-yy")&amp;" - "&amp;TEXT(G68,"dd-mmm-yy"))))),"")</f>
        <v/>
      </c>
      <c r="O68" s="63"/>
      <c r="S68" s="16" t="str">
        <f t="array" ref="S68">IF(T68&lt;&gt;"",MIN(IF($C$15:$C$10000&gt;=(T68-6),$C$15:$C$10000)),"")</f>
        <v/>
      </c>
      <c r="T68" s="16" t="str">
        <f t="array" ref="T68">IF(T67&lt;&gt;"",IF(S67-1&gt;=$U$7,MAX(IF($C$15:$C$10000&lt;=(S67-1),$C$15:$C$10000)),""),"")</f>
        <v/>
      </c>
      <c r="U68" s="16" t="str">
        <f t="array" ref="U68">IF(V68&lt;&gt;"",MIN(IF($C$15:$C$10000&gt;=DATE(YEAR(V68),MONTH(V68),1),$C$15:$C$10000)),"")</f>
        <v/>
      </c>
      <c r="V68" s="16" t="str">
        <f t="array" ref="V68">IF(V67&lt;&gt;"",IF(U67-1&gt;=$U$7,MAX(IF($C$15:$C$10000&lt;=U67-1,$C$15:$C$10000)),""),"")</f>
        <v/>
      </c>
      <c r="W68" s="20" t="str">
        <f t="array" ref="W68">IF(X68&lt;&gt;"",MIN(IF($C$15:$C$10000&gt;=DATE(YEAR(X68),3*(ROUNDUP(MONTH(X68)/3,0)-1)+1,1),$C$15:$C$10000)),"")</f>
        <v/>
      </c>
      <c r="X68" s="16" t="str">
        <f t="array" ref="X68">IF(X67&lt;&gt;"",IF(W67-1&gt;=$U$7,MAX(IF($C$15:$C$10000&lt;=W67-1,$C$15:$C$10000)),""),"")</f>
        <v/>
      </c>
      <c r="Y68" s="16" t="str">
        <f t="array" ref="Y68">IF(Z68&lt;&gt;"",MIN(IF($C$15:$C$10000&gt;=DATE(YEAR(Z68),1,1),$C$15:$C$10000)),"")</f>
        <v/>
      </c>
      <c r="Z68" s="16" t="str">
        <f t="array" ref="Z68">IF(Z67&lt;&gt;"",IF(Y67-1&gt;=$U$7,MAX(IF($C$15:$C$10000&lt;=Y67-1,$C$15:$C$10000)),""),"")</f>
        <v/>
      </c>
      <c r="AA68" s="16" t="str">
        <f t="array" ref="AA68">IF(AB68&lt;&gt;"",MIN(IF($C$15:$C$10000&gt;=AB68-$G$7,$C$15:$C$10000)),"")</f>
        <v/>
      </c>
      <c r="AB68" s="16" t="str">
        <f t="array" ref="AB68">IF(AB67&lt;&gt;"",IF(AA67-1&gt;=$U$7,MAX(IF($C$15:$C$10000&lt;=AA67-1,$C$15:$C$10000)),""),"")</f>
        <v/>
      </c>
    </row>
    <row r="69" spans="3:28" x14ac:dyDescent="0.2">
      <c r="C69" s="16">
        <v>42965</v>
      </c>
      <c r="D69" s="29">
        <v>1.1759999999999999</v>
      </c>
      <c r="F69" s="16" t="str">
        <f t="shared" si="16"/>
        <v/>
      </c>
      <c r="G69" s="16" t="str">
        <f t="shared" si="17"/>
        <v/>
      </c>
      <c r="H69" s="53" t="str">
        <f t="shared" ca="1" si="0"/>
        <v/>
      </c>
      <c r="I69" s="51" t="str">
        <f t="shared" si="1"/>
        <v/>
      </c>
      <c r="J69" s="29" t="str">
        <f>IF(G69&lt;&gt;"",IF($D$7="Weekly","Wk "&amp;WEEKNUM(G69)&amp;" "&amp;"- "&amp;YEAR(G69),IF($D$7="Monthly",TEXT(G69,"mmm-yyyy"),IF($D$7="Yearly","Y "&amp;YEAR(G69),IF($D$7="Quarterly",YEAR(G69)&amp;" - Q"&amp;LOOKUP(MONTH(G69),{1,4,7,10},{1,2,3,4}),TEXT(F69,"dd-mmm-yy")&amp;" - "&amp;TEXT(G69,"dd-mmm-yy"))))),"")</f>
        <v/>
      </c>
      <c r="O69" s="63"/>
      <c r="S69" s="16" t="str">
        <f t="array" ref="S69">IF(T69&lt;&gt;"",MIN(IF($C$15:$C$10000&gt;=(T69-6),$C$15:$C$10000)),"")</f>
        <v/>
      </c>
      <c r="T69" s="16" t="str">
        <f t="array" ref="T69">IF(T68&lt;&gt;"",IF(S68-1&gt;=$U$7,MAX(IF($C$15:$C$10000&lt;=(S68-1),$C$15:$C$10000)),""),"")</f>
        <v/>
      </c>
      <c r="U69" s="16" t="str">
        <f t="array" ref="U69">IF(V69&lt;&gt;"",MIN(IF($C$15:$C$10000&gt;=DATE(YEAR(V69),MONTH(V69),1),$C$15:$C$10000)),"")</f>
        <v/>
      </c>
      <c r="V69" s="16" t="str">
        <f t="array" ref="V69">IF(V68&lt;&gt;"",IF(U68-1&gt;=$U$7,MAX(IF($C$15:$C$10000&lt;=U68-1,$C$15:$C$10000)),""),"")</f>
        <v/>
      </c>
      <c r="W69" s="20" t="str">
        <f t="array" ref="W69">IF(X69&lt;&gt;"",MIN(IF($C$15:$C$10000&gt;=DATE(YEAR(X69),3*(ROUNDUP(MONTH(X69)/3,0)-1)+1,1),$C$15:$C$10000)),"")</f>
        <v/>
      </c>
      <c r="X69" s="16" t="str">
        <f t="array" ref="X69">IF(X68&lt;&gt;"",IF(W68-1&gt;=$U$7,MAX(IF($C$15:$C$10000&lt;=W68-1,$C$15:$C$10000)),""),"")</f>
        <v/>
      </c>
      <c r="Y69" s="16" t="str">
        <f t="array" ref="Y69">IF(Z69&lt;&gt;"",MIN(IF($C$15:$C$10000&gt;=DATE(YEAR(Z69),1,1),$C$15:$C$10000)),"")</f>
        <v/>
      </c>
      <c r="Z69" s="16" t="str">
        <f t="array" ref="Z69">IF(Z68&lt;&gt;"",IF(Y68-1&gt;=$U$7,MAX(IF($C$15:$C$10000&lt;=Y68-1,$C$15:$C$10000)),""),"")</f>
        <v/>
      </c>
      <c r="AA69" s="16" t="str">
        <f t="array" ref="AA69">IF(AB69&lt;&gt;"",MIN(IF($C$15:$C$10000&gt;=AB69-$G$7,$C$15:$C$10000)),"")</f>
        <v/>
      </c>
      <c r="AB69" s="16" t="str">
        <f t="array" ref="AB69">IF(AB68&lt;&gt;"",IF(AA68-1&gt;=$U$7,MAX(IF($C$15:$C$10000&lt;=AA68-1,$C$15:$C$10000)),""),"")</f>
        <v/>
      </c>
    </row>
    <row r="70" spans="3:28" x14ac:dyDescent="0.2">
      <c r="C70" s="16">
        <v>42964</v>
      </c>
      <c r="D70" s="29">
        <v>1.1722999999999999</v>
      </c>
      <c r="F70" s="16" t="str">
        <f t="shared" si="16"/>
        <v/>
      </c>
      <c r="G70" s="16" t="str">
        <f t="shared" si="17"/>
        <v/>
      </c>
      <c r="H70" s="53" t="str">
        <f t="shared" ca="1" si="0"/>
        <v/>
      </c>
      <c r="I70" s="51" t="str">
        <f t="shared" si="1"/>
        <v/>
      </c>
      <c r="J70" s="29" t="str">
        <f>IF(G70&lt;&gt;"",IF($D$7="Weekly","Wk "&amp;WEEKNUM(G70)&amp;" "&amp;"- "&amp;YEAR(G70),IF($D$7="Monthly",TEXT(G70,"mmm-yyyy"),IF($D$7="Yearly","Y "&amp;YEAR(G70),IF($D$7="Quarterly",YEAR(G70)&amp;" - Q"&amp;LOOKUP(MONTH(G70),{1,4,7,10},{1,2,3,4}),TEXT(F70,"dd-mmm-yy")&amp;" - "&amp;TEXT(G70,"dd-mmm-yy"))))),"")</f>
        <v/>
      </c>
      <c r="O70" s="63"/>
      <c r="S70" s="16" t="str">
        <f t="array" ref="S70">IF(T70&lt;&gt;"",MIN(IF($C$15:$C$10000&gt;=(T70-6),$C$15:$C$10000)),"")</f>
        <v/>
      </c>
      <c r="T70" s="16" t="str">
        <f t="array" ref="T70">IF(T69&lt;&gt;"",IF(S69-1&gt;=$U$7,MAX(IF($C$15:$C$10000&lt;=(S69-1),$C$15:$C$10000)),""),"")</f>
        <v/>
      </c>
      <c r="U70" s="16" t="str">
        <f t="array" ref="U70">IF(V70&lt;&gt;"",MIN(IF($C$15:$C$10000&gt;=DATE(YEAR(V70),MONTH(V70),1),$C$15:$C$10000)),"")</f>
        <v/>
      </c>
      <c r="V70" s="16" t="str">
        <f t="array" ref="V70">IF(V69&lt;&gt;"",IF(U69-1&gt;=$U$7,MAX(IF($C$15:$C$10000&lt;=U69-1,$C$15:$C$10000)),""),"")</f>
        <v/>
      </c>
      <c r="W70" s="20" t="str">
        <f t="array" ref="W70">IF(X70&lt;&gt;"",MIN(IF($C$15:$C$10000&gt;=DATE(YEAR(X70),3*(ROUNDUP(MONTH(X70)/3,0)-1)+1,1),$C$15:$C$10000)),"")</f>
        <v/>
      </c>
      <c r="X70" s="16" t="str">
        <f t="array" ref="X70">IF(X69&lt;&gt;"",IF(W69-1&gt;=$U$7,MAX(IF($C$15:$C$10000&lt;=W69-1,$C$15:$C$10000)),""),"")</f>
        <v/>
      </c>
      <c r="Y70" s="16" t="str">
        <f t="array" ref="Y70">IF(Z70&lt;&gt;"",MIN(IF($C$15:$C$10000&gt;=DATE(YEAR(Z70),1,1),$C$15:$C$10000)),"")</f>
        <v/>
      </c>
      <c r="Z70" s="16" t="str">
        <f t="array" ref="Z70">IF(Z69&lt;&gt;"",IF(Y69-1&gt;=$U$7,MAX(IF($C$15:$C$10000&lt;=Y69-1,$C$15:$C$10000)),""),"")</f>
        <v/>
      </c>
      <c r="AA70" s="16" t="str">
        <f t="array" ref="AA70">IF(AB70&lt;&gt;"",MIN(IF($C$15:$C$10000&gt;=AB70-$G$7,$C$15:$C$10000)),"")</f>
        <v/>
      </c>
      <c r="AB70" s="16" t="str">
        <f t="array" ref="AB70">IF(AB69&lt;&gt;"",IF(AA69-1&gt;=$U$7,MAX(IF($C$15:$C$10000&lt;=AA69-1,$C$15:$C$10000)),""),"")</f>
        <v/>
      </c>
    </row>
    <row r="71" spans="3:28" x14ac:dyDescent="0.2">
      <c r="C71" s="16">
        <v>42963</v>
      </c>
      <c r="D71" s="29">
        <v>1.1768000000000001</v>
      </c>
      <c r="F71" s="16" t="str">
        <f t="shared" si="16"/>
        <v/>
      </c>
      <c r="G71" s="16" t="str">
        <f t="shared" si="17"/>
        <v/>
      </c>
      <c r="H71" s="53" t="str">
        <f t="shared" ca="1" si="0"/>
        <v/>
      </c>
      <c r="I71" s="51" t="str">
        <f t="shared" si="1"/>
        <v/>
      </c>
      <c r="J71" s="29" t="str">
        <f>IF(G71&lt;&gt;"",IF($D$7="Weekly","Wk "&amp;WEEKNUM(G71)&amp;" "&amp;"- "&amp;YEAR(G71),IF($D$7="Monthly",TEXT(G71,"mmm-yyyy"),IF($D$7="Yearly","Y "&amp;YEAR(G71),IF($D$7="Quarterly",YEAR(G71)&amp;" - Q"&amp;LOOKUP(MONTH(G71),{1,4,7,10},{1,2,3,4}),TEXT(F71,"dd-mmm-yy")&amp;" - "&amp;TEXT(G71,"dd-mmm-yy"))))),"")</f>
        <v/>
      </c>
      <c r="O71" s="63"/>
      <c r="S71" s="16" t="str">
        <f t="array" ref="S71">IF(T71&lt;&gt;"",MIN(IF($C$15:$C$10000&gt;=(T71-6),$C$15:$C$10000)),"")</f>
        <v/>
      </c>
      <c r="T71" s="16" t="str">
        <f t="array" ref="T71">IF(T70&lt;&gt;"",IF(S70-1&gt;=$U$7,MAX(IF($C$15:$C$10000&lt;=(S70-1),$C$15:$C$10000)),""),"")</f>
        <v/>
      </c>
      <c r="U71" s="16" t="str">
        <f t="array" ref="U71">IF(V71&lt;&gt;"",MIN(IF($C$15:$C$10000&gt;=DATE(YEAR(V71),MONTH(V71),1),$C$15:$C$10000)),"")</f>
        <v/>
      </c>
      <c r="V71" s="16" t="str">
        <f t="array" ref="V71">IF(V70&lt;&gt;"",IF(U70-1&gt;=$U$7,MAX(IF($C$15:$C$10000&lt;=U70-1,$C$15:$C$10000)),""),"")</f>
        <v/>
      </c>
      <c r="W71" s="20" t="str">
        <f t="array" ref="W71">IF(X71&lt;&gt;"",MIN(IF($C$15:$C$10000&gt;=DATE(YEAR(X71),3*(ROUNDUP(MONTH(X71)/3,0)-1)+1,1),$C$15:$C$10000)),"")</f>
        <v/>
      </c>
      <c r="X71" s="16" t="str">
        <f t="array" ref="X71">IF(X70&lt;&gt;"",IF(W70-1&gt;=$U$7,MAX(IF($C$15:$C$10000&lt;=W70-1,$C$15:$C$10000)),""),"")</f>
        <v/>
      </c>
      <c r="Y71" s="16" t="str">
        <f t="array" ref="Y71">IF(Z71&lt;&gt;"",MIN(IF($C$15:$C$10000&gt;=DATE(YEAR(Z71),1,1),$C$15:$C$10000)),"")</f>
        <v/>
      </c>
      <c r="Z71" s="16" t="str">
        <f t="array" ref="Z71">IF(Z70&lt;&gt;"",IF(Y70-1&gt;=$U$7,MAX(IF($C$15:$C$10000&lt;=Y70-1,$C$15:$C$10000)),""),"")</f>
        <v/>
      </c>
      <c r="AA71" s="16" t="str">
        <f t="array" ref="AA71">IF(AB71&lt;&gt;"",MIN(IF($C$15:$C$10000&gt;=AB71-$G$7,$C$15:$C$10000)),"")</f>
        <v/>
      </c>
      <c r="AB71" s="16" t="str">
        <f t="array" ref="AB71">IF(AB70&lt;&gt;"",IF(AA70-1&gt;=$U$7,MAX(IF($C$15:$C$10000&lt;=AA70-1,$C$15:$C$10000)),""),"")</f>
        <v/>
      </c>
    </row>
    <row r="72" spans="3:28" x14ac:dyDescent="0.2">
      <c r="C72" s="16">
        <v>42962</v>
      </c>
      <c r="D72" s="29">
        <v>1.1733</v>
      </c>
      <c r="F72" s="16" t="str">
        <f t="shared" si="16"/>
        <v/>
      </c>
      <c r="G72" s="16" t="str">
        <f t="shared" si="17"/>
        <v/>
      </c>
      <c r="H72" s="53" t="str">
        <f t="shared" ca="1" si="0"/>
        <v/>
      </c>
      <c r="I72" s="51" t="str">
        <f t="shared" si="1"/>
        <v/>
      </c>
      <c r="J72" s="29" t="str">
        <f>IF(G72&lt;&gt;"",IF($D$7="Weekly","Wk "&amp;WEEKNUM(G72)&amp;" "&amp;"- "&amp;YEAR(G72),IF($D$7="Monthly",TEXT(G72,"mmm-yyyy"),IF($D$7="Yearly","Y "&amp;YEAR(G72),IF($D$7="Quarterly",YEAR(G72)&amp;" - Q"&amp;LOOKUP(MONTH(G72),{1,4,7,10},{1,2,3,4}),TEXT(F72,"dd-mmm-yy")&amp;" - "&amp;TEXT(G72,"dd-mmm-yy"))))),"")</f>
        <v/>
      </c>
      <c r="O72" s="63"/>
      <c r="S72" s="16" t="str">
        <f t="array" ref="S72">IF(T72&lt;&gt;"",MIN(IF($C$15:$C$10000&gt;=(T72-6),$C$15:$C$10000)),"")</f>
        <v/>
      </c>
      <c r="T72" s="16" t="str">
        <f t="array" ref="T72">IF(T71&lt;&gt;"",IF(S71-1&gt;=$U$7,MAX(IF($C$15:$C$10000&lt;=(S71-1),$C$15:$C$10000)),""),"")</f>
        <v/>
      </c>
      <c r="U72" s="16" t="str">
        <f t="array" ref="U72">IF(V72&lt;&gt;"",MIN(IF($C$15:$C$10000&gt;=DATE(YEAR(V72),MONTH(V72),1),$C$15:$C$10000)),"")</f>
        <v/>
      </c>
      <c r="V72" s="16" t="str">
        <f t="array" ref="V72">IF(V71&lt;&gt;"",IF(U71-1&gt;=$U$7,MAX(IF($C$15:$C$10000&lt;=U71-1,$C$15:$C$10000)),""),"")</f>
        <v/>
      </c>
      <c r="W72" s="20" t="str">
        <f t="array" ref="W72">IF(X72&lt;&gt;"",MIN(IF($C$15:$C$10000&gt;=DATE(YEAR(X72),3*(ROUNDUP(MONTH(X72)/3,0)-1)+1,1),$C$15:$C$10000)),"")</f>
        <v/>
      </c>
      <c r="X72" s="16" t="str">
        <f t="array" ref="X72">IF(X71&lt;&gt;"",IF(W71-1&gt;=$U$7,MAX(IF($C$15:$C$10000&lt;=W71-1,$C$15:$C$10000)),""),"")</f>
        <v/>
      </c>
      <c r="Y72" s="16" t="str">
        <f t="array" ref="Y72">IF(Z72&lt;&gt;"",MIN(IF($C$15:$C$10000&gt;=DATE(YEAR(Z72),1,1),$C$15:$C$10000)),"")</f>
        <v/>
      </c>
      <c r="Z72" s="16" t="str">
        <f t="array" ref="Z72">IF(Z71&lt;&gt;"",IF(Y71-1&gt;=$U$7,MAX(IF($C$15:$C$10000&lt;=Y71-1,$C$15:$C$10000)),""),"")</f>
        <v/>
      </c>
      <c r="AA72" s="16" t="str">
        <f t="array" ref="AA72">IF(AB72&lt;&gt;"",MIN(IF($C$15:$C$10000&gt;=AB72-$G$7,$C$15:$C$10000)),"")</f>
        <v/>
      </c>
      <c r="AB72" s="16" t="str">
        <f t="array" ref="AB72">IF(AB71&lt;&gt;"",IF(AA71-1&gt;=$U$7,MAX(IF($C$15:$C$10000&lt;=AA71-1,$C$15:$C$10000)),""),"")</f>
        <v/>
      </c>
    </row>
    <row r="73" spans="3:28" x14ac:dyDescent="0.2">
      <c r="C73" s="16">
        <v>42961</v>
      </c>
      <c r="D73" s="29">
        <v>1.1778</v>
      </c>
      <c r="F73" s="16" t="str">
        <f t="shared" si="16"/>
        <v/>
      </c>
      <c r="G73" s="16" t="str">
        <f t="shared" si="17"/>
        <v/>
      </c>
      <c r="H73" s="53" t="str">
        <f t="shared" ca="1" si="0"/>
        <v/>
      </c>
      <c r="I73" s="51" t="str">
        <f t="shared" si="1"/>
        <v/>
      </c>
      <c r="J73" s="29" t="str">
        <f>IF(G73&lt;&gt;"",IF($D$7="Weekly","Wk "&amp;WEEKNUM(G73)&amp;" "&amp;"- "&amp;YEAR(G73),IF($D$7="Monthly",TEXT(G73,"mmm-yyyy"),IF($D$7="Yearly","Y "&amp;YEAR(G73),IF($D$7="Quarterly",YEAR(G73)&amp;" - Q"&amp;LOOKUP(MONTH(G73),{1,4,7,10},{1,2,3,4}),TEXT(F73,"dd-mmm-yy")&amp;" - "&amp;TEXT(G73,"dd-mmm-yy"))))),"")</f>
        <v/>
      </c>
      <c r="O73" s="63"/>
      <c r="S73" s="16" t="str">
        <f t="array" ref="S73">IF(T73&lt;&gt;"",MIN(IF($C$15:$C$10000&gt;=(T73-6),$C$15:$C$10000)),"")</f>
        <v/>
      </c>
      <c r="T73" s="16" t="str">
        <f t="array" ref="T73">IF(T72&lt;&gt;"",IF(S72-1&gt;=$U$7,MAX(IF($C$15:$C$10000&lt;=(S72-1),$C$15:$C$10000)),""),"")</f>
        <v/>
      </c>
      <c r="U73" s="16" t="str">
        <f t="array" ref="U73">IF(V73&lt;&gt;"",MIN(IF($C$15:$C$10000&gt;=DATE(YEAR(V73),MONTH(V73),1),$C$15:$C$10000)),"")</f>
        <v/>
      </c>
      <c r="V73" s="16" t="str">
        <f t="array" ref="V73">IF(V72&lt;&gt;"",IF(U72-1&gt;=$U$7,MAX(IF($C$15:$C$10000&lt;=U72-1,$C$15:$C$10000)),""),"")</f>
        <v/>
      </c>
      <c r="W73" s="20" t="str">
        <f t="array" ref="W73">IF(X73&lt;&gt;"",MIN(IF($C$15:$C$10000&gt;=DATE(YEAR(X73),3*(ROUNDUP(MONTH(X73)/3,0)-1)+1,1),$C$15:$C$10000)),"")</f>
        <v/>
      </c>
      <c r="X73" s="16" t="str">
        <f t="array" ref="X73">IF(X72&lt;&gt;"",IF(W72-1&gt;=$U$7,MAX(IF($C$15:$C$10000&lt;=W72-1,$C$15:$C$10000)),""),"")</f>
        <v/>
      </c>
      <c r="Y73" s="16" t="str">
        <f t="array" ref="Y73">IF(Z73&lt;&gt;"",MIN(IF($C$15:$C$10000&gt;=DATE(YEAR(Z73),1,1),$C$15:$C$10000)),"")</f>
        <v/>
      </c>
      <c r="Z73" s="16" t="str">
        <f t="array" ref="Z73">IF(Z72&lt;&gt;"",IF(Y72-1&gt;=$U$7,MAX(IF($C$15:$C$10000&lt;=Y72-1,$C$15:$C$10000)),""),"")</f>
        <v/>
      </c>
      <c r="AA73" s="16" t="str">
        <f t="array" ref="AA73">IF(AB73&lt;&gt;"",MIN(IF($C$15:$C$10000&gt;=AB73-$G$7,$C$15:$C$10000)),"")</f>
        <v/>
      </c>
      <c r="AB73" s="16" t="str">
        <f t="array" ref="AB73">IF(AB72&lt;&gt;"",IF(AA72-1&gt;=$U$7,MAX(IF($C$15:$C$10000&lt;=AA72-1,$C$15:$C$10000)),""),"")</f>
        <v/>
      </c>
    </row>
    <row r="74" spans="3:28" x14ac:dyDescent="0.2">
      <c r="C74" s="16">
        <v>42958</v>
      </c>
      <c r="D74" s="29">
        <v>1.1819999999999999</v>
      </c>
      <c r="F74" s="16" t="str">
        <f t="shared" si="16"/>
        <v/>
      </c>
      <c r="G74" s="16" t="str">
        <f t="shared" si="17"/>
        <v/>
      </c>
      <c r="H74" s="53" t="str">
        <f t="shared" ca="1" si="0"/>
        <v/>
      </c>
      <c r="I74" s="51" t="str">
        <f t="shared" si="1"/>
        <v/>
      </c>
      <c r="J74" s="29" t="str">
        <f>IF(G74&lt;&gt;"",IF($D$7="Weekly","Wk "&amp;WEEKNUM(G74)&amp;" "&amp;"- "&amp;YEAR(G74),IF($D$7="Monthly",TEXT(G74,"mmm-yyyy"),IF($D$7="Yearly","Y "&amp;YEAR(G74),IF($D$7="Quarterly",YEAR(G74)&amp;" - Q"&amp;LOOKUP(MONTH(G74),{1,4,7,10},{1,2,3,4}),TEXT(F74,"dd-mmm-yy")&amp;" - "&amp;TEXT(G74,"dd-mmm-yy"))))),"")</f>
        <v/>
      </c>
      <c r="O74" s="63"/>
      <c r="S74" s="16" t="str">
        <f t="array" ref="S74">IF(T74&lt;&gt;"",MIN(IF($C$15:$C$10000&gt;=(T74-6),$C$15:$C$10000)),"")</f>
        <v/>
      </c>
      <c r="T74" s="16" t="str">
        <f t="array" ref="T74">IF(T73&lt;&gt;"",IF(S73-1&gt;=$U$7,MAX(IF($C$15:$C$10000&lt;=(S73-1),$C$15:$C$10000)),""),"")</f>
        <v/>
      </c>
      <c r="U74" s="16" t="str">
        <f t="array" ref="U74">IF(V74&lt;&gt;"",MIN(IF($C$15:$C$10000&gt;=DATE(YEAR(V74),MONTH(V74),1),$C$15:$C$10000)),"")</f>
        <v/>
      </c>
      <c r="V74" s="16" t="str">
        <f t="array" ref="V74">IF(V73&lt;&gt;"",IF(U73-1&gt;=$U$7,MAX(IF($C$15:$C$10000&lt;=U73-1,$C$15:$C$10000)),""),"")</f>
        <v/>
      </c>
      <c r="W74" s="20" t="str">
        <f t="array" ref="W74">IF(X74&lt;&gt;"",MIN(IF($C$15:$C$10000&gt;=DATE(YEAR(X74),3*(ROUNDUP(MONTH(X74)/3,0)-1)+1,1),$C$15:$C$10000)),"")</f>
        <v/>
      </c>
      <c r="X74" s="16" t="str">
        <f t="array" ref="X74">IF(X73&lt;&gt;"",IF(W73-1&gt;=$U$7,MAX(IF($C$15:$C$10000&lt;=W73-1,$C$15:$C$10000)),""),"")</f>
        <v/>
      </c>
      <c r="Y74" s="16" t="str">
        <f t="array" ref="Y74">IF(Z74&lt;&gt;"",MIN(IF($C$15:$C$10000&gt;=DATE(YEAR(Z74),1,1),$C$15:$C$10000)),"")</f>
        <v/>
      </c>
      <c r="Z74" s="16" t="str">
        <f t="array" ref="Z74">IF(Z73&lt;&gt;"",IF(Y73-1&gt;=$U$7,MAX(IF($C$15:$C$10000&lt;=Y73-1,$C$15:$C$10000)),""),"")</f>
        <v/>
      </c>
      <c r="AA74" s="16" t="str">
        <f t="array" ref="AA74">IF(AB74&lt;&gt;"",MIN(IF($C$15:$C$10000&gt;=AB74-$G$7,$C$15:$C$10000)),"")</f>
        <v/>
      </c>
      <c r="AB74" s="16" t="str">
        <f t="array" ref="AB74">IF(AB73&lt;&gt;"",IF(AA73-1&gt;=$U$7,MAX(IF($C$15:$C$10000&lt;=AA73-1,$C$15:$C$10000)),""),"")</f>
        <v/>
      </c>
    </row>
    <row r="75" spans="3:28" x14ac:dyDescent="0.2">
      <c r="C75" s="16">
        <v>42957</v>
      </c>
      <c r="D75" s="29">
        <v>1.177</v>
      </c>
      <c r="F75" s="16" t="str">
        <f t="shared" si="16"/>
        <v/>
      </c>
      <c r="G75" s="16" t="str">
        <f t="shared" si="17"/>
        <v/>
      </c>
      <c r="H75" s="53" t="str">
        <f t="shared" ca="1" si="0"/>
        <v/>
      </c>
      <c r="I75" s="51" t="str">
        <f t="shared" si="1"/>
        <v/>
      </c>
      <c r="J75" s="29" t="str">
        <f>IF(G75&lt;&gt;"",IF($D$7="Weekly","Wk "&amp;WEEKNUM(G75)&amp;" "&amp;"- "&amp;YEAR(G75),IF($D$7="Monthly",TEXT(G75,"mmm-yyyy"),IF($D$7="Yearly","Y "&amp;YEAR(G75),IF($D$7="Quarterly",YEAR(G75)&amp;" - Q"&amp;LOOKUP(MONTH(G75),{1,4,7,10},{1,2,3,4}),TEXT(F75,"dd-mmm-yy")&amp;" - "&amp;TEXT(G75,"dd-mmm-yy"))))),"")</f>
        <v/>
      </c>
      <c r="O75" s="63"/>
      <c r="S75" s="16" t="str">
        <f t="array" ref="S75">IF(T75&lt;&gt;"",MIN(IF($C$15:$C$10000&gt;=(T75-6),$C$15:$C$10000)),"")</f>
        <v/>
      </c>
      <c r="T75" s="16" t="str">
        <f t="array" ref="T75">IF(T74&lt;&gt;"",IF(S74-1&gt;=$U$7,MAX(IF($C$15:$C$10000&lt;=(S74-1),$C$15:$C$10000)),""),"")</f>
        <v/>
      </c>
      <c r="U75" s="16" t="str">
        <f t="array" ref="U75">IF(V75&lt;&gt;"",MIN(IF($C$15:$C$10000&gt;=DATE(YEAR(V75),MONTH(V75),1),$C$15:$C$10000)),"")</f>
        <v/>
      </c>
      <c r="V75" s="16" t="str">
        <f t="array" ref="V75">IF(V74&lt;&gt;"",IF(U74-1&gt;=$U$7,MAX(IF($C$15:$C$10000&lt;=U74-1,$C$15:$C$10000)),""),"")</f>
        <v/>
      </c>
      <c r="W75" s="20" t="str">
        <f t="array" ref="W75">IF(X75&lt;&gt;"",MIN(IF($C$15:$C$10000&gt;=DATE(YEAR(X75),3*(ROUNDUP(MONTH(X75)/3,0)-1)+1,1),$C$15:$C$10000)),"")</f>
        <v/>
      </c>
      <c r="X75" s="16" t="str">
        <f t="array" ref="X75">IF(X74&lt;&gt;"",IF(W74-1&gt;=$U$7,MAX(IF($C$15:$C$10000&lt;=W74-1,$C$15:$C$10000)),""),"")</f>
        <v/>
      </c>
      <c r="Y75" s="16" t="str">
        <f t="array" ref="Y75">IF(Z75&lt;&gt;"",MIN(IF($C$15:$C$10000&gt;=DATE(YEAR(Z75),1,1),$C$15:$C$10000)),"")</f>
        <v/>
      </c>
      <c r="Z75" s="16" t="str">
        <f t="array" ref="Z75">IF(Z74&lt;&gt;"",IF(Y74-1&gt;=$U$7,MAX(IF($C$15:$C$10000&lt;=Y74-1,$C$15:$C$10000)),""),"")</f>
        <v/>
      </c>
      <c r="AA75" s="16" t="str">
        <f t="array" ref="AA75">IF(AB75&lt;&gt;"",MIN(IF($C$15:$C$10000&gt;=AB75-$G$7,$C$15:$C$10000)),"")</f>
        <v/>
      </c>
      <c r="AB75" s="16" t="str">
        <f t="array" ref="AB75">IF(AB74&lt;&gt;"",IF(AA74-1&gt;=$U$7,MAX(IF($C$15:$C$10000&lt;=AA74-1,$C$15:$C$10000)),""),"")</f>
        <v/>
      </c>
    </row>
    <row r="76" spans="3:28" x14ac:dyDescent="0.2">
      <c r="C76" s="16">
        <v>42956</v>
      </c>
      <c r="D76" s="29">
        <v>1.1757</v>
      </c>
      <c r="F76" s="16" t="str">
        <f t="shared" si="16"/>
        <v/>
      </c>
      <c r="G76" s="16" t="str">
        <f t="shared" si="17"/>
        <v/>
      </c>
      <c r="H76" s="53" t="str">
        <f t="shared" ca="1" si="0"/>
        <v/>
      </c>
      <c r="I76" s="51" t="str">
        <f t="shared" si="1"/>
        <v/>
      </c>
      <c r="J76" s="29" t="str">
        <f>IF(G76&lt;&gt;"",IF($D$7="Weekly","Wk "&amp;WEEKNUM(G76)&amp;" "&amp;"- "&amp;YEAR(G76),IF($D$7="Monthly",TEXT(G76,"mmm-yyyy"),IF($D$7="Yearly","Y "&amp;YEAR(G76),IF($D$7="Quarterly",YEAR(G76)&amp;" - Q"&amp;LOOKUP(MONTH(G76),{1,4,7,10},{1,2,3,4}),TEXT(F76,"dd-mmm-yy")&amp;" - "&amp;TEXT(G76,"dd-mmm-yy"))))),"")</f>
        <v/>
      </c>
      <c r="O76" s="63"/>
      <c r="S76" s="16" t="str">
        <f t="array" ref="S76">IF(T76&lt;&gt;"",MIN(IF($C$15:$C$10000&gt;=(T76-6),$C$15:$C$10000)),"")</f>
        <v/>
      </c>
      <c r="T76" s="16" t="str">
        <f t="array" ref="T76">IF(T75&lt;&gt;"",IF(S75-1&gt;=$U$7,MAX(IF($C$15:$C$10000&lt;=(S75-1),$C$15:$C$10000)),""),"")</f>
        <v/>
      </c>
      <c r="U76" s="16" t="str">
        <f t="array" ref="U76">IF(V76&lt;&gt;"",MIN(IF($C$15:$C$10000&gt;=DATE(YEAR(V76),MONTH(V76),1),$C$15:$C$10000)),"")</f>
        <v/>
      </c>
      <c r="V76" s="16" t="str">
        <f t="array" ref="V76">IF(V75&lt;&gt;"",IF(U75-1&gt;=$U$7,MAX(IF($C$15:$C$10000&lt;=U75-1,$C$15:$C$10000)),""),"")</f>
        <v/>
      </c>
      <c r="W76" s="20" t="str">
        <f t="array" ref="W76">IF(X76&lt;&gt;"",MIN(IF($C$15:$C$10000&gt;=DATE(YEAR(X76),3*(ROUNDUP(MONTH(X76)/3,0)-1)+1,1),$C$15:$C$10000)),"")</f>
        <v/>
      </c>
      <c r="X76" s="16" t="str">
        <f t="array" ref="X76">IF(X75&lt;&gt;"",IF(W75-1&gt;=$U$7,MAX(IF($C$15:$C$10000&lt;=W75-1,$C$15:$C$10000)),""),"")</f>
        <v/>
      </c>
      <c r="Y76" s="16" t="str">
        <f t="array" ref="Y76">IF(Z76&lt;&gt;"",MIN(IF($C$15:$C$10000&gt;=DATE(YEAR(Z76),1,1),$C$15:$C$10000)),"")</f>
        <v/>
      </c>
      <c r="Z76" s="16" t="str">
        <f t="array" ref="Z76">IF(Z75&lt;&gt;"",IF(Y75-1&gt;=$U$7,MAX(IF($C$15:$C$10000&lt;=Y75-1,$C$15:$C$10000)),""),"")</f>
        <v/>
      </c>
      <c r="AA76" s="16" t="str">
        <f t="array" ref="AA76">IF(AB76&lt;&gt;"",MIN(IF($C$15:$C$10000&gt;=AB76-$G$7,$C$15:$C$10000)),"")</f>
        <v/>
      </c>
      <c r="AB76" s="16" t="str">
        <f t="array" ref="AB76">IF(AB75&lt;&gt;"",IF(AA75-1&gt;=$U$7,MAX(IF($C$15:$C$10000&lt;=AA75-1,$C$15:$C$10000)),""),"")</f>
        <v/>
      </c>
    </row>
    <row r="77" spans="3:28" x14ac:dyDescent="0.2">
      <c r="C77" s="16">
        <v>42955</v>
      </c>
      <c r="D77" s="29">
        <v>1.1749000000000001</v>
      </c>
      <c r="F77" s="16" t="str">
        <f t="shared" si="16"/>
        <v/>
      </c>
      <c r="G77" s="16" t="str">
        <f t="shared" si="17"/>
        <v/>
      </c>
      <c r="H77" s="53" t="str">
        <f t="shared" ca="1" si="0"/>
        <v/>
      </c>
      <c r="I77" s="51" t="str">
        <f t="shared" si="1"/>
        <v/>
      </c>
      <c r="J77" s="29" t="str">
        <f>IF(G77&lt;&gt;"",IF($D$7="Weekly","Wk "&amp;WEEKNUM(G77)&amp;" "&amp;"- "&amp;YEAR(G77),IF($D$7="Monthly",TEXT(G77,"mmm-yyyy"),IF($D$7="Yearly","Y "&amp;YEAR(G77),IF($D$7="Quarterly",YEAR(G77)&amp;" - Q"&amp;LOOKUP(MONTH(G77),{1,4,7,10},{1,2,3,4}),TEXT(F77,"dd-mmm-yy")&amp;" - "&amp;TEXT(G77,"dd-mmm-yy"))))),"")</f>
        <v/>
      </c>
      <c r="O77" s="63"/>
      <c r="S77" s="16" t="str">
        <f t="array" ref="S77">IF(T77&lt;&gt;"",MIN(IF($C$15:$C$10000&gt;=(T77-6),$C$15:$C$10000)),"")</f>
        <v/>
      </c>
      <c r="T77" s="16" t="str">
        <f t="array" ref="T77">IF(T76&lt;&gt;"",IF(S76-1&gt;=$U$7,MAX(IF($C$15:$C$10000&lt;=(S76-1),$C$15:$C$10000)),""),"")</f>
        <v/>
      </c>
      <c r="U77" s="16" t="str">
        <f t="array" ref="U77">IF(V77&lt;&gt;"",MIN(IF($C$15:$C$10000&gt;=DATE(YEAR(V77),MONTH(V77),1),$C$15:$C$10000)),"")</f>
        <v/>
      </c>
      <c r="V77" s="16" t="str">
        <f t="array" ref="V77">IF(V76&lt;&gt;"",IF(U76-1&gt;=$U$7,MAX(IF($C$15:$C$10000&lt;=U76-1,$C$15:$C$10000)),""),"")</f>
        <v/>
      </c>
      <c r="W77" s="20" t="str">
        <f t="array" ref="W77">IF(X77&lt;&gt;"",MIN(IF($C$15:$C$10000&gt;=DATE(YEAR(X77),3*(ROUNDUP(MONTH(X77)/3,0)-1)+1,1),$C$15:$C$10000)),"")</f>
        <v/>
      </c>
      <c r="X77" s="16" t="str">
        <f t="array" ref="X77">IF(X76&lt;&gt;"",IF(W76-1&gt;=$U$7,MAX(IF($C$15:$C$10000&lt;=W76-1,$C$15:$C$10000)),""),"")</f>
        <v/>
      </c>
      <c r="Y77" s="16" t="str">
        <f t="array" ref="Y77">IF(Z77&lt;&gt;"",MIN(IF($C$15:$C$10000&gt;=DATE(YEAR(Z77),1,1),$C$15:$C$10000)),"")</f>
        <v/>
      </c>
      <c r="Z77" s="16" t="str">
        <f t="array" ref="Z77">IF(Z76&lt;&gt;"",IF(Y76-1&gt;=$U$7,MAX(IF($C$15:$C$10000&lt;=Y76-1,$C$15:$C$10000)),""),"")</f>
        <v/>
      </c>
      <c r="AA77" s="16" t="str">
        <f t="array" ref="AA77">IF(AB77&lt;&gt;"",MIN(IF($C$15:$C$10000&gt;=AB77-$G$7,$C$15:$C$10000)),"")</f>
        <v/>
      </c>
      <c r="AB77" s="16" t="str">
        <f t="array" ref="AB77">IF(AB76&lt;&gt;"",IF(AA76-1&gt;=$U$7,MAX(IF($C$15:$C$10000&lt;=AA76-1,$C$15:$C$10000)),""),"")</f>
        <v/>
      </c>
    </row>
    <row r="78" spans="3:28" x14ac:dyDescent="0.2">
      <c r="C78" s="16">
        <v>42954</v>
      </c>
      <c r="D78" s="29">
        <v>1.1793</v>
      </c>
      <c r="F78" s="16" t="str">
        <f t="shared" si="16"/>
        <v/>
      </c>
      <c r="G78" s="16" t="str">
        <f t="shared" si="17"/>
        <v/>
      </c>
      <c r="H78" s="53" t="str">
        <f t="shared" ca="1" si="0"/>
        <v/>
      </c>
      <c r="I78" s="51" t="str">
        <f t="shared" si="1"/>
        <v/>
      </c>
      <c r="J78" s="29" t="str">
        <f>IF(G78&lt;&gt;"",IF($D$7="Weekly","Wk "&amp;WEEKNUM(G78)&amp;" "&amp;"- "&amp;YEAR(G78),IF($D$7="Monthly",TEXT(G78,"mmm-yyyy"),IF($D$7="Yearly","Y "&amp;YEAR(G78),IF($D$7="Quarterly",YEAR(G78)&amp;" - Q"&amp;LOOKUP(MONTH(G78),{1,4,7,10},{1,2,3,4}),TEXT(F78,"dd-mmm-yy")&amp;" - "&amp;TEXT(G78,"dd-mmm-yy"))))),"")</f>
        <v/>
      </c>
      <c r="O78" s="63"/>
      <c r="S78" s="16" t="str">
        <f t="array" ref="S78">IF(T78&lt;&gt;"",MIN(IF($C$15:$C$10000&gt;=(T78-6),$C$15:$C$10000)),"")</f>
        <v/>
      </c>
      <c r="T78" s="16" t="str">
        <f t="array" ref="T78">IF(T77&lt;&gt;"",IF(S77-1&gt;=$U$7,MAX(IF($C$15:$C$10000&lt;=(S77-1),$C$15:$C$10000)),""),"")</f>
        <v/>
      </c>
      <c r="U78" s="16" t="str">
        <f t="array" ref="U78">IF(V78&lt;&gt;"",MIN(IF($C$15:$C$10000&gt;=DATE(YEAR(V78),MONTH(V78),1),$C$15:$C$10000)),"")</f>
        <v/>
      </c>
      <c r="V78" s="16" t="str">
        <f t="array" ref="V78">IF(V77&lt;&gt;"",IF(U77-1&gt;=$U$7,MAX(IF($C$15:$C$10000&lt;=U77-1,$C$15:$C$10000)),""),"")</f>
        <v/>
      </c>
      <c r="W78" s="20" t="str">
        <f t="array" ref="W78">IF(X78&lt;&gt;"",MIN(IF($C$15:$C$10000&gt;=DATE(YEAR(X78),3*(ROUNDUP(MONTH(X78)/3,0)-1)+1,1),$C$15:$C$10000)),"")</f>
        <v/>
      </c>
      <c r="X78" s="16" t="str">
        <f t="array" ref="X78">IF(X77&lt;&gt;"",IF(W77-1&gt;=$U$7,MAX(IF($C$15:$C$10000&lt;=W77-1,$C$15:$C$10000)),""),"")</f>
        <v/>
      </c>
      <c r="Y78" s="16" t="str">
        <f t="array" ref="Y78">IF(Z78&lt;&gt;"",MIN(IF($C$15:$C$10000&gt;=DATE(YEAR(Z78),1,1),$C$15:$C$10000)),"")</f>
        <v/>
      </c>
      <c r="Z78" s="16" t="str">
        <f t="array" ref="Z78">IF(Z77&lt;&gt;"",IF(Y77-1&gt;=$U$7,MAX(IF($C$15:$C$10000&lt;=Y77-1,$C$15:$C$10000)),""),"")</f>
        <v/>
      </c>
      <c r="AA78" s="16" t="str">
        <f t="array" ref="AA78">IF(AB78&lt;&gt;"",MIN(IF($C$15:$C$10000&gt;=AB78-$G$7,$C$15:$C$10000)),"")</f>
        <v/>
      </c>
      <c r="AB78" s="16" t="str">
        <f t="array" ref="AB78">IF(AB77&lt;&gt;"",IF(AA77-1&gt;=$U$7,MAX(IF($C$15:$C$10000&lt;=AA77-1,$C$15:$C$10000)),""),"")</f>
        <v/>
      </c>
    </row>
    <row r="79" spans="3:28" x14ac:dyDescent="0.2">
      <c r="C79" s="16">
        <v>42951</v>
      </c>
      <c r="D79" s="29">
        <v>1.1768000000000001</v>
      </c>
      <c r="F79" s="16" t="str">
        <f t="shared" si="16"/>
        <v/>
      </c>
      <c r="G79" s="16" t="str">
        <f t="shared" si="17"/>
        <v/>
      </c>
      <c r="H79" s="53" t="str">
        <f t="shared" ref="H79:H142" ca="1" si="18">IF(AND(F79&lt;&gt;"",G79&lt;&gt;""),AVERAGE(OFFSET($D$14,ROW(INDEX($D$14:$D$2286,MATCH(G79,$C$14:$C$2286,0)))-ROW($D$14),0,ROW(INDEX($D$14:$D$2286,MATCH(F79,$C$14:$C$2286,0)))-ROW(INDEX($D$14:$D$2286,MATCH(G79,$C$14:$C$2286,0)))+1,1)),"")</f>
        <v/>
      </c>
      <c r="I79" s="51" t="str">
        <f t="shared" ref="I79:I142" si="19">IF(AND(F79&lt;&gt;"",G79&lt;&gt;""),(VLOOKUP(G79,$C$14:$D$2286,2,FALSE)-VLOOKUP(F79,$C$14:$D$2286,2,FALSE))/VLOOKUP(F79,$C$14:$D$2286,2,FALSE),"")</f>
        <v/>
      </c>
      <c r="J79" s="29" t="str">
        <f>IF(G79&lt;&gt;"",IF($D$7="Weekly","Wk "&amp;WEEKNUM(G79)&amp;" "&amp;"- "&amp;YEAR(G79),IF($D$7="Monthly",TEXT(G79,"mmm-yyyy"),IF($D$7="Yearly","Y "&amp;YEAR(G79),IF($D$7="Quarterly",YEAR(G79)&amp;" - Q"&amp;LOOKUP(MONTH(G79),{1,4,7,10},{1,2,3,4}),TEXT(F79,"dd-mmm-yy")&amp;" - "&amp;TEXT(G79,"dd-mmm-yy"))))),"")</f>
        <v/>
      </c>
      <c r="O79" s="63"/>
      <c r="S79" s="16" t="str">
        <f t="array" ref="S79">IF(T79&lt;&gt;"",MIN(IF($C$15:$C$10000&gt;=(T79-6),$C$15:$C$10000)),"")</f>
        <v/>
      </c>
      <c r="T79" s="16" t="str">
        <f t="array" ref="T79">IF(T78&lt;&gt;"",IF(S78-1&gt;=$U$7,MAX(IF($C$15:$C$10000&lt;=(S78-1),$C$15:$C$10000)),""),"")</f>
        <v/>
      </c>
      <c r="U79" s="16" t="str">
        <f t="array" ref="U79">IF(V79&lt;&gt;"",MIN(IF($C$15:$C$10000&gt;=DATE(YEAR(V79),MONTH(V79),1),$C$15:$C$10000)),"")</f>
        <v/>
      </c>
      <c r="V79" s="16" t="str">
        <f t="array" ref="V79">IF(V78&lt;&gt;"",IF(U78-1&gt;=$U$7,MAX(IF($C$15:$C$10000&lt;=U78-1,$C$15:$C$10000)),""),"")</f>
        <v/>
      </c>
      <c r="W79" s="20" t="str">
        <f t="array" ref="W79">IF(X79&lt;&gt;"",MIN(IF($C$15:$C$10000&gt;=DATE(YEAR(X79),3*(ROUNDUP(MONTH(X79)/3,0)-1)+1,1),$C$15:$C$10000)),"")</f>
        <v/>
      </c>
      <c r="X79" s="16" t="str">
        <f t="array" ref="X79">IF(X78&lt;&gt;"",IF(W78-1&gt;=$U$7,MAX(IF($C$15:$C$10000&lt;=W78-1,$C$15:$C$10000)),""),"")</f>
        <v/>
      </c>
      <c r="Y79" s="16" t="str">
        <f t="array" ref="Y79">IF(Z79&lt;&gt;"",MIN(IF($C$15:$C$10000&gt;=DATE(YEAR(Z79),1,1),$C$15:$C$10000)),"")</f>
        <v/>
      </c>
      <c r="Z79" s="16" t="str">
        <f t="array" ref="Z79">IF(Z78&lt;&gt;"",IF(Y78-1&gt;=$U$7,MAX(IF($C$15:$C$10000&lt;=Y78-1,$C$15:$C$10000)),""),"")</f>
        <v/>
      </c>
      <c r="AA79" s="16" t="str">
        <f t="array" ref="AA79">IF(AB79&lt;&gt;"",MIN(IF($C$15:$C$10000&gt;=AB79-$G$7,$C$15:$C$10000)),"")</f>
        <v/>
      </c>
      <c r="AB79" s="16" t="str">
        <f t="array" ref="AB79">IF(AB78&lt;&gt;"",IF(AA78-1&gt;=$U$7,MAX(IF($C$15:$C$10000&lt;=AA78-1,$C$15:$C$10000)),""),"")</f>
        <v/>
      </c>
    </row>
    <row r="80" spans="3:28" x14ac:dyDescent="0.2">
      <c r="C80" s="16">
        <v>42950</v>
      </c>
      <c r="D80" s="29">
        <v>1.1868000000000001</v>
      </c>
      <c r="F80" s="16" t="str">
        <f t="shared" si="16"/>
        <v/>
      </c>
      <c r="G80" s="16" t="str">
        <f t="shared" si="17"/>
        <v/>
      </c>
      <c r="H80" s="53" t="str">
        <f t="shared" ca="1" si="18"/>
        <v/>
      </c>
      <c r="I80" s="51" t="str">
        <f t="shared" si="19"/>
        <v/>
      </c>
      <c r="J80" s="29" t="str">
        <f>IF(G80&lt;&gt;"",IF($D$7="Weekly","Wk "&amp;WEEKNUM(G80)&amp;" "&amp;"- "&amp;YEAR(G80),IF($D$7="Monthly",TEXT(G80,"mmm-yyyy"),IF($D$7="Yearly","Y "&amp;YEAR(G80),IF($D$7="Quarterly",YEAR(G80)&amp;" - Q"&amp;LOOKUP(MONTH(G80),{1,4,7,10},{1,2,3,4}),TEXT(F80,"dd-mmm-yy")&amp;" - "&amp;TEXT(G80,"dd-mmm-yy"))))),"")</f>
        <v/>
      </c>
      <c r="O80" s="63"/>
      <c r="S80" s="16" t="str">
        <f t="array" ref="S80">IF(T80&lt;&gt;"",MIN(IF($C$15:$C$10000&gt;=(T80-6),$C$15:$C$10000)),"")</f>
        <v/>
      </c>
      <c r="T80" s="16" t="str">
        <f t="array" ref="T80">IF(T79&lt;&gt;"",IF(S79-1&gt;=$U$7,MAX(IF($C$15:$C$10000&lt;=(S79-1),$C$15:$C$10000)),""),"")</f>
        <v/>
      </c>
      <c r="U80" s="16" t="str">
        <f t="array" ref="U80">IF(V80&lt;&gt;"",MIN(IF($C$15:$C$10000&gt;=DATE(YEAR(V80),MONTH(V80),1),$C$15:$C$10000)),"")</f>
        <v/>
      </c>
      <c r="V80" s="16" t="str">
        <f t="array" ref="V80">IF(V79&lt;&gt;"",IF(U79-1&gt;=$U$7,MAX(IF($C$15:$C$10000&lt;=U79-1,$C$15:$C$10000)),""),"")</f>
        <v/>
      </c>
      <c r="W80" s="20" t="str">
        <f t="array" ref="W80">IF(X80&lt;&gt;"",MIN(IF($C$15:$C$10000&gt;=DATE(YEAR(X80),3*(ROUNDUP(MONTH(X80)/3,0)-1)+1,1),$C$15:$C$10000)),"")</f>
        <v/>
      </c>
      <c r="X80" s="16" t="str">
        <f t="array" ref="X80">IF(X79&lt;&gt;"",IF(W79-1&gt;=$U$7,MAX(IF($C$15:$C$10000&lt;=W79-1,$C$15:$C$10000)),""),"")</f>
        <v/>
      </c>
      <c r="Y80" s="16" t="str">
        <f t="array" ref="Y80">IF(Z80&lt;&gt;"",MIN(IF($C$15:$C$10000&gt;=DATE(YEAR(Z80),1,1),$C$15:$C$10000)),"")</f>
        <v/>
      </c>
      <c r="Z80" s="16" t="str">
        <f t="array" ref="Z80">IF(Z79&lt;&gt;"",IF(Y79-1&gt;=$U$7,MAX(IF($C$15:$C$10000&lt;=Y79-1,$C$15:$C$10000)),""),"")</f>
        <v/>
      </c>
      <c r="AA80" s="16" t="str">
        <f t="array" ref="AA80">IF(AB80&lt;&gt;"",MIN(IF($C$15:$C$10000&gt;=AB80-$G$7,$C$15:$C$10000)),"")</f>
        <v/>
      </c>
      <c r="AB80" s="16" t="str">
        <f t="array" ref="AB80">IF(AB79&lt;&gt;"",IF(AA79-1&gt;=$U$7,MAX(IF($C$15:$C$10000&lt;=AA79-1,$C$15:$C$10000)),""),"")</f>
        <v/>
      </c>
    </row>
    <row r="81" spans="3:28" x14ac:dyDescent="0.2">
      <c r="C81" s="16">
        <v>42949</v>
      </c>
      <c r="D81" s="29">
        <v>1.1854</v>
      </c>
      <c r="F81" s="16" t="str">
        <f t="shared" si="16"/>
        <v/>
      </c>
      <c r="G81" s="16" t="str">
        <f t="shared" si="17"/>
        <v/>
      </c>
      <c r="H81" s="53" t="str">
        <f t="shared" ca="1" si="18"/>
        <v/>
      </c>
      <c r="I81" s="51" t="str">
        <f t="shared" si="19"/>
        <v/>
      </c>
      <c r="J81" s="29" t="str">
        <f>IF(G81&lt;&gt;"",IF($D$7="Weekly","Wk "&amp;WEEKNUM(G81)&amp;" "&amp;"- "&amp;YEAR(G81),IF($D$7="Monthly",TEXT(G81,"mmm-yyyy"),IF($D$7="Yearly","Y "&amp;YEAR(G81),IF($D$7="Quarterly",YEAR(G81)&amp;" - Q"&amp;LOOKUP(MONTH(G81),{1,4,7,10},{1,2,3,4}),TEXT(F81,"dd-mmm-yy")&amp;" - "&amp;TEXT(G81,"dd-mmm-yy"))))),"")</f>
        <v/>
      </c>
      <c r="O81" s="63"/>
      <c r="S81" s="16" t="str">
        <f t="array" ref="S81">IF(T81&lt;&gt;"",MIN(IF($C$15:$C$10000&gt;=(T81-6),$C$15:$C$10000)),"")</f>
        <v/>
      </c>
      <c r="T81" s="16" t="str">
        <f t="array" ref="T81">IF(T80&lt;&gt;"",IF(S80-1&gt;=$U$7,MAX(IF($C$15:$C$10000&lt;=(S80-1),$C$15:$C$10000)),""),"")</f>
        <v/>
      </c>
      <c r="U81" s="16" t="str">
        <f t="array" ref="U81">IF(V81&lt;&gt;"",MIN(IF($C$15:$C$10000&gt;=DATE(YEAR(V81),MONTH(V81),1),$C$15:$C$10000)),"")</f>
        <v/>
      </c>
      <c r="V81" s="16" t="str">
        <f t="array" ref="V81">IF(V80&lt;&gt;"",IF(U80-1&gt;=$U$7,MAX(IF($C$15:$C$10000&lt;=U80-1,$C$15:$C$10000)),""),"")</f>
        <v/>
      </c>
      <c r="W81" s="20" t="str">
        <f t="array" ref="W81">IF(X81&lt;&gt;"",MIN(IF($C$15:$C$10000&gt;=DATE(YEAR(X81),3*(ROUNDUP(MONTH(X81)/3,0)-1)+1,1),$C$15:$C$10000)),"")</f>
        <v/>
      </c>
      <c r="X81" s="16" t="str">
        <f t="array" ref="X81">IF(X80&lt;&gt;"",IF(W80-1&gt;=$U$7,MAX(IF($C$15:$C$10000&lt;=W80-1,$C$15:$C$10000)),""),"")</f>
        <v/>
      </c>
      <c r="Y81" s="16" t="str">
        <f t="array" ref="Y81">IF(Z81&lt;&gt;"",MIN(IF($C$15:$C$10000&gt;=DATE(YEAR(Z81),1,1),$C$15:$C$10000)),"")</f>
        <v/>
      </c>
      <c r="Z81" s="16" t="str">
        <f t="array" ref="Z81">IF(Z80&lt;&gt;"",IF(Y80-1&gt;=$U$7,MAX(IF($C$15:$C$10000&lt;=Y80-1,$C$15:$C$10000)),""),"")</f>
        <v/>
      </c>
      <c r="AA81" s="16" t="str">
        <f t="array" ref="AA81">IF(AB81&lt;&gt;"",MIN(IF($C$15:$C$10000&gt;=AB81-$G$7,$C$15:$C$10000)),"")</f>
        <v/>
      </c>
      <c r="AB81" s="16" t="str">
        <f t="array" ref="AB81">IF(AB80&lt;&gt;"",IF(AA80-1&gt;=$U$7,MAX(IF($C$15:$C$10000&lt;=AA80-1,$C$15:$C$10000)),""),"")</f>
        <v/>
      </c>
    </row>
    <row r="82" spans="3:28" x14ac:dyDescent="0.2">
      <c r="C82" s="16">
        <v>42948</v>
      </c>
      <c r="D82" s="29">
        <v>1.1800999999999999</v>
      </c>
      <c r="F82" s="16" t="str">
        <f t="shared" si="16"/>
        <v/>
      </c>
      <c r="G82" s="16" t="str">
        <f t="shared" si="17"/>
        <v/>
      </c>
      <c r="H82" s="53" t="str">
        <f t="shared" ca="1" si="18"/>
        <v/>
      </c>
      <c r="I82" s="51" t="str">
        <f t="shared" si="19"/>
        <v/>
      </c>
      <c r="J82" s="29" t="str">
        <f>IF(G82&lt;&gt;"",IF($D$7="Weekly","Wk "&amp;WEEKNUM(G82)&amp;" "&amp;"- "&amp;YEAR(G82),IF($D$7="Monthly",TEXT(G82,"mmm-yyyy"),IF($D$7="Yearly","Y "&amp;YEAR(G82),IF($D$7="Quarterly",YEAR(G82)&amp;" - Q"&amp;LOOKUP(MONTH(G82),{1,4,7,10},{1,2,3,4}),TEXT(F82,"dd-mmm-yy")&amp;" - "&amp;TEXT(G82,"dd-mmm-yy"))))),"")</f>
        <v/>
      </c>
      <c r="O82" s="63"/>
      <c r="S82" s="16" t="str">
        <f t="array" ref="S82">IF(T82&lt;&gt;"",MIN(IF($C$15:$C$10000&gt;=(T82-6),$C$15:$C$10000)),"")</f>
        <v/>
      </c>
      <c r="T82" s="16" t="str">
        <f t="array" ref="T82">IF(T81&lt;&gt;"",IF(S81-1&gt;=$U$7,MAX(IF($C$15:$C$10000&lt;=(S81-1),$C$15:$C$10000)),""),"")</f>
        <v/>
      </c>
      <c r="U82" s="16" t="str">
        <f t="array" ref="U82">IF(V82&lt;&gt;"",MIN(IF($C$15:$C$10000&gt;=DATE(YEAR(V82),MONTH(V82),1),$C$15:$C$10000)),"")</f>
        <v/>
      </c>
      <c r="V82" s="16" t="str">
        <f t="array" ref="V82">IF(V81&lt;&gt;"",IF(U81-1&gt;=$U$7,MAX(IF($C$15:$C$10000&lt;=U81-1,$C$15:$C$10000)),""),"")</f>
        <v/>
      </c>
      <c r="W82" s="20" t="str">
        <f t="array" ref="W82">IF(X82&lt;&gt;"",MIN(IF($C$15:$C$10000&gt;=DATE(YEAR(X82),3*(ROUNDUP(MONTH(X82)/3,0)-1)+1,1),$C$15:$C$10000)),"")</f>
        <v/>
      </c>
      <c r="X82" s="16" t="str">
        <f t="array" ref="X82">IF(X81&lt;&gt;"",IF(W81-1&gt;=$U$7,MAX(IF($C$15:$C$10000&lt;=W81-1,$C$15:$C$10000)),""),"")</f>
        <v/>
      </c>
      <c r="Y82" s="16" t="str">
        <f t="array" ref="Y82">IF(Z82&lt;&gt;"",MIN(IF($C$15:$C$10000&gt;=DATE(YEAR(Z82),1,1),$C$15:$C$10000)),"")</f>
        <v/>
      </c>
      <c r="Z82" s="16" t="str">
        <f t="array" ref="Z82">IF(Z81&lt;&gt;"",IF(Y81-1&gt;=$U$7,MAX(IF($C$15:$C$10000&lt;=Y81-1,$C$15:$C$10000)),""),"")</f>
        <v/>
      </c>
      <c r="AA82" s="16" t="str">
        <f t="array" ref="AA82">IF(AB82&lt;&gt;"",MIN(IF($C$15:$C$10000&gt;=AB82-$G$7,$C$15:$C$10000)),"")</f>
        <v/>
      </c>
      <c r="AB82" s="16" t="str">
        <f t="array" ref="AB82">IF(AB81&lt;&gt;"",IF(AA81-1&gt;=$U$7,MAX(IF($C$15:$C$10000&lt;=AA81-1,$C$15:$C$10000)),""),"")</f>
        <v/>
      </c>
    </row>
    <row r="83" spans="3:28" x14ac:dyDescent="0.2">
      <c r="C83" s="16">
        <v>42947</v>
      </c>
      <c r="D83" s="29">
        <v>1.1839999999999999</v>
      </c>
      <c r="F83" s="16" t="str">
        <f t="shared" si="16"/>
        <v/>
      </c>
      <c r="G83" s="16" t="str">
        <f t="shared" si="17"/>
        <v/>
      </c>
      <c r="H83" s="53" t="str">
        <f t="shared" ca="1" si="18"/>
        <v/>
      </c>
      <c r="I83" s="51" t="str">
        <f t="shared" si="19"/>
        <v/>
      </c>
      <c r="J83" s="29" t="str">
        <f>IF(G83&lt;&gt;"",IF($D$7="Weekly","Wk "&amp;WEEKNUM(G83)&amp;" "&amp;"- "&amp;YEAR(G83),IF($D$7="Monthly",TEXT(G83,"mmm-yyyy"),IF($D$7="Yearly","Y "&amp;YEAR(G83),IF($D$7="Quarterly",YEAR(G83)&amp;" - Q"&amp;LOOKUP(MONTH(G83),{1,4,7,10},{1,2,3,4}),TEXT(F83,"dd-mmm-yy")&amp;" - "&amp;TEXT(G83,"dd-mmm-yy"))))),"")</f>
        <v/>
      </c>
      <c r="O83" s="63"/>
      <c r="S83" s="16" t="str">
        <f t="array" ref="S83">IF(T83&lt;&gt;"",MIN(IF($C$15:$C$10000&gt;=(T83-6),$C$15:$C$10000)),"")</f>
        <v/>
      </c>
      <c r="T83" s="16" t="str">
        <f t="array" ref="T83">IF(T82&lt;&gt;"",IF(S82-1&gt;=$U$7,MAX(IF($C$15:$C$10000&lt;=(S82-1),$C$15:$C$10000)),""),"")</f>
        <v/>
      </c>
      <c r="U83" s="16" t="str">
        <f t="array" ref="U83">IF(V83&lt;&gt;"",MIN(IF($C$15:$C$10000&gt;=DATE(YEAR(V83),MONTH(V83),1),$C$15:$C$10000)),"")</f>
        <v/>
      </c>
      <c r="V83" s="16" t="str">
        <f t="array" ref="V83">IF(V82&lt;&gt;"",IF(U82-1&gt;=$U$7,MAX(IF($C$15:$C$10000&lt;=U82-1,$C$15:$C$10000)),""),"")</f>
        <v/>
      </c>
      <c r="W83" s="20" t="str">
        <f t="array" ref="W83">IF(X83&lt;&gt;"",MIN(IF($C$15:$C$10000&gt;=DATE(YEAR(X83),3*(ROUNDUP(MONTH(X83)/3,0)-1)+1,1),$C$15:$C$10000)),"")</f>
        <v/>
      </c>
      <c r="X83" s="16" t="str">
        <f t="array" ref="X83">IF(X82&lt;&gt;"",IF(W82-1&gt;=$U$7,MAX(IF($C$15:$C$10000&lt;=W82-1,$C$15:$C$10000)),""),"")</f>
        <v/>
      </c>
      <c r="Y83" s="16" t="str">
        <f t="array" ref="Y83">IF(Z83&lt;&gt;"",MIN(IF($C$15:$C$10000&gt;=DATE(YEAR(Z83),1,1),$C$15:$C$10000)),"")</f>
        <v/>
      </c>
      <c r="Z83" s="16" t="str">
        <f t="array" ref="Z83">IF(Z82&lt;&gt;"",IF(Y82-1&gt;=$U$7,MAX(IF($C$15:$C$10000&lt;=Y82-1,$C$15:$C$10000)),""),"")</f>
        <v/>
      </c>
      <c r="AA83" s="16" t="str">
        <f t="array" ref="AA83">IF(AB83&lt;&gt;"",MIN(IF($C$15:$C$10000&gt;=AB83-$G$7,$C$15:$C$10000)),"")</f>
        <v/>
      </c>
      <c r="AB83" s="16" t="str">
        <f t="array" ref="AB83">IF(AB82&lt;&gt;"",IF(AA82-1&gt;=$U$7,MAX(IF($C$15:$C$10000&lt;=AA82-1,$C$15:$C$10000)),""),"")</f>
        <v/>
      </c>
    </row>
    <row r="84" spans="3:28" x14ac:dyDescent="0.2">
      <c r="C84" s="16">
        <v>42944</v>
      </c>
      <c r="D84" s="29">
        <v>1.175</v>
      </c>
      <c r="F84" s="16" t="str">
        <f t="shared" si="16"/>
        <v/>
      </c>
      <c r="G84" s="16" t="str">
        <f t="shared" si="17"/>
        <v/>
      </c>
      <c r="H84" s="53" t="str">
        <f t="shared" ca="1" si="18"/>
        <v/>
      </c>
      <c r="I84" s="51" t="str">
        <f t="shared" si="19"/>
        <v/>
      </c>
      <c r="J84" s="29" t="str">
        <f>IF(G84&lt;&gt;"",IF($D$7="Weekly","Wk "&amp;WEEKNUM(G84)&amp;" "&amp;"- "&amp;YEAR(G84),IF($D$7="Monthly",TEXT(G84,"mmm-yyyy"),IF($D$7="Yearly","Y "&amp;YEAR(G84),IF($D$7="Quarterly",YEAR(G84)&amp;" - Q"&amp;LOOKUP(MONTH(G84),{1,4,7,10},{1,2,3,4}),TEXT(F84,"dd-mmm-yy")&amp;" - "&amp;TEXT(G84,"dd-mmm-yy"))))),"")</f>
        <v/>
      </c>
      <c r="O84" s="63"/>
      <c r="S84" s="16" t="str">
        <f t="array" ref="S84">IF(T84&lt;&gt;"",MIN(IF($C$15:$C$10000&gt;=(T84-6),$C$15:$C$10000)),"")</f>
        <v/>
      </c>
      <c r="T84" s="16" t="str">
        <f t="array" ref="T84">IF(T83&lt;&gt;"",IF(S83-1&gt;=$U$7,MAX(IF($C$15:$C$10000&lt;=(S83-1),$C$15:$C$10000)),""),"")</f>
        <v/>
      </c>
      <c r="U84" s="16" t="str">
        <f t="array" ref="U84">IF(V84&lt;&gt;"",MIN(IF($C$15:$C$10000&gt;=DATE(YEAR(V84),MONTH(V84),1),$C$15:$C$10000)),"")</f>
        <v/>
      </c>
      <c r="V84" s="16" t="str">
        <f t="array" ref="V84">IF(V83&lt;&gt;"",IF(U83-1&gt;=$U$7,MAX(IF($C$15:$C$10000&lt;=U83-1,$C$15:$C$10000)),""),"")</f>
        <v/>
      </c>
      <c r="W84" s="20" t="str">
        <f t="array" ref="W84">IF(X84&lt;&gt;"",MIN(IF($C$15:$C$10000&gt;=DATE(YEAR(X84),3*(ROUNDUP(MONTH(X84)/3,0)-1)+1,1),$C$15:$C$10000)),"")</f>
        <v/>
      </c>
      <c r="X84" s="16" t="str">
        <f t="array" ref="X84">IF(X83&lt;&gt;"",IF(W83-1&gt;=$U$7,MAX(IF($C$15:$C$10000&lt;=W83-1,$C$15:$C$10000)),""),"")</f>
        <v/>
      </c>
      <c r="Y84" s="16" t="str">
        <f t="array" ref="Y84">IF(Z84&lt;&gt;"",MIN(IF($C$15:$C$10000&gt;=DATE(YEAR(Z84),1,1),$C$15:$C$10000)),"")</f>
        <v/>
      </c>
      <c r="Z84" s="16" t="str">
        <f t="array" ref="Z84">IF(Z83&lt;&gt;"",IF(Y83-1&gt;=$U$7,MAX(IF($C$15:$C$10000&lt;=Y83-1,$C$15:$C$10000)),""),"")</f>
        <v/>
      </c>
      <c r="AA84" s="16" t="str">
        <f t="array" ref="AA84">IF(AB84&lt;&gt;"",MIN(IF($C$15:$C$10000&gt;=AB84-$G$7,$C$15:$C$10000)),"")</f>
        <v/>
      </c>
      <c r="AB84" s="16" t="str">
        <f t="array" ref="AB84">IF(AB83&lt;&gt;"",IF(AA83-1&gt;=$U$7,MAX(IF($C$15:$C$10000&lt;=AA83-1,$C$15:$C$10000)),""),"")</f>
        <v/>
      </c>
    </row>
    <row r="85" spans="3:28" x14ac:dyDescent="0.2">
      <c r="C85" s="16">
        <v>42943</v>
      </c>
      <c r="D85" s="29">
        <v>1.1676</v>
      </c>
      <c r="F85" s="16" t="str">
        <f t="shared" ref="F85:F104" si="20">IF($D$7="Weekly",S85,IF($D$7="Monthly",U85,IF($D$7="Quarterly",W85,IF($D$7="Yearly",Y85,AA85))))</f>
        <v/>
      </c>
      <c r="G85" s="16" t="str">
        <f t="shared" ref="G85:G104" si="21">IF($D$7="Weekly",T85,IF($D$7="Monthly",V85,IF($D$7="Quarterly",X85,IF($D$7="Yearly",Z85,AB85))))</f>
        <v/>
      </c>
      <c r="H85" s="53" t="str">
        <f t="shared" ca="1" si="18"/>
        <v/>
      </c>
      <c r="I85" s="51" t="str">
        <f t="shared" si="19"/>
        <v/>
      </c>
      <c r="J85" s="29" t="str">
        <f>IF(G85&lt;&gt;"",IF($D$7="Weekly","Wk "&amp;WEEKNUM(G85)&amp;" "&amp;"- "&amp;YEAR(G85),IF($D$7="Monthly",TEXT(G85,"mmm-yyyy"),IF($D$7="Yearly","Y "&amp;YEAR(G85),IF($D$7="Quarterly",YEAR(G85)&amp;" - Q"&amp;LOOKUP(MONTH(G85),{1,4,7,10},{1,2,3,4}),TEXT(F85,"dd-mmm-yy")&amp;" - "&amp;TEXT(G85,"dd-mmm-yy"))))),"")</f>
        <v/>
      </c>
      <c r="O85" s="63"/>
      <c r="S85" s="16" t="str">
        <f t="array" ref="S85">IF(T85&lt;&gt;"",MIN(IF($C$15:$C$10000&gt;=(T85-6),$C$15:$C$10000)),"")</f>
        <v/>
      </c>
      <c r="T85" s="16" t="str">
        <f t="array" ref="T85">IF(T84&lt;&gt;"",IF(S84-1&gt;=$U$7,MAX(IF($C$15:$C$10000&lt;=(S84-1),$C$15:$C$10000)),""),"")</f>
        <v/>
      </c>
      <c r="U85" s="16" t="str">
        <f t="array" ref="U85">IF(V85&lt;&gt;"",MIN(IF($C$15:$C$10000&gt;=DATE(YEAR(V85),MONTH(V85),1),$C$15:$C$10000)),"")</f>
        <v/>
      </c>
      <c r="V85" s="16" t="str">
        <f t="array" ref="V85">IF(V84&lt;&gt;"",IF(U84-1&gt;=$U$7,MAX(IF($C$15:$C$10000&lt;=U84-1,$C$15:$C$10000)),""),"")</f>
        <v/>
      </c>
      <c r="W85" s="20" t="str">
        <f t="array" ref="W85">IF(X85&lt;&gt;"",MIN(IF($C$15:$C$10000&gt;=DATE(YEAR(X85),3*(ROUNDUP(MONTH(X85)/3,0)-1)+1,1),$C$15:$C$10000)),"")</f>
        <v/>
      </c>
      <c r="X85" s="16" t="str">
        <f t="array" ref="X85">IF(X84&lt;&gt;"",IF(W84-1&gt;=$U$7,MAX(IF($C$15:$C$10000&lt;=W84-1,$C$15:$C$10000)),""),"")</f>
        <v/>
      </c>
      <c r="Y85" s="16" t="str">
        <f t="array" ref="Y85">IF(Z85&lt;&gt;"",MIN(IF($C$15:$C$10000&gt;=DATE(YEAR(Z85),1,1),$C$15:$C$10000)),"")</f>
        <v/>
      </c>
      <c r="Z85" s="16" t="str">
        <f t="array" ref="Z85">IF(Z84&lt;&gt;"",IF(Y84-1&gt;=$U$7,MAX(IF($C$15:$C$10000&lt;=Y84-1,$C$15:$C$10000)),""),"")</f>
        <v/>
      </c>
      <c r="AA85" s="16" t="str">
        <f t="array" ref="AA85">IF(AB85&lt;&gt;"",MIN(IF($C$15:$C$10000&gt;=AB85-$G$7,$C$15:$C$10000)),"")</f>
        <v/>
      </c>
      <c r="AB85" s="16" t="str">
        <f t="array" ref="AB85">IF(AB84&lt;&gt;"",IF(AA84-1&gt;=$U$7,MAX(IF($C$15:$C$10000&lt;=AA84-1,$C$15:$C$10000)),""),"")</f>
        <v/>
      </c>
    </row>
    <row r="86" spans="3:28" x14ac:dyDescent="0.2">
      <c r="C86" s="16">
        <v>42942</v>
      </c>
      <c r="D86" s="29">
        <v>1.1732</v>
      </c>
      <c r="F86" s="16" t="str">
        <f t="shared" si="20"/>
        <v/>
      </c>
      <c r="G86" s="16" t="str">
        <f t="shared" si="21"/>
        <v/>
      </c>
      <c r="H86" s="53" t="str">
        <f t="shared" ca="1" si="18"/>
        <v/>
      </c>
      <c r="I86" s="51" t="str">
        <f t="shared" si="19"/>
        <v/>
      </c>
      <c r="J86" s="29" t="str">
        <f>IF(G86&lt;&gt;"",IF($D$7="Weekly","Wk "&amp;WEEKNUM(G86)&amp;" "&amp;"- "&amp;YEAR(G86),IF($D$7="Monthly",TEXT(G86,"mmm-yyyy"),IF($D$7="Yearly","Y "&amp;YEAR(G86),IF($D$7="Quarterly",YEAR(G86)&amp;" - Q"&amp;LOOKUP(MONTH(G86),{1,4,7,10},{1,2,3,4}),TEXT(F86,"dd-mmm-yy")&amp;" - "&amp;TEXT(G86,"dd-mmm-yy"))))),"")</f>
        <v/>
      </c>
      <c r="O86" s="63"/>
      <c r="S86" s="16" t="str">
        <f t="array" ref="S86">IF(T86&lt;&gt;"",MIN(IF($C$15:$C$10000&gt;=(T86-6),$C$15:$C$10000)),"")</f>
        <v/>
      </c>
      <c r="T86" s="16" t="str">
        <f t="array" ref="T86">IF(T85&lt;&gt;"",IF(S85-1&gt;=$U$7,MAX(IF($C$15:$C$10000&lt;=(S85-1),$C$15:$C$10000)),""),"")</f>
        <v/>
      </c>
      <c r="U86" s="16" t="str">
        <f t="array" ref="U86">IF(V86&lt;&gt;"",MIN(IF($C$15:$C$10000&gt;=DATE(YEAR(V86),MONTH(V86),1),$C$15:$C$10000)),"")</f>
        <v/>
      </c>
      <c r="V86" s="16" t="str">
        <f t="array" ref="V86">IF(V85&lt;&gt;"",IF(U85-1&gt;=$U$7,MAX(IF($C$15:$C$10000&lt;=U85-1,$C$15:$C$10000)),""),"")</f>
        <v/>
      </c>
      <c r="W86" s="20" t="str">
        <f t="array" ref="W86">IF(X86&lt;&gt;"",MIN(IF($C$15:$C$10000&gt;=DATE(YEAR(X86),3*(ROUNDUP(MONTH(X86)/3,0)-1)+1,1),$C$15:$C$10000)),"")</f>
        <v/>
      </c>
      <c r="X86" s="16" t="str">
        <f t="array" ref="X86">IF(X85&lt;&gt;"",IF(W85-1&gt;=$U$7,MAX(IF($C$15:$C$10000&lt;=W85-1,$C$15:$C$10000)),""),"")</f>
        <v/>
      </c>
      <c r="Y86" s="16" t="str">
        <f t="array" ref="Y86">IF(Z86&lt;&gt;"",MIN(IF($C$15:$C$10000&gt;=DATE(YEAR(Z86),1,1),$C$15:$C$10000)),"")</f>
        <v/>
      </c>
      <c r="Z86" s="16" t="str">
        <f t="array" ref="Z86">IF(Z85&lt;&gt;"",IF(Y85-1&gt;=$U$7,MAX(IF($C$15:$C$10000&lt;=Y85-1,$C$15:$C$10000)),""),"")</f>
        <v/>
      </c>
      <c r="AA86" s="16" t="str">
        <f t="array" ref="AA86">IF(AB86&lt;&gt;"",MIN(IF($C$15:$C$10000&gt;=AB86-$G$7,$C$15:$C$10000)),"")</f>
        <v/>
      </c>
      <c r="AB86" s="16" t="str">
        <f t="array" ref="AB86">IF(AB85&lt;&gt;"",IF(AA85-1&gt;=$U$7,MAX(IF($C$15:$C$10000&lt;=AA85-1,$C$15:$C$10000)),""),"")</f>
        <v/>
      </c>
    </row>
    <row r="87" spans="3:28" x14ac:dyDescent="0.2">
      <c r="C87" s="16">
        <v>42941</v>
      </c>
      <c r="D87" s="29">
        <v>1.1651</v>
      </c>
      <c r="F87" s="16" t="str">
        <f t="shared" si="20"/>
        <v/>
      </c>
      <c r="G87" s="16" t="str">
        <f t="shared" si="21"/>
        <v/>
      </c>
      <c r="H87" s="53" t="str">
        <f t="shared" ca="1" si="18"/>
        <v/>
      </c>
      <c r="I87" s="51" t="str">
        <f t="shared" si="19"/>
        <v/>
      </c>
      <c r="J87" s="29" t="str">
        <f>IF(G87&lt;&gt;"",IF($D$7="Weekly","Wk "&amp;WEEKNUM(G87)&amp;" "&amp;"- "&amp;YEAR(G87),IF($D$7="Monthly",TEXT(G87,"mmm-yyyy"),IF($D$7="Yearly","Y "&amp;YEAR(G87),IF($D$7="Quarterly",YEAR(G87)&amp;" - Q"&amp;LOOKUP(MONTH(G87),{1,4,7,10},{1,2,3,4}),TEXT(F87,"dd-mmm-yy")&amp;" - "&amp;TEXT(G87,"dd-mmm-yy"))))),"")</f>
        <v/>
      </c>
      <c r="O87" s="63"/>
      <c r="S87" s="16" t="str">
        <f t="array" ref="S87">IF(T87&lt;&gt;"",MIN(IF($C$15:$C$10000&gt;=(T87-6),$C$15:$C$10000)),"")</f>
        <v/>
      </c>
      <c r="T87" s="16" t="str">
        <f t="array" ref="T87">IF(T86&lt;&gt;"",IF(S86-1&gt;=$U$7,MAX(IF($C$15:$C$10000&lt;=(S86-1),$C$15:$C$10000)),""),"")</f>
        <v/>
      </c>
      <c r="U87" s="16" t="str">
        <f t="array" ref="U87">IF(V87&lt;&gt;"",MIN(IF($C$15:$C$10000&gt;=DATE(YEAR(V87),MONTH(V87),1),$C$15:$C$10000)),"")</f>
        <v/>
      </c>
      <c r="V87" s="16" t="str">
        <f t="array" ref="V87">IF(V86&lt;&gt;"",IF(U86-1&gt;=$U$7,MAX(IF($C$15:$C$10000&lt;=U86-1,$C$15:$C$10000)),""),"")</f>
        <v/>
      </c>
      <c r="W87" s="20" t="str">
        <f t="array" ref="W87">IF(X87&lt;&gt;"",MIN(IF($C$15:$C$10000&gt;=DATE(YEAR(X87),3*(ROUNDUP(MONTH(X87)/3,0)-1)+1,1),$C$15:$C$10000)),"")</f>
        <v/>
      </c>
      <c r="X87" s="16" t="str">
        <f t="array" ref="X87">IF(X86&lt;&gt;"",IF(W86-1&gt;=$U$7,MAX(IF($C$15:$C$10000&lt;=W86-1,$C$15:$C$10000)),""),"")</f>
        <v/>
      </c>
      <c r="Y87" s="16" t="str">
        <f t="array" ref="Y87">IF(Z87&lt;&gt;"",MIN(IF($C$15:$C$10000&gt;=DATE(YEAR(Z87),1,1),$C$15:$C$10000)),"")</f>
        <v/>
      </c>
      <c r="Z87" s="16" t="str">
        <f t="array" ref="Z87">IF(Z86&lt;&gt;"",IF(Y86-1&gt;=$U$7,MAX(IF($C$15:$C$10000&lt;=Y86-1,$C$15:$C$10000)),""),"")</f>
        <v/>
      </c>
      <c r="AA87" s="16" t="str">
        <f t="array" ref="AA87">IF(AB87&lt;&gt;"",MIN(IF($C$15:$C$10000&gt;=AB87-$G$7,$C$15:$C$10000)),"")</f>
        <v/>
      </c>
      <c r="AB87" s="16" t="str">
        <f t="array" ref="AB87">IF(AB86&lt;&gt;"",IF(AA86-1&gt;=$U$7,MAX(IF($C$15:$C$10000&lt;=AA86-1,$C$15:$C$10000)),""),"")</f>
        <v/>
      </c>
    </row>
    <row r="88" spans="3:28" x14ac:dyDescent="0.2">
      <c r="C88" s="16">
        <v>42940</v>
      </c>
      <c r="D88" s="29">
        <v>1.1637999999999999</v>
      </c>
      <c r="F88" s="16" t="str">
        <f t="shared" si="20"/>
        <v/>
      </c>
      <c r="G88" s="16" t="str">
        <f t="shared" si="21"/>
        <v/>
      </c>
      <c r="H88" s="53" t="str">
        <f t="shared" ca="1" si="18"/>
        <v/>
      </c>
      <c r="I88" s="51" t="str">
        <f t="shared" si="19"/>
        <v/>
      </c>
      <c r="J88" s="29" t="str">
        <f>IF(G88&lt;&gt;"",IF($D$7="Weekly","Wk "&amp;WEEKNUM(G88)&amp;" "&amp;"- "&amp;YEAR(G88),IF($D$7="Monthly",TEXT(G88,"mmm-yyyy"),IF($D$7="Yearly","Y "&amp;YEAR(G88),IF($D$7="Quarterly",YEAR(G88)&amp;" - Q"&amp;LOOKUP(MONTH(G88),{1,4,7,10},{1,2,3,4}),TEXT(F88,"dd-mmm-yy")&amp;" - "&amp;TEXT(G88,"dd-mmm-yy"))))),"")</f>
        <v/>
      </c>
      <c r="O88" s="63"/>
      <c r="S88" s="16" t="str">
        <f t="array" ref="S88">IF(T88&lt;&gt;"",MIN(IF($C$15:$C$10000&gt;=(T88-6),$C$15:$C$10000)),"")</f>
        <v/>
      </c>
      <c r="T88" s="16" t="str">
        <f t="array" ref="T88">IF(T87&lt;&gt;"",IF(S87-1&gt;=$U$7,MAX(IF($C$15:$C$10000&lt;=(S87-1),$C$15:$C$10000)),""),"")</f>
        <v/>
      </c>
      <c r="U88" s="16" t="str">
        <f t="array" ref="U88">IF(V88&lt;&gt;"",MIN(IF($C$15:$C$10000&gt;=DATE(YEAR(V88),MONTH(V88),1),$C$15:$C$10000)),"")</f>
        <v/>
      </c>
      <c r="V88" s="16" t="str">
        <f t="array" ref="V88">IF(V87&lt;&gt;"",IF(U87-1&gt;=$U$7,MAX(IF($C$15:$C$10000&lt;=U87-1,$C$15:$C$10000)),""),"")</f>
        <v/>
      </c>
      <c r="W88" s="20" t="str">
        <f t="array" ref="W88">IF(X88&lt;&gt;"",MIN(IF($C$15:$C$10000&gt;=DATE(YEAR(X88),3*(ROUNDUP(MONTH(X88)/3,0)-1)+1,1),$C$15:$C$10000)),"")</f>
        <v/>
      </c>
      <c r="X88" s="16" t="str">
        <f t="array" ref="X88">IF(X87&lt;&gt;"",IF(W87-1&gt;=$U$7,MAX(IF($C$15:$C$10000&lt;=W87-1,$C$15:$C$10000)),""),"")</f>
        <v/>
      </c>
      <c r="Y88" s="16" t="str">
        <f t="array" ref="Y88">IF(Z88&lt;&gt;"",MIN(IF($C$15:$C$10000&gt;=DATE(YEAR(Z88),1,1),$C$15:$C$10000)),"")</f>
        <v/>
      </c>
      <c r="Z88" s="16" t="str">
        <f t="array" ref="Z88">IF(Z87&lt;&gt;"",IF(Y87-1&gt;=$U$7,MAX(IF($C$15:$C$10000&lt;=Y87-1,$C$15:$C$10000)),""),"")</f>
        <v/>
      </c>
      <c r="AA88" s="16" t="str">
        <f t="array" ref="AA88">IF(AB88&lt;&gt;"",MIN(IF($C$15:$C$10000&gt;=AB88-$G$7,$C$15:$C$10000)),"")</f>
        <v/>
      </c>
      <c r="AB88" s="16" t="str">
        <f t="array" ref="AB88">IF(AB87&lt;&gt;"",IF(AA87-1&gt;=$U$7,MAX(IF($C$15:$C$10000&lt;=AA87-1,$C$15:$C$10000)),""),"")</f>
        <v/>
      </c>
    </row>
    <row r="89" spans="3:28" x14ac:dyDescent="0.2">
      <c r="C89" s="16">
        <v>42937</v>
      </c>
      <c r="D89" s="29">
        <v>1.1660999999999999</v>
      </c>
      <c r="F89" s="16" t="str">
        <f t="shared" si="20"/>
        <v/>
      </c>
      <c r="G89" s="16" t="str">
        <f t="shared" si="21"/>
        <v/>
      </c>
      <c r="H89" s="53" t="str">
        <f t="shared" ca="1" si="18"/>
        <v/>
      </c>
      <c r="I89" s="51" t="str">
        <f t="shared" si="19"/>
        <v/>
      </c>
      <c r="J89" s="29" t="str">
        <f>IF(G89&lt;&gt;"",IF($D$7="Weekly","Wk "&amp;WEEKNUM(G89)&amp;" "&amp;"- "&amp;YEAR(G89),IF($D$7="Monthly",TEXT(G89,"mmm-yyyy"),IF($D$7="Yearly","Y "&amp;YEAR(G89),IF($D$7="Quarterly",YEAR(G89)&amp;" - Q"&amp;LOOKUP(MONTH(G89),{1,4,7,10},{1,2,3,4}),TEXT(F89,"dd-mmm-yy")&amp;" - "&amp;TEXT(G89,"dd-mmm-yy"))))),"")</f>
        <v/>
      </c>
      <c r="O89" s="63"/>
      <c r="S89" s="16" t="str">
        <f t="array" ref="S89">IF(T89&lt;&gt;"",MIN(IF($C$15:$C$10000&gt;=(T89-6),$C$15:$C$10000)),"")</f>
        <v/>
      </c>
      <c r="T89" s="16" t="str">
        <f t="array" ref="T89">IF(T88&lt;&gt;"",IF(S88-1&gt;=$U$7,MAX(IF($C$15:$C$10000&lt;=(S88-1),$C$15:$C$10000)),""),"")</f>
        <v/>
      </c>
      <c r="U89" s="16" t="str">
        <f t="array" ref="U89">IF(V89&lt;&gt;"",MIN(IF($C$15:$C$10000&gt;=DATE(YEAR(V89),MONTH(V89),1),$C$15:$C$10000)),"")</f>
        <v/>
      </c>
      <c r="V89" s="16" t="str">
        <f t="array" ref="V89">IF(V88&lt;&gt;"",IF(U88-1&gt;=$U$7,MAX(IF($C$15:$C$10000&lt;=U88-1,$C$15:$C$10000)),""),"")</f>
        <v/>
      </c>
      <c r="W89" s="20" t="str">
        <f t="array" ref="W89">IF(X89&lt;&gt;"",MIN(IF($C$15:$C$10000&gt;=DATE(YEAR(X89),3*(ROUNDUP(MONTH(X89)/3,0)-1)+1,1),$C$15:$C$10000)),"")</f>
        <v/>
      </c>
      <c r="X89" s="16" t="str">
        <f t="array" ref="X89">IF(X88&lt;&gt;"",IF(W88-1&gt;=$U$7,MAX(IF($C$15:$C$10000&lt;=W88-1,$C$15:$C$10000)),""),"")</f>
        <v/>
      </c>
      <c r="Y89" s="16" t="str">
        <f t="array" ref="Y89">IF(Z89&lt;&gt;"",MIN(IF($C$15:$C$10000&gt;=DATE(YEAR(Z89),1,1),$C$15:$C$10000)),"")</f>
        <v/>
      </c>
      <c r="Z89" s="16" t="str">
        <f t="array" ref="Z89">IF(Z88&lt;&gt;"",IF(Y88-1&gt;=$U$7,MAX(IF($C$15:$C$10000&lt;=Y88-1,$C$15:$C$10000)),""),"")</f>
        <v/>
      </c>
      <c r="AA89" s="16" t="str">
        <f t="array" ref="AA89">IF(AB89&lt;&gt;"",MIN(IF($C$15:$C$10000&gt;=AB89-$G$7,$C$15:$C$10000)),"")</f>
        <v/>
      </c>
      <c r="AB89" s="16" t="str">
        <f t="array" ref="AB89">IF(AB88&lt;&gt;"",IF(AA88-1&gt;=$U$7,MAX(IF($C$15:$C$10000&lt;=AA88-1,$C$15:$C$10000)),""),"")</f>
        <v/>
      </c>
    </row>
    <row r="90" spans="3:28" x14ac:dyDescent="0.2">
      <c r="C90" s="16">
        <v>42936</v>
      </c>
      <c r="D90" s="29">
        <v>1.1629</v>
      </c>
      <c r="F90" s="16" t="str">
        <f t="shared" si="20"/>
        <v/>
      </c>
      <c r="G90" s="16" t="str">
        <f t="shared" si="21"/>
        <v/>
      </c>
      <c r="H90" s="53" t="str">
        <f t="shared" ca="1" si="18"/>
        <v/>
      </c>
      <c r="I90" s="51" t="str">
        <f t="shared" si="19"/>
        <v/>
      </c>
      <c r="J90" s="29" t="str">
        <f>IF(G90&lt;&gt;"",IF($D$7="Weekly","Wk "&amp;WEEKNUM(G90)&amp;" "&amp;"- "&amp;YEAR(G90),IF($D$7="Monthly",TEXT(G90,"mmm-yyyy"),IF($D$7="Yearly","Y "&amp;YEAR(G90),IF($D$7="Quarterly",YEAR(G90)&amp;" - Q"&amp;LOOKUP(MONTH(G90),{1,4,7,10},{1,2,3,4}),TEXT(F90,"dd-mmm-yy")&amp;" - "&amp;TEXT(G90,"dd-mmm-yy"))))),"")</f>
        <v/>
      </c>
      <c r="O90" s="63"/>
      <c r="S90" s="16" t="str">
        <f t="array" ref="S90">IF(T90&lt;&gt;"",MIN(IF($C$15:$C$10000&gt;=(T90-6),$C$15:$C$10000)),"")</f>
        <v/>
      </c>
      <c r="T90" s="16" t="str">
        <f t="array" ref="T90">IF(T89&lt;&gt;"",IF(S89-1&gt;=$U$7,MAX(IF($C$15:$C$10000&lt;=(S89-1),$C$15:$C$10000)),""),"")</f>
        <v/>
      </c>
      <c r="U90" s="16" t="str">
        <f t="array" ref="U90">IF(V90&lt;&gt;"",MIN(IF($C$15:$C$10000&gt;=DATE(YEAR(V90),MONTH(V90),1),$C$15:$C$10000)),"")</f>
        <v/>
      </c>
      <c r="V90" s="16" t="str">
        <f t="array" ref="V90">IF(V89&lt;&gt;"",IF(U89-1&gt;=$U$7,MAX(IF($C$15:$C$10000&lt;=U89-1,$C$15:$C$10000)),""),"")</f>
        <v/>
      </c>
      <c r="W90" s="20" t="str">
        <f t="array" ref="W90">IF(X90&lt;&gt;"",MIN(IF($C$15:$C$10000&gt;=DATE(YEAR(X90),3*(ROUNDUP(MONTH(X90)/3,0)-1)+1,1),$C$15:$C$10000)),"")</f>
        <v/>
      </c>
      <c r="X90" s="16" t="str">
        <f t="array" ref="X90">IF(X89&lt;&gt;"",IF(W89-1&gt;=$U$7,MAX(IF($C$15:$C$10000&lt;=W89-1,$C$15:$C$10000)),""),"")</f>
        <v/>
      </c>
      <c r="Y90" s="16" t="str">
        <f t="array" ref="Y90">IF(Z90&lt;&gt;"",MIN(IF($C$15:$C$10000&gt;=DATE(YEAR(Z90),1,1),$C$15:$C$10000)),"")</f>
        <v/>
      </c>
      <c r="Z90" s="16" t="str">
        <f t="array" ref="Z90">IF(Z89&lt;&gt;"",IF(Y89-1&gt;=$U$7,MAX(IF($C$15:$C$10000&lt;=Y89-1,$C$15:$C$10000)),""),"")</f>
        <v/>
      </c>
      <c r="AA90" s="16" t="str">
        <f t="array" ref="AA90">IF(AB90&lt;&gt;"",MIN(IF($C$15:$C$10000&gt;=AB90-$G$7,$C$15:$C$10000)),"")</f>
        <v/>
      </c>
      <c r="AB90" s="16" t="str">
        <f t="array" ref="AB90">IF(AB89&lt;&gt;"",IF(AA89-1&gt;=$U$7,MAX(IF($C$15:$C$10000&lt;=AA89-1,$C$15:$C$10000)),""),"")</f>
        <v/>
      </c>
    </row>
    <row r="91" spans="3:28" x14ac:dyDescent="0.2">
      <c r="C91" s="16">
        <v>42935</v>
      </c>
      <c r="D91" s="29">
        <v>1.1514</v>
      </c>
      <c r="F91" s="16" t="str">
        <f t="shared" si="20"/>
        <v/>
      </c>
      <c r="G91" s="16" t="str">
        <f t="shared" si="21"/>
        <v/>
      </c>
      <c r="H91" s="53" t="str">
        <f t="shared" ca="1" si="18"/>
        <v/>
      </c>
      <c r="I91" s="51" t="str">
        <f t="shared" si="19"/>
        <v/>
      </c>
      <c r="J91" s="29" t="str">
        <f>IF(G91&lt;&gt;"",IF($D$7="Weekly","Wk "&amp;WEEKNUM(G91)&amp;" "&amp;"- "&amp;YEAR(G91),IF($D$7="Monthly",TEXT(G91,"mmm-yyyy"),IF($D$7="Yearly","Y "&amp;YEAR(G91),IF($D$7="Quarterly",YEAR(G91)&amp;" - Q"&amp;LOOKUP(MONTH(G91),{1,4,7,10},{1,2,3,4}),TEXT(F91,"dd-mmm-yy")&amp;" - "&amp;TEXT(G91,"dd-mmm-yy"))))),"")</f>
        <v/>
      </c>
      <c r="O91" s="63"/>
      <c r="S91" s="16" t="str">
        <f t="array" ref="S91">IF(T91&lt;&gt;"",MIN(IF($C$15:$C$10000&gt;=(T91-6),$C$15:$C$10000)),"")</f>
        <v/>
      </c>
      <c r="T91" s="16" t="str">
        <f t="array" ref="T91">IF(T90&lt;&gt;"",IF(S90-1&gt;=$U$7,MAX(IF($C$15:$C$10000&lt;=(S90-1),$C$15:$C$10000)),""),"")</f>
        <v/>
      </c>
      <c r="U91" s="16" t="str">
        <f t="array" ref="U91">IF(V91&lt;&gt;"",MIN(IF($C$15:$C$10000&gt;=DATE(YEAR(V91),MONTH(V91),1),$C$15:$C$10000)),"")</f>
        <v/>
      </c>
      <c r="V91" s="16" t="str">
        <f t="array" ref="V91">IF(V90&lt;&gt;"",IF(U90-1&gt;=$U$7,MAX(IF($C$15:$C$10000&lt;=U90-1,$C$15:$C$10000)),""),"")</f>
        <v/>
      </c>
      <c r="W91" s="20" t="str">
        <f t="array" ref="W91">IF(X91&lt;&gt;"",MIN(IF($C$15:$C$10000&gt;=DATE(YEAR(X91),3*(ROUNDUP(MONTH(X91)/3,0)-1)+1,1),$C$15:$C$10000)),"")</f>
        <v/>
      </c>
      <c r="X91" s="16" t="str">
        <f t="array" ref="X91">IF(X90&lt;&gt;"",IF(W90-1&gt;=$U$7,MAX(IF($C$15:$C$10000&lt;=W90-1,$C$15:$C$10000)),""),"")</f>
        <v/>
      </c>
      <c r="Y91" s="16" t="str">
        <f t="array" ref="Y91">IF(Z91&lt;&gt;"",MIN(IF($C$15:$C$10000&gt;=DATE(YEAR(Z91),1,1),$C$15:$C$10000)),"")</f>
        <v/>
      </c>
      <c r="Z91" s="16" t="str">
        <f t="array" ref="Z91">IF(Z90&lt;&gt;"",IF(Y90-1&gt;=$U$7,MAX(IF($C$15:$C$10000&lt;=Y90-1,$C$15:$C$10000)),""),"")</f>
        <v/>
      </c>
      <c r="AA91" s="16" t="str">
        <f t="array" ref="AA91">IF(AB91&lt;&gt;"",MIN(IF($C$15:$C$10000&gt;=AB91-$G$7,$C$15:$C$10000)),"")</f>
        <v/>
      </c>
      <c r="AB91" s="16" t="str">
        <f t="array" ref="AB91">IF(AB90&lt;&gt;"",IF(AA90-1&gt;=$U$7,MAX(IF($C$15:$C$10000&lt;=AA90-1,$C$15:$C$10000)),""),"")</f>
        <v/>
      </c>
    </row>
    <row r="92" spans="3:28" x14ac:dyDescent="0.2">
      <c r="C92" s="16">
        <v>42934</v>
      </c>
      <c r="D92" s="29">
        <v>1.1552</v>
      </c>
      <c r="F92" s="16" t="str">
        <f t="shared" si="20"/>
        <v/>
      </c>
      <c r="G92" s="16" t="str">
        <f t="shared" si="21"/>
        <v/>
      </c>
      <c r="H92" s="53" t="str">
        <f t="shared" ca="1" si="18"/>
        <v/>
      </c>
      <c r="I92" s="51" t="str">
        <f t="shared" si="19"/>
        <v/>
      </c>
      <c r="J92" s="29" t="str">
        <f>IF(G92&lt;&gt;"",IF($D$7="Weekly","Wk "&amp;WEEKNUM(G92)&amp;" "&amp;"- "&amp;YEAR(G92),IF($D$7="Monthly",TEXT(G92,"mmm-yyyy"),IF($D$7="Yearly","Y "&amp;YEAR(G92),IF($D$7="Quarterly",YEAR(G92)&amp;" - Q"&amp;LOOKUP(MONTH(G92),{1,4,7,10},{1,2,3,4}),TEXT(F92,"dd-mmm-yy")&amp;" - "&amp;TEXT(G92,"dd-mmm-yy"))))),"")</f>
        <v/>
      </c>
      <c r="O92" s="63"/>
      <c r="S92" s="16" t="str">
        <f t="array" ref="S92">IF(T92&lt;&gt;"",MIN(IF($C$15:$C$10000&gt;=(T92-6),$C$15:$C$10000)),"")</f>
        <v/>
      </c>
      <c r="T92" s="16" t="str">
        <f t="array" ref="T92">IF(T91&lt;&gt;"",IF(S91-1&gt;=$U$7,MAX(IF($C$15:$C$10000&lt;=(S91-1),$C$15:$C$10000)),""),"")</f>
        <v/>
      </c>
      <c r="U92" s="16" t="str">
        <f t="array" ref="U92">IF(V92&lt;&gt;"",MIN(IF($C$15:$C$10000&gt;=DATE(YEAR(V92),MONTH(V92),1),$C$15:$C$10000)),"")</f>
        <v/>
      </c>
      <c r="V92" s="16" t="str">
        <f t="array" ref="V92">IF(V91&lt;&gt;"",IF(U91-1&gt;=$U$7,MAX(IF($C$15:$C$10000&lt;=U91-1,$C$15:$C$10000)),""),"")</f>
        <v/>
      </c>
      <c r="W92" s="20" t="str">
        <f t="array" ref="W92">IF(X92&lt;&gt;"",MIN(IF($C$15:$C$10000&gt;=DATE(YEAR(X92),3*(ROUNDUP(MONTH(X92)/3,0)-1)+1,1),$C$15:$C$10000)),"")</f>
        <v/>
      </c>
      <c r="X92" s="16" t="str">
        <f t="array" ref="X92">IF(X91&lt;&gt;"",IF(W91-1&gt;=$U$7,MAX(IF($C$15:$C$10000&lt;=W91-1,$C$15:$C$10000)),""),"")</f>
        <v/>
      </c>
      <c r="Y92" s="16" t="str">
        <f t="array" ref="Y92">IF(Z92&lt;&gt;"",MIN(IF($C$15:$C$10000&gt;=DATE(YEAR(Z92),1,1),$C$15:$C$10000)),"")</f>
        <v/>
      </c>
      <c r="Z92" s="16" t="str">
        <f t="array" ref="Z92">IF(Z91&lt;&gt;"",IF(Y91-1&gt;=$U$7,MAX(IF($C$15:$C$10000&lt;=Y91-1,$C$15:$C$10000)),""),"")</f>
        <v/>
      </c>
      <c r="AA92" s="16" t="str">
        <f t="array" ref="AA92">IF(AB92&lt;&gt;"",MIN(IF($C$15:$C$10000&gt;=AB92-$G$7,$C$15:$C$10000)),"")</f>
        <v/>
      </c>
      <c r="AB92" s="16" t="str">
        <f t="array" ref="AB92">IF(AB91&lt;&gt;"",IF(AA91-1&gt;=$U$7,MAX(IF($C$15:$C$10000&lt;=AA91-1,$C$15:$C$10000)),""),"")</f>
        <v/>
      </c>
    </row>
    <row r="93" spans="3:28" x14ac:dyDescent="0.2">
      <c r="C93" s="16">
        <v>42933</v>
      </c>
      <c r="D93" s="29">
        <v>1.1477999999999999</v>
      </c>
      <c r="F93" s="16" t="str">
        <f t="shared" si="20"/>
        <v/>
      </c>
      <c r="G93" s="16" t="str">
        <f t="shared" si="21"/>
        <v/>
      </c>
      <c r="H93" s="53" t="str">
        <f t="shared" ca="1" si="18"/>
        <v/>
      </c>
      <c r="I93" s="51" t="str">
        <f t="shared" si="19"/>
        <v/>
      </c>
      <c r="J93" s="29" t="str">
        <f>IF(G93&lt;&gt;"",IF($D$7="Weekly","Wk "&amp;WEEKNUM(G93)&amp;" "&amp;"- "&amp;YEAR(G93),IF($D$7="Monthly",TEXT(G93,"mmm-yyyy"),IF($D$7="Yearly","Y "&amp;YEAR(G93),IF($D$7="Quarterly",YEAR(G93)&amp;" - Q"&amp;LOOKUP(MONTH(G93),{1,4,7,10},{1,2,3,4}),TEXT(F93,"dd-mmm-yy")&amp;" - "&amp;TEXT(G93,"dd-mmm-yy"))))),"")</f>
        <v/>
      </c>
      <c r="O93" s="63"/>
      <c r="S93" s="16" t="str">
        <f t="array" ref="S93">IF(T93&lt;&gt;"",MIN(IF($C$15:$C$10000&gt;=(T93-6),$C$15:$C$10000)),"")</f>
        <v/>
      </c>
      <c r="T93" s="16" t="str">
        <f t="array" ref="T93">IF(T92&lt;&gt;"",IF(S92-1&gt;=$U$7,MAX(IF($C$15:$C$10000&lt;=(S92-1),$C$15:$C$10000)),""),"")</f>
        <v/>
      </c>
      <c r="U93" s="16" t="str">
        <f t="array" ref="U93">IF(V93&lt;&gt;"",MIN(IF($C$15:$C$10000&gt;=DATE(YEAR(V93),MONTH(V93),1),$C$15:$C$10000)),"")</f>
        <v/>
      </c>
      <c r="V93" s="16" t="str">
        <f t="array" ref="V93">IF(V92&lt;&gt;"",IF(U92-1&gt;=$U$7,MAX(IF($C$15:$C$10000&lt;=U92-1,$C$15:$C$10000)),""),"")</f>
        <v/>
      </c>
      <c r="W93" s="20" t="str">
        <f t="array" ref="W93">IF(X93&lt;&gt;"",MIN(IF($C$15:$C$10000&gt;=DATE(YEAR(X93),3*(ROUNDUP(MONTH(X93)/3,0)-1)+1,1),$C$15:$C$10000)),"")</f>
        <v/>
      </c>
      <c r="X93" s="16" t="str">
        <f t="array" ref="X93">IF(X92&lt;&gt;"",IF(W92-1&gt;=$U$7,MAX(IF($C$15:$C$10000&lt;=W92-1,$C$15:$C$10000)),""),"")</f>
        <v/>
      </c>
      <c r="Y93" s="16" t="str">
        <f t="array" ref="Y93">IF(Z93&lt;&gt;"",MIN(IF($C$15:$C$10000&gt;=DATE(YEAR(Z93),1,1),$C$15:$C$10000)),"")</f>
        <v/>
      </c>
      <c r="Z93" s="16" t="str">
        <f t="array" ref="Z93">IF(Z92&lt;&gt;"",IF(Y92-1&gt;=$U$7,MAX(IF($C$15:$C$10000&lt;=Y92-1,$C$15:$C$10000)),""),"")</f>
        <v/>
      </c>
      <c r="AA93" s="16" t="str">
        <f t="array" ref="AA93">IF(AB93&lt;&gt;"",MIN(IF($C$15:$C$10000&gt;=AB93-$G$7,$C$15:$C$10000)),"")</f>
        <v/>
      </c>
      <c r="AB93" s="16" t="str">
        <f t="array" ref="AB93">IF(AB92&lt;&gt;"",IF(AA92-1&gt;=$U$7,MAX(IF($C$15:$C$10000&lt;=AA92-1,$C$15:$C$10000)),""),"")</f>
        <v/>
      </c>
    </row>
    <row r="94" spans="3:28" x14ac:dyDescent="0.2">
      <c r="C94" s="16">
        <v>42930</v>
      </c>
      <c r="D94" s="29">
        <v>1.1467000000000001</v>
      </c>
      <c r="F94" s="16" t="str">
        <f t="shared" si="20"/>
        <v/>
      </c>
      <c r="G94" s="16" t="str">
        <f t="shared" si="21"/>
        <v/>
      </c>
      <c r="H94" s="53" t="str">
        <f t="shared" ca="1" si="18"/>
        <v/>
      </c>
      <c r="I94" s="51" t="str">
        <f t="shared" si="19"/>
        <v/>
      </c>
      <c r="J94" s="29" t="str">
        <f>IF(G94&lt;&gt;"",IF($D$7="Weekly","Wk "&amp;WEEKNUM(G94)&amp;" "&amp;"- "&amp;YEAR(G94),IF($D$7="Monthly",TEXT(G94,"mmm-yyyy"),IF($D$7="Yearly","Y "&amp;YEAR(G94),IF($D$7="Quarterly",YEAR(G94)&amp;" - Q"&amp;LOOKUP(MONTH(G94),{1,4,7,10},{1,2,3,4}),TEXT(F94,"dd-mmm-yy")&amp;" - "&amp;TEXT(G94,"dd-mmm-yy"))))),"")</f>
        <v/>
      </c>
      <c r="O94" s="63"/>
      <c r="S94" s="16" t="str">
        <f t="array" ref="S94">IF(T94&lt;&gt;"",MIN(IF($C$15:$C$10000&gt;=(T94-6),$C$15:$C$10000)),"")</f>
        <v/>
      </c>
      <c r="T94" s="16" t="str">
        <f t="array" ref="T94">IF(T93&lt;&gt;"",IF(S93-1&gt;=$U$7,MAX(IF($C$15:$C$10000&lt;=(S93-1),$C$15:$C$10000)),""),"")</f>
        <v/>
      </c>
      <c r="U94" s="16" t="str">
        <f t="array" ref="U94">IF(V94&lt;&gt;"",MIN(IF($C$15:$C$10000&gt;=DATE(YEAR(V94),MONTH(V94),1),$C$15:$C$10000)),"")</f>
        <v/>
      </c>
      <c r="V94" s="16" t="str">
        <f t="array" ref="V94">IF(V93&lt;&gt;"",IF(U93-1&gt;=$U$7,MAX(IF($C$15:$C$10000&lt;=U93-1,$C$15:$C$10000)),""),"")</f>
        <v/>
      </c>
      <c r="W94" s="20" t="str">
        <f t="array" ref="W94">IF(X94&lt;&gt;"",MIN(IF($C$15:$C$10000&gt;=DATE(YEAR(X94),3*(ROUNDUP(MONTH(X94)/3,0)-1)+1,1),$C$15:$C$10000)),"")</f>
        <v/>
      </c>
      <c r="X94" s="16" t="str">
        <f t="array" ref="X94">IF(X93&lt;&gt;"",IF(W93-1&gt;=$U$7,MAX(IF($C$15:$C$10000&lt;=W93-1,$C$15:$C$10000)),""),"")</f>
        <v/>
      </c>
      <c r="Y94" s="16" t="str">
        <f t="array" ref="Y94">IF(Z94&lt;&gt;"",MIN(IF($C$15:$C$10000&gt;=DATE(YEAR(Z94),1,1),$C$15:$C$10000)),"")</f>
        <v/>
      </c>
      <c r="Z94" s="16" t="str">
        <f t="array" ref="Z94">IF(Z93&lt;&gt;"",IF(Y93-1&gt;=$U$7,MAX(IF($C$15:$C$10000&lt;=Y93-1,$C$15:$C$10000)),""),"")</f>
        <v/>
      </c>
      <c r="AA94" s="16" t="str">
        <f t="array" ref="AA94">IF(AB94&lt;&gt;"",MIN(IF($C$15:$C$10000&gt;=AB94-$G$7,$C$15:$C$10000)),"")</f>
        <v/>
      </c>
      <c r="AB94" s="16" t="str">
        <f t="array" ref="AB94">IF(AB93&lt;&gt;"",IF(AA93-1&gt;=$U$7,MAX(IF($C$15:$C$10000&lt;=AA93-1,$C$15:$C$10000)),""),"")</f>
        <v/>
      </c>
    </row>
    <row r="95" spans="3:28" x14ac:dyDescent="0.2">
      <c r="C95" s="16">
        <v>42929</v>
      </c>
      <c r="D95" s="29">
        <v>1.1395</v>
      </c>
      <c r="F95" s="16" t="str">
        <f t="shared" si="20"/>
        <v/>
      </c>
      <c r="G95" s="16" t="str">
        <f t="shared" si="21"/>
        <v/>
      </c>
      <c r="H95" s="53" t="str">
        <f t="shared" ca="1" si="18"/>
        <v/>
      </c>
      <c r="I95" s="51" t="str">
        <f t="shared" si="19"/>
        <v/>
      </c>
      <c r="J95" s="29" t="str">
        <f>IF(G95&lt;&gt;"",IF($D$7="Weekly","Wk "&amp;WEEKNUM(G95)&amp;" "&amp;"- "&amp;YEAR(G95),IF($D$7="Monthly",TEXT(G95,"mmm-yyyy"),IF($D$7="Yearly","Y "&amp;YEAR(G95),IF($D$7="Quarterly",YEAR(G95)&amp;" - Q"&amp;LOOKUP(MONTH(G95),{1,4,7,10},{1,2,3,4}),TEXT(F95,"dd-mmm-yy")&amp;" - "&amp;TEXT(G95,"dd-mmm-yy"))))),"")</f>
        <v/>
      </c>
      <c r="O95" s="63"/>
      <c r="S95" s="16" t="str">
        <f t="array" ref="S95">IF(T95&lt;&gt;"",MIN(IF($C$15:$C$10000&gt;=(T95-6),$C$15:$C$10000)),"")</f>
        <v/>
      </c>
      <c r="T95" s="16" t="str">
        <f t="array" ref="T95">IF(T94&lt;&gt;"",IF(S94-1&gt;=$U$7,MAX(IF($C$15:$C$10000&lt;=(S94-1),$C$15:$C$10000)),""),"")</f>
        <v/>
      </c>
      <c r="U95" s="16" t="str">
        <f t="array" ref="U95">IF(V95&lt;&gt;"",MIN(IF($C$15:$C$10000&gt;=DATE(YEAR(V95),MONTH(V95),1),$C$15:$C$10000)),"")</f>
        <v/>
      </c>
      <c r="V95" s="16" t="str">
        <f t="array" ref="V95">IF(V94&lt;&gt;"",IF(U94-1&gt;=$U$7,MAX(IF($C$15:$C$10000&lt;=U94-1,$C$15:$C$10000)),""),"")</f>
        <v/>
      </c>
      <c r="W95" s="20" t="str">
        <f t="array" ref="W95">IF(X95&lt;&gt;"",MIN(IF($C$15:$C$10000&gt;=DATE(YEAR(X95),3*(ROUNDUP(MONTH(X95)/3,0)-1)+1,1),$C$15:$C$10000)),"")</f>
        <v/>
      </c>
      <c r="X95" s="16" t="str">
        <f t="array" ref="X95">IF(X94&lt;&gt;"",IF(W94-1&gt;=$U$7,MAX(IF($C$15:$C$10000&lt;=W94-1,$C$15:$C$10000)),""),"")</f>
        <v/>
      </c>
      <c r="Y95" s="16" t="str">
        <f t="array" ref="Y95">IF(Z95&lt;&gt;"",MIN(IF($C$15:$C$10000&gt;=DATE(YEAR(Z95),1,1),$C$15:$C$10000)),"")</f>
        <v/>
      </c>
      <c r="Z95" s="16" t="str">
        <f t="array" ref="Z95">IF(Z94&lt;&gt;"",IF(Y94-1&gt;=$U$7,MAX(IF($C$15:$C$10000&lt;=Y94-1,$C$15:$C$10000)),""),"")</f>
        <v/>
      </c>
      <c r="AA95" s="16" t="str">
        <f t="array" ref="AA95">IF(AB95&lt;&gt;"",MIN(IF($C$15:$C$10000&gt;=AB95-$G$7,$C$15:$C$10000)),"")</f>
        <v/>
      </c>
      <c r="AB95" s="16" t="str">
        <f t="array" ref="AB95">IF(AB94&lt;&gt;"",IF(AA94-1&gt;=$U$7,MAX(IF($C$15:$C$10000&lt;=AA94-1,$C$15:$C$10000)),""),"")</f>
        <v/>
      </c>
    </row>
    <row r="96" spans="3:28" x14ac:dyDescent="0.2">
      <c r="C96" s="16">
        <v>42928</v>
      </c>
      <c r="D96" s="29">
        <v>1.141</v>
      </c>
      <c r="F96" s="16" t="str">
        <f t="shared" si="20"/>
        <v/>
      </c>
      <c r="G96" s="16" t="str">
        <f t="shared" si="21"/>
        <v/>
      </c>
      <c r="H96" s="53" t="str">
        <f t="shared" ca="1" si="18"/>
        <v/>
      </c>
      <c r="I96" s="51" t="str">
        <f t="shared" si="19"/>
        <v/>
      </c>
      <c r="J96" s="29" t="str">
        <f>IF(G96&lt;&gt;"",IF($D$7="Weekly","Wk "&amp;WEEKNUM(G96)&amp;" "&amp;"- "&amp;YEAR(G96),IF($D$7="Monthly",TEXT(G96,"mmm-yyyy"),IF($D$7="Yearly","Y "&amp;YEAR(G96),IF($D$7="Quarterly",YEAR(G96)&amp;" - Q"&amp;LOOKUP(MONTH(G96),{1,4,7,10},{1,2,3,4}),TEXT(F96,"dd-mmm-yy")&amp;" - "&amp;TEXT(G96,"dd-mmm-yy"))))),"")</f>
        <v/>
      </c>
      <c r="O96" s="63"/>
      <c r="S96" s="16" t="str">
        <f t="array" ref="S96">IF(T96&lt;&gt;"",MIN(IF($C$15:$C$10000&gt;=(T96-6),$C$15:$C$10000)),"")</f>
        <v/>
      </c>
      <c r="T96" s="16" t="str">
        <f t="array" ref="T96">IF(T95&lt;&gt;"",IF(S95-1&gt;=$U$7,MAX(IF($C$15:$C$10000&lt;=(S95-1),$C$15:$C$10000)),""),"")</f>
        <v/>
      </c>
      <c r="U96" s="16" t="str">
        <f t="array" ref="U96">IF(V96&lt;&gt;"",MIN(IF($C$15:$C$10000&gt;=DATE(YEAR(V96),MONTH(V96),1),$C$15:$C$10000)),"")</f>
        <v/>
      </c>
      <c r="V96" s="16" t="str">
        <f t="array" ref="V96">IF(V95&lt;&gt;"",IF(U95-1&gt;=$U$7,MAX(IF($C$15:$C$10000&lt;=U95-1,$C$15:$C$10000)),""),"")</f>
        <v/>
      </c>
      <c r="W96" s="20" t="str">
        <f t="array" ref="W96">IF(X96&lt;&gt;"",MIN(IF($C$15:$C$10000&gt;=DATE(YEAR(X96),3*(ROUNDUP(MONTH(X96)/3,0)-1)+1,1),$C$15:$C$10000)),"")</f>
        <v/>
      </c>
      <c r="X96" s="16" t="str">
        <f t="array" ref="X96">IF(X95&lt;&gt;"",IF(W95-1&gt;=$U$7,MAX(IF($C$15:$C$10000&lt;=W95-1,$C$15:$C$10000)),""),"")</f>
        <v/>
      </c>
      <c r="Y96" s="16" t="str">
        <f t="array" ref="Y96">IF(Z96&lt;&gt;"",MIN(IF($C$15:$C$10000&gt;=DATE(YEAR(Z96),1,1),$C$15:$C$10000)),"")</f>
        <v/>
      </c>
      <c r="Z96" s="16" t="str">
        <f t="array" ref="Z96">IF(Z95&lt;&gt;"",IF(Y95-1&gt;=$U$7,MAX(IF($C$15:$C$10000&lt;=Y95-1,$C$15:$C$10000)),""),"")</f>
        <v/>
      </c>
      <c r="AA96" s="16" t="str">
        <f t="array" ref="AA96">IF(AB96&lt;&gt;"",MIN(IF($C$15:$C$10000&gt;=AB96-$G$7,$C$15:$C$10000)),"")</f>
        <v/>
      </c>
      <c r="AB96" s="16" t="str">
        <f t="array" ref="AB96">IF(AB95&lt;&gt;"",IF(AA95-1&gt;=$U$7,MAX(IF($C$15:$C$10000&lt;=AA95-1,$C$15:$C$10000)),""),"")</f>
        <v/>
      </c>
    </row>
    <row r="97" spans="3:28" x14ac:dyDescent="0.2">
      <c r="C97" s="16">
        <v>42927</v>
      </c>
      <c r="D97" s="29">
        <v>1.1465000000000001</v>
      </c>
      <c r="F97" s="16" t="str">
        <f t="shared" si="20"/>
        <v/>
      </c>
      <c r="G97" s="16" t="str">
        <f t="shared" si="21"/>
        <v/>
      </c>
      <c r="H97" s="53" t="str">
        <f t="shared" ca="1" si="18"/>
        <v/>
      </c>
      <c r="I97" s="51" t="str">
        <f t="shared" si="19"/>
        <v/>
      </c>
      <c r="J97" s="29" t="str">
        <f>IF(G97&lt;&gt;"",IF($D$7="Weekly","Wk "&amp;WEEKNUM(G97)&amp;" "&amp;"- "&amp;YEAR(G97),IF($D$7="Monthly",TEXT(G97,"mmm-yyyy"),IF($D$7="Yearly","Y "&amp;YEAR(G97),IF($D$7="Quarterly",YEAR(G97)&amp;" - Q"&amp;LOOKUP(MONTH(G97),{1,4,7,10},{1,2,3,4}),TEXT(F97,"dd-mmm-yy")&amp;" - "&amp;TEXT(G97,"dd-mmm-yy"))))),"")</f>
        <v/>
      </c>
      <c r="O97" s="63"/>
      <c r="S97" s="16" t="str">
        <f t="array" ref="S97">IF(T97&lt;&gt;"",MIN(IF($C$15:$C$10000&gt;=(T97-6),$C$15:$C$10000)),"")</f>
        <v/>
      </c>
      <c r="T97" s="16" t="str">
        <f t="array" ref="T97">IF(T96&lt;&gt;"",IF(S96-1&gt;=$U$7,MAX(IF($C$15:$C$10000&lt;=(S96-1),$C$15:$C$10000)),""),"")</f>
        <v/>
      </c>
      <c r="U97" s="16" t="str">
        <f t="array" ref="U97">IF(V97&lt;&gt;"",MIN(IF($C$15:$C$10000&gt;=DATE(YEAR(V97),MONTH(V97),1),$C$15:$C$10000)),"")</f>
        <v/>
      </c>
      <c r="V97" s="16" t="str">
        <f t="array" ref="V97">IF(V96&lt;&gt;"",IF(U96-1&gt;=$U$7,MAX(IF($C$15:$C$10000&lt;=U96-1,$C$15:$C$10000)),""),"")</f>
        <v/>
      </c>
      <c r="W97" s="20" t="str">
        <f t="array" ref="W97">IF(X97&lt;&gt;"",MIN(IF($C$15:$C$10000&gt;=DATE(YEAR(X97),3*(ROUNDUP(MONTH(X97)/3,0)-1)+1,1),$C$15:$C$10000)),"")</f>
        <v/>
      </c>
      <c r="X97" s="16" t="str">
        <f t="array" ref="X97">IF(X96&lt;&gt;"",IF(W96-1&gt;=$U$7,MAX(IF($C$15:$C$10000&lt;=W96-1,$C$15:$C$10000)),""),"")</f>
        <v/>
      </c>
      <c r="Y97" s="16" t="str">
        <f t="array" ref="Y97">IF(Z97&lt;&gt;"",MIN(IF($C$15:$C$10000&gt;=DATE(YEAR(Z97),1,1),$C$15:$C$10000)),"")</f>
        <v/>
      </c>
      <c r="Z97" s="16" t="str">
        <f t="array" ref="Z97">IF(Z96&lt;&gt;"",IF(Y96-1&gt;=$U$7,MAX(IF($C$15:$C$10000&lt;=Y96-1,$C$15:$C$10000)),""),"")</f>
        <v/>
      </c>
      <c r="AA97" s="16" t="str">
        <f t="array" ref="AA97">IF(AB97&lt;&gt;"",MIN(IF($C$15:$C$10000&gt;=AB97-$G$7,$C$15:$C$10000)),"")</f>
        <v/>
      </c>
      <c r="AB97" s="16" t="str">
        <f t="array" ref="AB97">IF(AB96&lt;&gt;"",IF(AA96-1&gt;=$U$7,MAX(IF($C$15:$C$10000&lt;=AA96-1,$C$15:$C$10000)),""),"")</f>
        <v/>
      </c>
    </row>
    <row r="98" spans="3:28" x14ac:dyDescent="0.2">
      <c r="C98" s="16">
        <v>42926</v>
      </c>
      <c r="D98" s="29">
        <v>1.1398999999999999</v>
      </c>
      <c r="F98" s="16" t="str">
        <f t="shared" si="20"/>
        <v/>
      </c>
      <c r="G98" s="16" t="str">
        <f t="shared" si="21"/>
        <v/>
      </c>
      <c r="H98" s="53" t="str">
        <f t="shared" ca="1" si="18"/>
        <v/>
      </c>
      <c r="I98" s="51" t="str">
        <f t="shared" si="19"/>
        <v/>
      </c>
      <c r="J98" s="29" t="str">
        <f>IF(G98&lt;&gt;"",IF($D$7="Weekly","Wk "&amp;WEEKNUM(G98)&amp;" "&amp;"- "&amp;YEAR(G98),IF($D$7="Monthly",TEXT(G98,"mmm-yyyy"),IF($D$7="Yearly","Y "&amp;YEAR(G98),IF($D$7="Quarterly",YEAR(G98)&amp;" - Q"&amp;LOOKUP(MONTH(G98),{1,4,7,10},{1,2,3,4}),TEXT(F98,"dd-mmm-yy")&amp;" - "&amp;TEXT(G98,"dd-mmm-yy"))))),"")</f>
        <v/>
      </c>
      <c r="O98" s="63"/>
      <c r="S98" s="16" t="str">
        <f t="array" ref="S98">IF(T98&lt;&gt;"",MIN(IF($C$15:$C$10000&gt;=(T98-6),$C$15:$C$10000)),"")</f>
        <v/>
      </c>
      <c r="T98" s="16" t="str">
        <f t="array" ref="T98">IF(T97&lt;&gt;"",IF(S97-1&gt;=$U$7,MAX(IF($C$15:$C$10000&lt;=(S97-1),$C$15:$C$10000)),""),"")</f>
        <v/>
      </c>
      <c r="U98" s="16" t="str">
        <f t="array" ref="U98">IF(V98&lt;&gt;"",MIN(IF($C$15:$C$10000&gt;=DATE(YEAR(V98),MONTH(V98),1),$C$15:$C$10000)),"")</f>
        <v/>
      </c>
      <c r="V98" s="16" t="str">
        <f t="array" ref="V98">IF(V97&lt;&gt;"",IF(U97-1&gt;=$U$7,MAX(IF($C$15:$C$10000&lt;=U97-1,$C$15:$C$10000)),""),"")</f>
        <v/>
      </c>
      <c r="W98" s="20" t="str">
        <f t="array" ref="W98">IF(X98&lt;&gt;"",MIN(IF($C$15:$C$10000&gt;=DATE(YEAR(X98),3*(ROUNDUP(MONTH(X98)/3,0)-1)+1,1),$C$15:$C$10000)),"")</f>
        <v/>
      </c>
      <c r="X98" s="16" t="str">
        <f t="array" ref="X98">IF(X97&lt;&gt;"",IF(W97-1&gt;=$U$7,MAX(IF($C$15:$C$10000&lt;=W97-1,$C$15:$C$10000)),""),"")</f>
        <v/>
      </c>
      <c r="Y98" s="16" t="str">
        <f t="array" ref="Y98">IF(Z98&lt;&gt;"",MIN(IF($C$15:$C$10000&gt;=DATE(YEAR(Z98),1,1),$C$15:$C$10000)),"")</f>
        <v/>
      </c>
      <c r="Z98" s="16" t="str">
        <f t="array" ref="Z98">IF(Z97&lt;&gt;"",IF(Y97-1&gt;=$U$7,MAX(IF($C$15:$C$10000&lt;=Y97-1,$C$15:$C$10000)),""),"")</f>
        <v/>
      </c>
      <c r="AA98" s="16" t="str">
        <f t="array" ref="AA98">IF(AB98&lt;&gt;"",MIN(IF($C$15:$C$10000&gt;=AB98-$G$7,$C$15:$C$10000)),"")</f>
        <v/>
      </c>
      <c r="AB98" s="16" t="str">
        <f t="array" ref="AB98">IF(AB97&lt;&gt;"",IF(AA97-1&gt;=$U$7,MAX(IF($C$15:$C$10000&lt;=AA97-1,$C$15:$C$10000)),""),"")</f>
        <v/>
      </c>
    </row>
    <row r="99" spans="3:28" x14ac:dyDescent="0.2">
      <c r="C99" s="16">
        <v>42923</v>
      </c>
      <c r="D99" s="29">
        <v>1.1399999999999999</v>
      </c>
      <c r="F99" s="16" t="str">
        <f t="shared" si="20"/>
        <v/>
      </c>
      <c r="G99" s="16" t="str">
        <f t="shared" si="21"/>
        <v/>
      </c>
      <c r="H99" s="53" t="str">
        <f t="shared" ca="1" si="18"/>
        <v/>
      </c>
      <c r="I99" s="51" t="str">
        <f t="shared" si="19"/>
        <v/>
      </c>
      <c r="J99" s="29" t="str">
        <f>IF(G99&lt;&gt;"",IF($D$7="Weekly","Wk "&amp;WEEKNUM(G99)&amp;" "&amp;"- "&amp;YEAR(G99),IF($D$7="Monthly",TEXT(G99,"mmm-yyyy"),IF($D$7="Yearly","Y "&amp;YEAR(G99),IF($D$7="Quarterly",YEAR(G99)&amp;" - Q"&amp;LOOKUP(MONTH(G99),{1,4,7,10},{1,2,3,4}),TEXT(F99,"dd-mmm-yy")&amp;" - "&amp;TEXT(G99,"dd-mmm-yy"))))),"")</f>
        <v/>
      </c>
      <c r="O99" s="63"/>
      <c r="S99" s="16" t="str">
        <f t="array" ref="S99">IF(T99&lt;&gt;"",MIN(IF($C$15:$C$10000&gt;=(T99-6),$C$15:$C$10000)),"")</f>
        <v/>
      </c>
      <c r="T99" s="16" t="str">
        <f t="array" ref="T99">IF(T98&lt;&gt;"",IF(S98-1&gt;=$U$7,MAX(IF($C$15:$C$10000&lt;=(S98-1),$C$15:$C$10000)),""),"")</f>
        <v/>
      </c>
      <c r="U99" s="16" t="str">
        <f t="array" ref="U99">IF(V99&lt;&gt;"",MIN(IF($C$15:$C$10000&gt;=DATE(YEAR(V99),MONTH(V99),1),$C$15:$C$10000)),"")</f>
        <v/>
      </c>
      <c r="V99" s="16" t="str">
        <f t="array" ref="V99">IF(V98&lt;&gt;"",IF(U98-1&gt;=$U$7,MAX(IF($C$15:$C$10000&lt;=U98-1,$C$15:$C$10000)),""),"")</f>
        <v/>
      </c>
      <c r="W99" s="20" t="str">
        <f t="array" ref="W99">IF(X99&lt;&gt;"",MIN(IF($C$15:$C$10000&gt;=DATE(YEAR(X99),3*(ROUNDUP(MONTH(X99)/3,0)-1)+1,1),$C$15:$C$10000)),"")</f>
        <v/>
      </c>
      <c r="X99" s="16" t="str">
        <f t="array" ref="X99">IF(X98&lt;&gt;"",IF(W98-1&gt;=$U$7,MAX(IF($C$15:$C$10000&lt;=W98-1,$C$15:$C$10000)),""),"")</f>
        <v/>
      </c>
      <c r="Y99" s="16" t="str">
        <f t="array" ref="Y99">IF(Z99&lt;&gt;"",MIN(IF($C$15:$C$10000&gt;=DATE(YEAR(Z99),1,1),$C$15:$C$10000)),"")</f>
        <v/>
      </c>
      <c r="Z99" s="16" t="str">
        <f t="array" ref="Z99">IF(Z98&lt;&gt;"",IF(Y98-1&gt;=$U$7,MAX(IF($C$15:$C$10000&lt;=Y98-1,$C$15:$C$10000)),""),"")</f>
        <v/>
      </c>
      <c r="AA99" s="16" t="str">
        <f t="array" ref="AA99">IF(AB99&lt;&gt;"",MIN(IF($C$15:$C$10000&gt;=AB99-$G$7,$C$15:$C$10000)),"")</f>
        <v/>
      </c>
      <c r="AB99" s="16" t="str">
        <f t="array" ref="AB99">IF(AB98&lt;&gt;"",IF(AA98-1&gt;=$U$7,MAX(IF($C$15:$C$10000&lt;=AA98-1,$C$15:$C$10000)),""),"")</f>
        <v/>
      </c>
    </row>
    <row r="100" spans="3:28" x14ac:dyDescent="0.2">
      <c r="C100" s="16">
        <v>42922</v>
      </c>
      <c r="D100" s="29">
        <v>1.1422000000000001</v>
      </c>
      <c r="F100" s="16" t="str">
        <f t="shared" si="20"/>
        <v/>
      </c>
      <c r="G100" s="16" t="str">
        <f t="shared" si="21"/>
        <v/>
      </c>
      <c r="H100" s="53" t="str">
        <f t="shared" ca="1" si="18"/>
        <v/>
      </c>
      <c r="I100" s="51" t="str">
        <f t="shared" si="19"/>
        <v/>
      </c>
      <c r="J100" s="29" t="str">
        <f>IF(G100&lt;&gt;"",IF($D$7="Weekly","Wk "&amp;WEEKNUM(G100)&amp;" "&amp;"- "&amp;YEAR(G100),IF($D$7="Monthly",TEXT(G100,"mmm-yyyy"),IF($D$7="Yearly","Y "&amp;YEAR(G100),IF($D$7="Quarterly",YEAR(G100)&amp;" - Q"&amp;LOOKUP(MONTH(G100),{1,4,7,10},{1,2,3,4}),TEXT(F100,"dd-mmm-yy")&amp;" - "&amp;TEXT(G100,"dd-mmm-yy"))))),"")</f>
        <v/>
      </c>
      <c r="O100" s="63"/>
      <c r="S100" s="16" t="str">
        <f t="array" ref="S100">IF(T100&lt;&gt;"",MIN(IF($C$15:$C$10000&gt;=(T100-6),$C$15:$C$10000)),"")</f>
        <v/>
      </c>
      <c r="T100" s="16" t="str">
        <f t="array" ref="T100">IF(T99&lt;&gt;"",IF(S99-1&gt;=$U$7,MAX(IF($C$15:$C$10000&lt;=(S99-1),$C$15:$C$10000)),""),"")</f>
        <v/>
      </c>
      <c r="U100" s="16" t="str">
        <f t="array" ref="U100">IF(V100&lt;&gt;"",MIN(IF($C$15:$C$10000&gt;=DATE(YEAR(V100),MONTH(V100),1),$C$15:$C$10000)),"")</f>
        <v/>
      </c>
      <c r="V100" s="16" t="str">
        <f t="array" ref="V100">IF(V99&lt;&gt;"",IF(U99-1&gt;=$U$7,MAX(IF($C$15:$C$10000&lt;=U99-1,$C$15:$C$10000)),""),"")</f>
        <v/>
      </c>
      <c r="W100" s="20" t="str">
        <f t="array" ref="W100">IF(X100&lt;&gt;"",MIN(IF($C$15:$C$10000&gt;=DATE(YEAR(X100),3*(ROUNDUP(MONTH(X100)/3,0)-1)+1,1),$C$15:$C$10000)),"")</f>
        <v/>
      </c>
      <c r="X100" s="16" t="str">
        <f t="array" ref="X100">IF(X99&lt;&gt;"",IF(W99-1&gt;=$U$7,MAX(IF($C$15:$C$10000&lt;=W99-1,$C$15:$C$10000)),""),"")</f>
        <v/>
      </c>
      <c r="Y100" s="16" t="str">
        <f t="array" ref="Y100">IF(Z100&lt;&gt;"",MIN(IF($C$15:$C$10000&gt;=DATE(YEAR(Z100),1,1),$C$15:$C$10000)),"")</f>
        <v/>
      </c>
      <c r="Z100" s="16" t="str">
        <f t="array" ref="Z100">IF(Z99&lt;&gt;"",IF(Y99-1&gt;=$U$7,MAX(IF($C$15:$C$10000&lt;=Y99-1,$C$15:$C$10000)),""),"")</f>
        <v/>
      </c>
      <c r="AA100" s="16" t="str">
        <f t="array" ref="AA100">IF(AB100&lt;&gt;"",MIN(IF($C$15:$C$10000&gt;=AB100-$G$7,$C$15:$C$10000)),"")</f>
        <v/>
      </c>
      <c r="AB100" s="16" t="str">
        <f t="array" ref="AB100">IF(AB99&lt;&gt;"",IF(AA99-1&gt;=$U$7,MAX(IF($C$15:$C$10000&lt;=AA99-1,$C$15:$C$10000)),""),"")</f>
        <v/>
      </c>
    </row>
    <row r="101" spans="3:28" x14ac:dyDescent="0.2">
      <c r="C101" s="16">
        <v>42921</v>
      </c>
      <c r="D101" s="29">
        <v>1.1352</v>
      </c>
      <c r="F101" s="16" t="str">
        <f t="shared" si="20"/>
        <v/>
      </c>
      <c r="G101" s="16" t="str">
        <f t="shared" si="21"/>
        <v/>
      </c>
      <c r="H101" s="53" t="str">
        <f t="shared" ca="1" si="18"/>
        <v/>
      </c>
      <c r="I101" s="51" t="str">
        <f t="shared" si="19"/>
        <v/>
      </c>
      <c r="J101" s="29" t="str">
        <f>IF(G101&lt;&gt;"",IF($D$7="Weekly","Wk "&amp;WEEKNUM(G101)&amp;" "&amp;"- "&amp;YEAR(G101),IF($D$7="Monthly",TEXT(G101,"mmm-yyyy"),IF($D$7="Yearly","Y "&amp;YEAR(G101),IF($D$7="Quarterly",YEAR(G101)&amp;" - Q"&amp;LOOKUP(MONTH(G101),{1,4,7,10},{1,2,3,4}),TEXT(F101,"dd-mmm-yy")&amp;" - "&amp;TEXT(G101,"dd-mmm-yy"))))),"")</f>
        <v/>
      </c>
      <c r="O101" s="63"/>
      <c r="S101" s="16" t="str">
        <f t="array" ref="S101">IF(T101&lt;&gt;"",MIN(IF($C$15:$C$10000&gt;=(T101-6),$C$15:$C$10000)),"")</f>
        <v/>
      </c>
      <c r="T101" s="16" t="str">
        <f t="array" ref="T101">IF(T100&lt;&gt;"",IF(S100-1&gt;=$U$7,MAX(IF($C$15:$C$10000&lt;=(S100-1),$C$15:$C$10000)),""),"")</f>
        <v/>
      </c>
      <c r="U101" s="16" t="str">
        <f t="array" ref="U101">IF(V101&lt;&gt;"",MIN(IF($C$15:$C$10000&gt;=DATE(YEAR(V101),MONTH(V101),1),$C$15:$C$10000)),"")</f>
        <v/>
      </c>
      <c r="V101" s="16" t="str">
        <f t="array" ref="V101">IF(V100&lt;&gt;"",IF(U100-1&gt;=$U$7,MAX(IF($C$15:$C$10000&lt;=U100-1,$C$15:$C$10000)),""),"")</f>
        <v/>
      </c>
      <c r="W101" s="20" t="str">
        <f t="array" ref="W101">IF(X101&lt;&gt;"",MIN(IF($C$15:$C$10000&gt;=DATE(YEAR(X101),3*(ROUNDUP(MONTH(X101)/3,0)-1)+1,1),$C$15:$C$10000)),"")</f>
        <v/>
      </c>
      <c r="X101" s="16" t="str">
        <f t="array" ref="X101">IF(X100&lt;&gt;"",IF(W100-1&gt;=$U$7,MAX(IF($C$15:$C$10000&lt;=W100-1,$C$15:$C$10000)),""),"")</f>
        <v/>
      </c>
      <c r="Y101" s="16" t="str">
        <f t="array" ref="Y101">IF(Z101&lt;&gt;"",MIN(IF($C$15:$C$10000&gt;=DATE(YEAR(Z101),1,1),$C$15:$C$10000)),"")</f>
        <v/>
      </c>
      <c r="Z101" s="16" t="str">
        <f t="array" ref="Z101">IF(Z100&lt;&gt;"",IF(Y100-1&gt;=$U$7,MAX(IF($C$15:$C$10000&lt;=Y100-1,$C$15:$C$10000)),""),"")</f>
        <v/>
      </c>
      <c r="AA101" s="16" t="str">
        <f t="array" ref="AA101">IF(AB101&lt;&gt;"",MIN(IF($C$15:$C$10000&gt;=AB101-$G$7,$C$15:$C$10000)),"")</f>
        <v/>
      </c>
      <c r="AB101" s="16" t="str">
        <f t="array" ref="AB101">IF(AB100&lt;&gt;"",IF(AA100-1&gt;=$U$7,MAX(IF($C$15:$C$10000&lt;=AA100-1,$C$15:$C$10000)),""),"")</f>
        <v/>
      </c>
    </row>
    <row r="102" spans="3:28" x14ac:dyDescent="0.2">
      <c r="C102" s="16">
        <v>42920</v>
      </c>
      <c r="D102" s="29">
        <v>1.1342000000000001</v>
      </c>
      <c r="F102" s="16" t="str">
        <f t="shared" si="20"/>
        <v/>
      </c>
      <c r="G102" s="16" t="str">
        <f t="shared" si="21"/>
        <v/>
      </c>
      <c r="H102" s="53" t="str">
        <f t="shared" ca="1" si="18"/>
        <v/>
      </c>
      <c r="I102" s="51" t="str">
        <f t="shared" si="19"/>
        <v/>
      </c>
      <c r="J102" s="29" t="str">
        <f>IF(G102&lt;&gt;"",IF($D$7="Weekly","Wk "&amp;WEEKNUM(G102)&amp;" "&amp;"- "&amp;YEAR(G102),IF($D$7="Monthly",TEXT(G102,"mmm-yyyy"),IF($D$7="Yearly","Y "&amp;YEAR(G102),IF($D$7="Quarterly",YEAR(G102)&amp;" - Q"&amp;LOOKUP(MONTH(G102),{1,4,7,10},{1,2,3,4}),TEXT(F102,"dd-mmm-yy")&amp;" - "&amp;TEXT(G102,"dd-mmm-yy"))))),"")</f>
        <v/>
      </c>
      <c r="O102" s="63"/>
      <c r="S102" s="16" t="str">
        <f t="array" ref="S102">IF(T102&lt;&gt;"",MIN(IF($C$15:$C$10000&gt;=(T102-6),$C$15:$C$10000)),"")</f>
        <v/>
      </c>
      <c r="T102" s="16" t="str">
        <f t="array" ref="T102">IF(T101&lt;&gt;"",IF(S101-1&gt;=$U$7,MAX(IF($C$15:$C$10000&lt;=(S101-1),$C$15:$C$10000)),""),"")</f>
        <v/>
      </c>
      <c r="U102" s="16" t="str">
        <f t="array" ref="U102">IF(V102&lt;&gt;"",MIN(IF($C$15:$C$10000&gt;=DATE(YEAR(V102),MONTH(V102),1),$C$15:$C$10000)),"")</f>
        <v/>
      </c>
      <c r="V102" s="16" t="str">
        <f t="array" ref="V102">IF(V101&lt;&gt;"",IF(U101-1&gt;=$U$7,MAX(IF($C$15:$C$10000&lt;=U101-1,$C$15:$C$10000)),""),"")</f>
        <v/>
      </c>
      <c r="W102" s="20" t="str">
        <f t="array" ref="W102">IF(X102&lt;&gt;"",MIN(IF($C$15:$C$10000&gt;=DATE(YEAR(X102),3*(ROUNDUP(MONTH(X102)/3,0)-1)+1,1),$C$15:$C$10000)),"")</f>
        <v/>
      </c>
      <c r="X102" s="16" t="str">
        <f t="array" ref="X102">IF(X101&lt;&gt;"",IF(W101-1&gt;=$U$7,MAX(IF($C$15:$C$10000&lt;=W101-1,$C$15:$C$10000)),""),"")</f>
        <v/>
      </c>
      <c r="Y102" s="16" t="str">
        <f t="array" ref="Y102">IF(Z102&lt;&gt;"",MIN(IF($C$15:$C$10000&gt;=DATE(YEAR(Z102),1,1),$C$15:$C$10000)),"")</f>
        <v/>
      </c>
      <c r="Z102" s="16" t="str">
        <f t="array" ref="Z102">IF(Z101&lt;&gt;"",IF(Y101-1&gt;=$U$7,MAX(IF($C$15:$C$10000&lt;=Y101-1,$C$15:$C$10000)),""),"")</f>
        <v/>
      </c>
      <c r="AA102" s="16" t="str">
        <f t="array" ref="AA102">IF(AB102&lt;&gt;"",MIN(IF($C$15:$C$10000&gt;=AB102-$G$7,$C$15:$C$10000)),"")</f>
        <v/>
      </c>
      <c r="AB102" s="16" t="str">
        <f t="array" ref="AB102">IF(AB101&lt;&gt;"",IF(AA101-1&gt;=$U$7,MAX(IF($C$15:$C$10000&lt;=AA101-1,$C$15:$C$10000)),""),"")</f>
        <v/>
      </c>
    </row>
    <row r="103" spans="3:28" x14ac:dyDescent="0.2">
      <c r="C103" s="16">
        <v>42919</v>
      </c>
      <c r="D103" s="29">
        <v>1.1359999999999999</v>
      </c>
      <c r="F103" s="16" t="str">
        <f t="shared" si="20"/>
        <v/>
      </c>
      <c r="G103" s="16" t="str">
        <f t="shared" si="21"/>
        <v/>
      </c>
      <c r="H103" s="53" t="str">
        <f t="shared" ca="1" si="18"/>
        <v/>
      </c>
      <c r="I103" s="51" t="str">
        <f t="shared" si="19"/>
        <v/>
      </c>
      <c r="J103" s="29" t="str">
        <f>IF(G103&lt;&gt;"",IF($D$7="Weekly","Wk "&amp;WEEKNUM(G103)&amp;" "&amp;"- "&amp;YEAR(G103),IF($D$7="Monthly",TEXT(G103,"mmm-yyyy"),IF($D$7="Yearly","Y "&amp;YEAR(G103),IF($D$7="Quarterly",YEAR(G103)&amp;" - Q"&amp;LOOKUP(MONTH(G103),{1,4,7,10},{1,2,3,4}),TEXT(F103,"dd-mmm-yy")&amp;" - "&amp;TEXT(G103,"dd-mmm-yy"))))),"")</f>
        <v/>
      </c>
      <c r="O103" s="63"/>
      <c r="S103" s="16" t="str">
        <f t="array" ref="S103">IF(T103&lt;&gt;"",MIN(IF($C$15:$C$10000&gt;=(T103-6),$C$15:$C$10000)),"")</f>
        <v/>
      </c>
      <c r="T103" s="16" t="str">
        <f t="array" ref="T103">IF(T102&lt;&gt;"",IF(S102-1&gt;=$U$7,MAX(IF($C$15:$C$10000&lt;=(S102-1),$C$15:$C$10000)),""),"")</f>
        <v/>
      </c>
      <c r="U103" s="16" t="str">
        <f t="array" ref="U103">IF(V103&lt;&gt;"",MIN(IF($C$15:$C$10000&gt;=DATE(YEAR(V103),MONTH(V103),1),$C$15:$C$10000)),"")</f>
        <v/>
      </c>
      <c r="V103" s="16" t="str">
        <f t="array" ref="V103">IF(V102&lt;&gt;"",IF(U102-1&gt;=$U$7,MAX(IF($C$15:$C$10000&lt;=U102-1,$C$15:$C$10000)),""),"")</f>
        <v/>
      </c>
      <c r="W103" s="20" t="str">
        <f t="array" ref="W103">IF(X103&lt;&gt;"",MIN(IF($C$15:$C$10000&gt;=DATE(YEAR(X103),3*(ROUNDUP(MONTH(X103)/3,0)-1)+1,1),$C$15:$C$10000)),"")</f>
        <v/>
      </c>
      <c r="X103" s="16" t="str">
        <f t="array" ref="X103">IF(X102&lt;&gt;"",IF(W102-1&gt;=$U$7,MAX(IF($C$15:$C$10000&lt;=W102-1,$C$15:$C$10000)),""),"")</f>
        <v/>
      </c>
      <c r="Y103" s="16" t="str">
        <f t="array" ref="Y103">IF(Z103&lt;&gt;"",MIN(IF($C$15:$C$10000&gt;=DATE(YEAR(Z103),1,1),$C$15:$C$10000)),"")</f>
        <v/>
      </c>
      <c r="Z103" s="16" t="str">
        <f t="array" ref="Z103">IF(Z102&lt;&gt;"",IF(Y102-1&gt;=$U$7,MAX(IF($C$15:$C$10000&lt;=Y102-1,$C$15:$C$10000)),""),"")</f>
        <v/>
      </c>
      <c r="AA103" s="16" t="str">
        <f t="array" ref="AA103">IF(AB103&lt;&gt;"",MIN(IF($C$15:$C$10000&gt;=AB103-$G$7,$C$15:$C$10000)),"")</f>
        <v/>
      </c>
      <c r="AB103" s="16" t="str">
        <f t="array" ref="AB103">IF(AB102&lt;&gt;"",IF(AA102-1&gt;=$U$7,MAX(IF($C$15:$C$10000&lt;=AA102-1,$C$15:$C$10000)),""),"")</f>
        <v/>
      </c>
    </row>
    <row r="104" spans="3:28" x14ac:dyDescent="0.2">
      <c r="C104" s="16">
        <v>42916</v>
      </c>
      <c r="D104" s="29">
        <v>1.1423000000000001</v>
      </c>
      <c r="F104" s="16" t="str">
        <f t="shared" si="20"/>
        <v/>
      </c>
      <c r="G104" s="16" t="str">
        <f t="shared" si="21"/>
        <v/>
      </c>
      <c r="H104" s="53" t="str">
        <f t="shared" ca="1" si="18"/>
        <v/>
      </c>
      <c r="I104" s="51" t="str">
        <f t="shared" si="19"/>
        <v/>
      </c>
      <c r="J104" s="29" t="str">
        <f>IF(G104&lt;&gt;"",IF($D$7="Weekly","Wk "&amp;WEEKNUM(G104)&amp;" "&amp;"- "&amp;YEAR(G104),IF($D$7="Monthly",TEXT(G104,"mmm-yyyy"),IF($D$7="Yearly","Y "&amp;YEAR(G104),IF($D$7="Quarterly",YEAR(G104)&amp;" - Q"&amp;LOOKUP(MONTH(G104),{1,4,7,10},{1,2,3,4}),TEXT(F104,"dd-mmm-yy")&amp;" - "&amp;TEXT(G104,"dd-mmm-yy"))))),"")</f>
        <v/>
      </c>
      <c r="O104" s="63"/>
      <c r="S104" s="16" t="str">
        <f t="array" ref="S104">IF(T104&lt;&gt;"",MIN(IF($C$15:$C$10000&gt;=(T104-6),$C$15:$C$10000)),"")</f>
        <v/>
      </c>
      <c r="T104" s="16" t="str">
        <f t="array" ref="T104">IF(T103&lt;&gt;"",IF(S103-1&gt;=$U$7,MAX(IF($C$15:$C$10000&lt;=(S103-1),$C$15:$C$10000)),""),"")</f>
        <v/>
      </c>
      <c r="U104" s="16" t="str">
        <f t="array" ref="U104">IF(V104&lt;&gt;"",MIN(IF($C$15:$C$10000&gt;=DATE(YEAR(V104),MONTH(V104),1),$C$15:$C$10000)),"")</f>
        <v/>
      </c>
      <c r="V104" s="16" t="str">
        <f t="array" ref="V104">IF(V103&lt;&gt;"",IF(U103-1&gt;=$U$7,MAX(IF($C$15:$C$10000&lt;=U103-1,$C$15:$C$10000)),""),"")</f>
        <v/>
      </c>
      <c r="W104" s="20" t="str">
        <f t="array" ref="W104">IF(X104&lt;&gt;"",MIN(IF($C$15:$C$10000&gt;=DATE(YEAR(X104),3*(ROUNDUP(MONTH(X104)/3,0)-1)+1,1),$C$15:$C$10000)),"")</f>
        <v/>
      </c>
      <c r="X104" s="16" t="str">
        <f t="array" ref="X104">IF(X103&lt;&gt;"",IF(W103-1&gt;=$U$7,MAX(IF($C$15:$C$10000&lt;=W103-1,$C$15:$C$10000)),""),"")</f>
        <v/>
      </c>
      <c r="Y104" s="16" t="str">
        <f t="array" ref="Y104">IF(Z104&lt;&gt;"",MIN(IF($C$15:$C$10000&gt;=DATE(YEAR(Z104),1,1),$C$15:$C$10000)),"")</f>
        <v/>
      </c>
      <c r="Z104" s="16" t="str">
        <f t="array" ref="Z104">IF(Z103&lt;&gt;"",IF(Y103-1&gt;=$U$7,MAX(IF($C$15:$C$10000&lt;=Y103-1,$C$15:$C$10000)),""),"")</f>
        <v/>
      </c>
      <c r="AA104" s="16" t="str">
        <f t="array" ref="AA104">IF(AB104&lt;&gt;"",MIN(IF($C$15:$C$10000&gt;=AB104-$G$7,$C$15:$C$10000)),"")</f>
        <v/>
      </c>
      <c r="AB104" s="16" t="str">
        <f t="array" ref="AB104">IF(AB103&lt;&gt;"",IF(AA103-1&gt;=$U$7,MAX(IF($C$15:$C$10000&lt;=AA103-1,$C$15:$C$10000)),""),"")</f>
        <v/>
      </c>
    </row>
    <row r="105" spans="3:28" x14ac:dyDescent="0.2">
      <c r="C105" s="16">
        <v>42915</v>
      </c>
      <c r="D105" s="29">
        <v>1.1439999999999999</v>
      </c>
      <c r="F105" s="16" t="str">
        <f t="shared" ref="F105:F168" si="22">IF($D$7="Weekly",S105,IF($D$7="Monthly",U105,IF($D$7="Quarterly",W105,IF($D$7="Yearly",Y105,AA105))))</f>
        <v/>
      </c>
      <c r="G105" s="16" t="str">
        <f t="shared" ref="G105:G168" si="23">IF($D$7="Weekly",T105,IF($D$7="Monthly",V105,IF($D$7="Quarterly",X105,IF($D$7="Yearly",Z105,AB105))))</f>
        <v/>
      </c>
      <c r="H105" s="53" t="str">
        <f t="shared" ca="1" si="18"/>
        <v/>
      </c>
      <c r="I105" s="51" t="str">
        <f t="shared" si="19"/>
        <v/>
      </c>
      <c r="J105" s="29" t="str">
        <f>IF(G105&lt;&gt;"",IF($D$7="Weekly","Wk "&amp;WEEKNUM(G105)&amp;" "&amp;"- "&amp;YEAR(G105),IF($D$7="Monthly",TEXT(G105,"mmm-yyyy"),IF($D$7="Yearly","Y "&amp;YEAR(G105),IF($D$7="Quarterly",YEAR(G105)&amp;" - Q"&amp;LOOKUP(MONTH(G105),{1,4,7,10},{1,2,3,4}),TEXT(F105,"dd-mmm-yy")&amp;" - "&amp;TEXT(G105,"dd-mmm-yy"))))),"")</f>
        <v/>
      </c>
      <c r="O105" s="63"/>
      <c r="S105" s="16" t="str">
        <f t="array" ref="S105">IF(T105&lt;&gt;"",MIN(IF($C$15:$C$10000&gt;=(T105-6),$C$15:$C$10000)),"")</f>
        <v/>
      </c>
      <c r="T105" s="16" t="str">
        <f t="array" ref="T105">IF(T104&lt;&gt;"",IF(S104-1&gt;=$U$7,MAX(IF($C$15:$C$10000&lt;=(S104-1),$C$15:$C$10000)),""),"")</f>
        <v/>
      </c>
      <c r="U105" s="16" t="str">
        <f t="array" ref="U105">IF(V105&lt;&gt;"",MIN(IF($C$15:$C$10000&gt;=DATE(YEAR(V105),MONTH(V105),1),$C$15:$C$10000)),"")</f>
        <v/>
      </c>
      <c r="V105" s="16" t="str">
        <f t="array" ref="V105">IF(V104&lt;&gt;"",IF(U104-1&gt;=$U$7,MAX(IF($C$15:$C$10000&lt;=U104-1,$C$15:$C$10000)),""),"")</f>
        <v/>
      </c>
      <c r="W105" s="20" t="str">
        <f t="array" ref="W105">IF(X105&lt;&gt;"",MIN(IF($C$15:$C$10000&gt;=DATE(YEAR(X105),3*(ROUNDUP(MONTH(X105)/3,0)-1)+1,1),$C$15:$C$10000)),"")</f>
        <v/>
      </c>
      <c r="X105" s="16" t="str">
        <f t="array" ref="X105">IF(X104&lt;&gt;"",IF(W104-1&gt;=$U$7,MAX(IF($C$15:$C$10000&lt;=W104-1,$C$15:$C$10000)),""),"")</f>
        <v/>
      </c>
      <c r="Y105" s="16" t="str">
        <f t="array" ref="Y105">IF(Z105&lt;&gt;"",MIN(IF($C$15:$C$10000&gt;=DATE(YEAR(Z105),1,1),$C$15:$C$10000)),"")</f>
        <v/>
      </c>
      <c r="Z105" s="16" t="str">
        <f t="array" ref="Z105">IF(Z104&lt;&gt;"",IF(Y104-1&gt;=$U$7,MAX(IF($C$15:$C$10000&lt;=Y104-1,$C$15:$C$10000)),""),"")</f>
        <v/>
      </c>
      <c r="AA105" s="16" t="str">
        <f t="array" ref="AA105">IF(AB105&lt;&gt;"",MIN(IF($C$15:$C$10000&gt;=AB105-$G$7,$C$15:$C$10000)),"")</f>
        <v/>
      </c>
      <c r="AB105" s="16" t="str">
        <f t="array" ref="AB105">IF(AB104&lt;&gt;"",IF(AA104-1&gt;=$U$7,MAX(IF($C$15:$C$10000&lt;=AA104-1,$C$15:$C$10000)),""),"")</f>
        <v/>
      </c>
    </row>
    <row r="106" spans="3:28" x14ac:dyDescent="0.2">
      <c r="C106" s="16">
        <v>42914</v>
      </c>
      <c r="D106" s="29">
        <v>1.1375999999999999</v>
      </c>
      <c r="F106" s="16" t="str">
        <f t="shared" si="22"/>
        <v/>
      </c>
      <c r="G106" s="16" t="str">
        <f t="shared" si="23"/>
        <v/>
      </c>
      <c r="H106" s="53" t="str">
        <f t="shared" ca="1" si="18"/>
        <v/>
      </c>
      <c r="I106" s="51" t="str">
        <f t="shared" si="19"/>
        <v/>
      </c>
      <c r="J106" s="29" t="str">
        <f>IF(G106&lt;&gt;"",IF($D$7="Weekly","Wk "&amp;WEEKNUM(G106)&amp;" "&amp;"- "&amp;YEAR(G106),IF($D$7="Monthly",TEXT(G106,"mmm-yyyy"),IF($D$7="Yearly","Y "&amp;YEAR(G106),IF($D$7="Quarterly",YEAR(G106)&amp;" - Q"&amp;LOOKUP(MONTH(G106),{1,4,7,10},{1,2,3,4}),TEXT(F106,"dd-mmm-yy")&amp;" - "&amp;TEXT(G106,"dd-mmm-yy"))))),"")</f>
        <v/>
      </c>
      <c r="O106" s="63"/>
      <c r="S106" s="16" t="str">
        <f t="array" ref="S106">IF(T106&lt;&gt;"",MIN(IF($C$15:$C$10000&gt;=(T106-6),$C$15:$C$10000)),"")</f>
        <v/>
      </c>
      <c r="T106" s="16" t="str">
        <f t="array" ref="T106">IF(T105&lt;&gt;"",IF(S105-1&gt;=$U$7,MAX(IF($C$15:$C$10000&lt;=(S105-1),$C$15:$C$10000)),""),"")</f>
        <v/>
      </c>
      <c r="U106" s="16" t="str">
        <f t="array" ref="U106">IF(V106&lt;&gt;"",MIN(IF($C$15:$C$10000&gt;=DATE(YEAR(V106),MONTH(V106),1),$C$15:$C$10000)),"")</f>
        <v/>
      </c>
      <c r="V106" s="16" t="str">
        <f t="array" ref="V106">IF(V105&lt;&gt;"",IF(U105-1&gt;=$U$7,MAX(IF($C$15:$C$10000&lt;=U105-1,$C$15:$C$10000)),""),"")</f>
        <v/>
      </c>
      <c r="W106" s="20" t="str">
        <f t="array" ref="W106">IF(X106&lt;&gt;"",MIN(IF($C$15:$C$10000&gt;=DATE(YEAR(X106),3*(ROUNDUP(MONTH(X106)/3,0)-1)+1,1),$C$15:$C$10000)),"")</f>
        <v/>
      </c>
      <c r="X106" s="16" t="str">
        <f t="array" ref="X106">IF(X105&lt;&gt;"",IF(W105-1&gt;=$U$7,MAX(IF($C$15:$C$10000&lt;=W105-1,$C$15:$C$10000)),""),"")</f>
        <v/>
      </c>
      <c r="Y106" s="16" t="str">
        <f t="array" ref="Y106">IF(Z106&lt;&gt;"",MIN(IF($C$15:$C$10000&gt;=DATE(YEAR(Z106),1,1),$C$15:$C$10000)),"")</f>
        <v/>
      </c>
      <c r="Z106" s="16" t="str">
        <f t="array" ref="Z106">IF(Z105&lt;&gt;"",IF(Y105-1&gt;=$U$7,MAX(IF($C$15:$C$10000&lt;=Y105-1,$C$15:$C$10000)),""),"")</f>
        <v/>
      </c>
      <c r="AA106" s="16" t="str">
        <f t="array" ref="AA106">IF(AB106&lt;&gt;"",MIN(IF($C$15:$C$10000&gt;=AB106-$G$7,$C$15:$C$10000)),"")</f>
        <v/>
      </c>
      <c r="AB106" s="16" t="str">
        <f t="array" ref="AB106">IF(AB105&lt;&gt;"",IF(AA105-1&gt;=$U$7,MAX(IF($C$15:$C$10000&lt;=AA105-1,$C$15:$C$10000)),""),"")</f>
        <v/>
      </c>
    </row>
    <row r="107" spans="3:28" x14ac:dyDescent="0.2">
      <c r="C107" s="16">
        <v>42913</v>
      </c>
      <c r="D107" s="29">
        <v>1.1336999999999999</v>
      </c>
      <c r="F107" s="16" t="str">
        <f t="shared" si="22"/>
        <v/>
      </c>
      <c r="G107" s="16" t="str">
        <f t="shared" si="23"/>
        <v/>
      </c>
      <c r="H107" s="53" t="str">
        <f t="shared" ca="1" si="18"/>
        <v/>
      </c>
      <c r="I107" s="51" t="str">
        <f t="shared" si="19"/>
        <v/>
      </c>
      <c r="J107" s="29" t="str">
        <f>IF(G107&lt;&gt;"",IF($D$7="Weekly","Wk "&amp;WEEKNUM(G107)&amp;" "&amp;"- "&amp;YEAR(G107),IF($D$7="Monthly",TEXT(G107,"mmm-yyyy"),IF($D$7="Yearly","Y "&amp;YEAR(G107),IF($D$7="Quarterly",YEAR(G107)&amp;" - Q"&amp;LOOKUP(MONTH(G107),{1,4,7,10},{1,2,3,4}),TEXT(F107,"dd-mmm-yy")&amp;" - "&amp;TEXT(G107,"dd-mmm-yy"))))),"")</f>
        <v/>
      </c>
      <c r="O107" s="63"/>
      <c r="S107" s="16" t="str">
        <f t="array" ref="S107">IF(T107&lt;&gt;"",MIN(IF($C$15:$C$10000&gt;=(T107-6),$C$15:$C$10000)),"")</f>
        <v/>
      </c>
      <c r="T107" s="16" t="str">
        <f t="array" ref="T107">IF(T106&lt;&gt;"",IF(S106-1&gt;=$U$7,MAX(IF($C$15:$C$10000&lt;=(S106-1),$C$15:$C$10000)),""),"")</f>
        <v/>
      </c>
      <c r="U107" s="16" t="str">
        <f t="array" ref="U107">IF(V107&lt;&gt;"",MIN(IF($C$15:$C$10000&gt;=DATE(YEAR(V107),MONTH(V107),1),$C$15:$C$10000)),"")</f>
        <v/>
      </c>
      <c r="V107" s="16" t="str">
        <f t="array" ref="V107">IF(V106&lt;&gt;"",IF(U106-1&gt;=$U$7,MAX(IF($C$15:$C$10000&lt;=U106-1,$C$15:$C$10000)),""),"")</f>
        <v/>
      </c>
      <c r="W107" s="20" t="str">
        <f t="array" ref="W107">IF(X107&lt;&gt;"",MIN(IF($C$15:$C$10000&gt;=DATE(YEAR(X107),3*(ROUNDUP(MONTH(X107)/3,0)-1)+1,1),$C$15:$C$10000)),"")</f>
        <v/>
      </c>
      <c r="X107" s="16" t="str">
        <f t="array" ref="X107">IF(X106&lt;&gt;"",IF(W106-1&gt;=$U$7,MAX(IF($C$15:$C$10000&lt;=W106-1,$C$15:$C$10000)),""),"")</f>
        <v/>
      </c>
      <c r="Y107" s="16" t="str">
        <f t="array" ref="Y107">IF(Z107&lt;&gt;"",MIN(IF($C$15:$C$10000&gt;=DATE(YEAR(Z107),1,1),$C$15:$C$10000)),"")</f>
        <v/>
      </c>
      <c r="Z107" s="16" t="str">
        <f t="array" ref="Z107">IF(Z106&lt;&gt;"",IF(Y106-1&gt;=$U$7,MAX(IF($C$15:$C$10000&lt;=Y106-1,$C$15:$C$10000)),""),"")</f>
        <v/>
      </c>
      <c r="AA107" s="16" t="str">
        <f t="array" ref="AA107">IF(AB107&lt;&gt;"",MIN(IF($C$15:$C$10000&gt;=AB107-$G$7,$C$15:$C$10000)),"")</f>
        <v/>
      </c>
      <c r="AB107" s="16" t="str">
        <f t="array" ref="AB107">IF(AB106&lt;&gt;"",IF(AA106-1&gt;=$U$7,MAX(IF($C$15:$C$10000&lt;=AA106-1,$C$15:$C$10000)),""),"")</f>
        <v/>
      </c>
    </row>
    <row r="108" spans="3:28" x14ac:dyDescent="0.2">
      <c r="C108" s="16">
        <v>42912</v>
      </c>
      <c r="D108" s="29">
        <v>1.1178999999999999</v>
      </c>
      <c r="F108" s="16" t="str">
        <f t="shared" si="22"/>
        <v/>
      </c>
      <c r="G108" s="16" t="str">
        <f t="shared" si="23"/>
        <v/>
      </c>
      <c r="H108" s="53" t="str">
        <f t="shared" ca="1" si="18"/>
        <v/>
      </c>
      <c r="I108" s="51" t="str">
        <f t="shared" si="19"/>
        <v/>
      </c>
      <c r="J108" s="29" t="str">
        <f>IF(G108&lt;&gt;"",IF($D$7="Weekly","Wk "&amp;WEEKNUM(G108)&amp;" "&amp;"- "&amp;YEAR(G108),IF($D$7="Monthly",TEXT(G108,"mmm-yyyy"),IF($D$7="Yearly","Y "&amp;YEAR(G108),IF($D$7="Quarterly",YEAR(G108)&amp;" - Q"&amp;LOOKUP(MONTH(G108),{1,4,7,10},{1,2,3,4}),TEXT(F108,"dd-mmm-yy")&amp;" - "&amp;TEXT(G108,"dd-mmm-yy"))))),"")</f>
        <v/>
      </c>
      <c r="O108" s="63"/>
      <c r="S108" s="16" t="str">
        <f t="array" ref="S108">IF(T108&lt;&gt;"",MIN(IF($C$15:$C$10000&gt;=(T108-6),$C$15:$C$10000)),"")</f>
        <v/>
      </c>
      <c r="T108" s="16" t="str">
        <f t="array" ref="T108">IF(T107&lt;&gt;"",IF(S107-1&gt;=$U$7,MAX(IF($C$15:$C$10000&lt;=(S107-1),$C$15:$C$10000)),""),"")</f>
        <v/>
      </c>
      <c r="U108" s="16" t="str">
        <f t="array" ref="U108">IF(V108&lt;&gt;"",MIN(IF($C$15:$C$10000&gt;=DATE(YEAR(V108),MONTH(V108),1),$C$15:$C$10000)),"")</f>
        <v/>
      </c>
      <c r="V108" s="16" t="str">
        <f t="array" ref="V108">IF(V107&lt;&gt;"",IF(U107-1&gt;=$U$7,MAX(IF($C$15:$C$10000&lt;=U107-1,$C$15:$C$10000)),""),"")</f>
        <v/>
      </c>
      <c r="W108" s="20" t="str">
        <f t="array" ref="W108">IF(X108&lt;&gt;"",MIN(IF($C$15:$C$10000&gt;=DATE(YEAR(X108),3*(ROUNDUP(MONTH(X108)/3,0)-1)+1,1),$C$15:$C$10000)),"")</f>
        <v/>
      </c>
      <c r="X108" s="16" t="str">
        <f t="array" ref="X108">IF(X107&lt;&gt;"",IF(W107-1&gt;=$U$7,MAX(IF($C$15:$C$10000&lt;=W107-1,$C$15:$C$10000)),""),"")</f>
        <v/>
      </c>
      <c r="Y108" s="16" t="str">
        <f t="array" ref="Y108">IF(Z108&lt;&gt;"",MIN(IF($C$15:$C$10000&gt;=DATE(YEAR(Z108),1,1),$C$15:$C$10000)),"")</f>
        <v/>
      </c>
      <c r="Z108" s="16" t="str">
        <f t="array" ref="Z108">IF(Z107&lt;&gt;"",IF(Y107-1&gt;=$U$7,MAX(IF($C$15:$C$10000&lt;=Y107-1,$C$15:$C$10000)),""),"")</f>
        <v/>
      </c>
      <c r="AA108" s="16" t="str">
        <f t="array" ref="AA108">IF(AB108&lt;&gt;"",MIN(IF($C$15:$C$10000&gt;=AB108-$G$7,$C$15:$C$10000)),"")</f>
        <v/>
      </c>
      <c r="AB108" s="16" t="str">
        <f t="array" ref="AB108">IF(AB107&lt;&gt;"",IF(AA107-1&gt;=$U$7,MAX(IF($C$15:$C$10000&lt;=AA107-1,$C$15:$C$10000)),""),"")</f>
        <v/>
      </c>
    </row>
    <row r="109" spans="3:28" x14ac:dyDescent="0.2">
      <c r="C109" s="16">
        <v>42909</v>
      </c>
      <c r="D109" s="29">
        <v>1.1192</v>
      </c>
      <c r="F109" s="16" t="str">
        <f t="shared" si="22"/>
        <v/>
      </c>
      <c r="G109" s="16" t="str">
        <f t="shared" si="23"/>
        <v/>
      </c>
      <c r="H109" s="53" t="str">
        <f t="shared" ca="1" si="18"/>
        <v/>
      </c>
      <c r="I109" s="51" t="str">
        <f t="shared" si="19"/>
        <v/>
      </c>
      <c r="J109" s="29" t="str">
        <f>IF(G109&lt;&gt;"",IF($D$7="Weekly","Wk "&amp;WEEKNUM(G109)&amp;" "&amp;"- "&amp;YEAR(G109),IF($D$7="Monthly",TEXT(G109,"mmm-yyyy"),IF($D$7="Yearly","Y "&amp;YEAR(G109),IF($D$7="Quarterly",YEAR(G109)&amp;" - Q"&amp;LOOKUP(MONTH(G109),{1,4,7,10},{1,2,3,4}),TEXT(F109,"dd-mmm-yy")&amp;" - "&amp;TEXT(G109,"dd-mmm-yy"))))),"")</f>
        <v/>
      </c>
      <c r="O109" s="63"/>
      <c r="S109" s="16" t="str">
        <f t="array" ref="S109">IF(T109&lt;&gt;"",MIN(IF($C$15:$C$10000&gt;=(T109-6),$C$15:$C$10000)),"")</f>
        <v/>
      </c>
      <c r="T109" s="16" t="str">
        <f t="array" ref="T109">IF(T108&lt;&gt;"",IF(S108-1&gt;=$U$7,MAX(IF($C$15:$C$10000&lt;=(S108-1),$C$15:$C$10000)),""),"")</f>
        <v/>
      </c>
      <c r="U109" s="16" t="str">
        <f t="array" ref="U109">IF(V109&lt;&gt;"",MIN(IF($C$15:$C$10000&gt;=DATE(YEAR(V109),MONTH(V109),1),$C$15:$C$10000)),"")</f>
        <v/>
      </c>
      <c r="V109" s="16" t="str">
        <f t="array" ref="V109">IF(V108&lt;&gt;"",IF(U108-1&gt;=$U$7,MAX(IF($C$15:$C$10000&lt;=U108-1,$C$15:$C$10000)),""),"")</f>
        <v/>
      </c>
      <c r="W109" s="20" t="str">
        <f t="array" ref="W109">IF(X109&lt;&gt;"",MIN(IF($C$15:$C$10000&gt;=DATE(YEAR(X109),3*(ROUNDUP(MONTH(X109)/3,0)-1)+1,1),$C$15:$C$10000)),"")</f>
        <v/>
      </c>
      <c r="X109" s="16" t="str">
        <f t="array" ref="X109">IF(X108&lt;&gt;"",IF(W108-1&gt;=$U$7,MAX(IF($C$15:$C$10000&lt;=W108-1,$C$15:$C$10000)),""),"")</f>
        <v/>
      </c>
      <c r="Y109" s="16" t="str">
        <f t="array" ref="Y109">IF(Z109&lt;&gt;"",MIN(IF($C$15:$C$10000&gt;=DATE(YEAR(Z109),1,1),$C$15:$C$10000)),"")</f>
        <v/>
      </c>
      <c r="Z109" s="16" t="str">
        <f t="array" ref="Z109">IF(Z108&lt;&gt;"",IF(Y108-1&gt;=$U$7,MAX(IF($C$15:$C$10000&lt;=Y108-1,$C$15:$C$10000)),""),"")</f>
        <v/>
      </c>
      <c r="AA109" s="16" t="str">
        <f t="array" ref="AA109">IF(AB109&lt;&gt;"",MIN(IF($C$15:$C$10000&gt;=AB109-$G$7,$C$15:$C$10000)),"")</f>
        <v/>
      </c>
      <c r="AB109" s="16" t="str">
        <f t="array" ref="AB109">IF(AB108&lt;&gt;"",IF(AA108-1&gt;=$U$7,MAX(IF($C$15:$C$10000&lt;=AA108-1,$C$15:$C$10000)),""),"")</f>
        <v/>
      </c>
    </row>
    <row r="110" spans="3:28" x14ac:dyDescent="0.2">
      <c r="C110" s="16">
        <v>42908</v>
      </c>
      <c r="D110" s="29">
        <v>1.115</v>
      </c>
      <c r="F110" s="16" t="str">
        <f t="shared" si="22"/>
        <v/>
      </c>
      <c r="G110" s="16" t="str">
        <f t="shared" si="23"/>
        <v/>
      </c>
      <c r="H110" s="53" t="str">
        <f t="shared" ca="1" si="18"/>
        <v/>
      </c>
      <c r="I110" s="51" t="str">
        <f t="shared" si="19"/>
        <v/>
      </c>
      <c r="J110" s="29" t="str">
        <f>IF(G110&lt;&gt;"",IF($D$7="Weekly","Wk "&amp;WEEKNUM(G110)&amp;" "&amp;"- "&amp;YEAR(G110),IF($D$7="Monthly",TEXT(G110,"mmm-yyyy"),IF($D$7="Yearly","Y "&amp;YEAR(G110),IF($D$7="Quarterly",YEAR(G110)&amp;" - Q"&amp;LOOKUP(MONTH(G110),{1,4,7,10},{1,2,3,4}),TEXT(F110,"dd-mmm-yy")&amp;" - "&amp;TEXT(G110,"dd-mmm-yy"))))),"")</f>
        <v/>
      </c>
      <c r="O110" s="63"/>
      <c r="S110" s="16" t="str">
        <f t="array" ref="S110">IF(T110&lt;&gt;"",MIN(IF($C$15:$C$10000&gt;=(T110-6),$C$15:$C$10000)),"")</f>
        <v/>
      </c>
      <c r="T110" s="16" t="str">
        <f t="array" ref="T110">IF(T109&lt;&gt;"",IF(S109-1&gt;=$U$7,MAX(IF($C$15:$C$10000&lt;=(S109-1),$C$15:$C$10000)),""),"")</f>
        <v/>
      </c>
      <c r="U110" s="16" t="str">
        <f t="array" ref="U110">IF(V110&lt;&gt;"",MIN(IF($C$15:$C$10000&gt;=DATE(YEAR(V110),MONTH(V110),1),$C$15:$C$10000)),"")</f>
        <v/>
      </c>
      <c r="V110" s="16" t="str">
        <f t="array" ref="V110">IF(V109&lt;&gt;"",IF(U109-1&gt;=$U$7,MAX(IF($C$15:$C$10000&lt;=U109-1,$C$15:$C$10000)),""),"")</f>
        <v/>
      </c>
      <c r="W110" s="20" t="str">
        <f t="array" ref="W110">IF(X110&lt;&gt;"",MIN(IF($C$15:$C$10000&gt;=DATE(YEAR(X110),3*(ROUNDUP(MONTH(X110)/3,0)-1)+1,1),$C$15:$C$10000)),"")</f>
        <v/>
      </c>
      <c r="X110" s="16" t="str">
        <f t="array" ref="X110">IF(X109&lt;&gt;"",IF(W109-1&gt;=$U$7,MAX(IF($C$15:$C$10000&lt;=W109-1,$C$15:$C$10000)),""),"")</f>
        <v/>
      </c>
      <c r="Y110" s="16" t="str">
        <f t="array" ref="Y110">IF(Z110&lt;&gt;"",MIN(IF($C$15:$C$10000&gt;=DATE(YEAR(Z110),1,1),$C$15:$C$10000)),"")</f>
        <v/>
      </c>
      <c r="Z110" s="16" t="str">
        <f t="array" ref="Z110">IF(Z109&lt;&gt;"",IF(Y109-1&gt;=$U$7,MAX(IF($C$15:$C$10000&lt;=Y109-1,$C$15:$C$10000)),""),"")</f>
        <v/>
      </c>
      <c r="AA110" s="16" t="str">
        <f t="array" ref="AA110">IF(AB110&lt;&gt;"",MIN(IF($C$15:$C$10000&gt;=AB110-$G$7,$C$15:$C$10000)),"")</f>
        <v/>
      </c>
      <c r="AB110" s="16" t="str">
        <f t="array" ref="AB110">IF(AB109&lt;&gt;"",IF(AA109-1&gt;=$U$7,MAX(IF($C$15:$C$10000&lt;=AA109-1,$C$15:$C$10000)),""),"")</f>
        <v/>
      </c>
    </row>
    <row r="111" spans="3:28" x14ac:dyDescent="0.2">
      <c r="C111" s="16">
        <v>42907</v>
      </c>
      <c r="D111" s="29">
        <v>1.1166</v>
      </c>
      <c r="F111" s="16" t="str">
        <f t="shared" si="22"/>
        <v/>
      </c>
      <c r="G111" s="16" t="str">
        <f t="shared" si="23"/>
        <v/>
      </c>
      <c r="H111" s="53" t="str">
        <f t="shared" ca="1" si="18"/>
        <v/>
      </c>
      <c r="I111" s="51" t="str">
        <f t="shared" si="19"/>
        <v/>
      </c>
      <c r="J111" s="29" t="str">
        <f>IF(G111&lt;&gt;"",IF($D$7="Weekly","Wk "&amp;WEEKNUM(G111)&amp;" "&amp;"- "&amp;YEAR(G111),IF($D$7="Monthly",TEXT(G111,"mmm-yyyy"),IF($D$7="Yearly","Y "&amp;YEAR(G111),IF($D$7="Quarterly",YEAR(G111)&amp;" - Q"&amp;LOOKUP(MONTH(G111),{1,4,7,10},{1,2,3,4}),TEXT(F111,"dd-mmm-yy")&amp;" - "&amp;TEXT(G111,"dd-mmm-yy"))))),"")</f>
        <v/>
      </c>
      <c r="O111" s="63"/>
      <c r="S111" s="16" t="str">
        <f t="array" ref="S111">IF(T111&lt;&gt;"",MIN(IF($C$15:$C$10000&gt;=(T111-6),$C$15:$C$10000)),"")</f>
        <v/>
      </c>
      <c r="T111" s="16" t="str">
        <f t="array" ref="T111">IF(T110&lt;&gt;"",IF(S110-1&gt;=$U$7,MAX(IF($C$15:$C$10000&lt;=(S110-1),$C$15:$C$10000)),""),"")</f>
        <v/>
      </c>
      <c r="U111" s="16" t="str">
        <f t="array" ref="U111">IF(V111&lt;&gt;"",MIN(IF($C$15:$C$10000&gt;=DATE(YEAR(V111),MONTH(V111),1),$C$15:$C$10000)),"")</f>
        <v/>
      </c>
      <c r="V111" s="16" t="str">
        <f t="array" ref="V111">IF(V110&lt;&gt;"",IF(U110-1&gt;=$U$7,MAX(IF($C$15:$C$10000&lt;=U110-1,$C$15:$C$10000)),""),"")</f>
        <v/>
      </c>
      <c r="W111" s="20" t="str">
        <f t="array" ref="W111">IF(X111&lt;&gt;"",MIN(IF($C$15:$C$10000&gt;=DATE(YEAR(X111),3*(ROUNDUP(MONTH(X111)/3,0)-1)+1,1),$C$15:$C$10000)),"")</f>
        <v/>
      </c>
      <c r="X111" s="16" t="str">
        <f t="array" ref="X111">IF(X110&lt;&gt;"",IF(W110-1&gt;=$U$7,MAX(IF($C$15:$C$10000&lt;=W110-1,$C$15:$C$10000)),""),"")</f>
        <v/>
      </c>
      <c r="Y111" s="16" t="str">
        <f t="array" ref="Y111">IF(Z111&lt;&gt;"",MIN(IF($C$15:$C$10000&gt;=DATE(YEAR(Z111),1,1),$C$15:$C$10000)),"")</f>
        <v/>
      </c>
      <c r="Z111" s="16" t="str">
        <f t="array" ref="Z111">IF(Z110&lt;&gt;"",IF(Y110-1&gt;=$U$7,MAX(IF($C$15:$C$10000&lt;=Y110-1,$C$15:$C$10000)),""),"")</f>
        <v/>
      </c>
      <c r="AA111" s="16" t="str">
        <f t="array" ref="AA111">IF(AB111&lt;&gt;"",MIN(IF($C$15:$C$10000&gt;=AB111-$G$7,$C$15:$C$10000)),"")</f>
        <v/>
      </c>
      <c r="AB111" s="16" t="str">
        <f t="array" ref="AB111">IF(AB110&lt;&gt;"",IF(AA110-1&gt;=$U$7,MAX(IF($C$15:$C$10000&lt;=AA110-1,$C$15:$C$10000)),""),"")</f>
        <v/>
      </c>
    </row>
    <row r="112" spans="3:28" x14ac:dyDescent="0.2">
      <c r="C112" s="16">
        <v>42906</v>
      </c>
      <c r="D112" s="29">
        <v>1.1133999999999999</v>
      </c>
      <c r="F112" s="16" t="str">
        <f t="shared" si="22"/>
        <v/>
      </c>
      <c r="G112" s="16" t="str">
        <f t="shared" si="23"/>
        <v/>
      </c>
      <c r="H112" s="53" t="str">
        <f t="shared" ca="1" si="18"/>
        <v/>
      </c>
      <c r="I112" s="51" t="str">
        <f t="shared" si="19"/>
        <v/>
      </c>
      <c r="J112" s="29" t="str">
        <f>IF(G112&lt;&gt;"",IF($D$7="Weekly","Wk "&amp;WEEKNUM(G112)&amp;" "&amp;"- "&amp;YEAR(G112),IF($D$7="Monthly",TEXT(G112,"mmm-yyyy"),IF($D$7="Yearly","Y "&amp;YEAR(G112),IF($D$7="Quarterly",YEAR(G112)&amp;" - Q"&amp;LOOKUP(MONTH(G112),{1,4,7,10},{1,2,3,4}),TEXT(F112,"dd-mmm-yy")&amp;" - "&amp;TEXT(G112,"dd-mmm-yy"))))),"")</f>
        <v/>
      </c>
      <c r="O112" s="63"/>
      <c r="S112" s="16" t="str">
        <f t="array" ref="S112">IF(T112&lt;&gt;"",MIN(IF($C$15:$C$10000&gt;=(T112-6),$C$15:$C$10000)),"")</f>
        <v/>
      </c>
      <c r="T112" s="16" t="str">
        <f t="array" ref="T112">IF(T111&lt;&gt;"",IF(S111-1&gt;=$U$7,MAX(IF($C$15:$C$10000&lt;=(S111-1),$C$15:$C$10000)),""),"")</f>
        <v/>
      </c>
      <c r="U112" s="16" t="str">
        <f t="array" ref="U112">IF(V112&lt;&gt;"",MIN(IF($C$15:$C$10000&gt;=DATE(YEAR(V112),MONTH(V112),1),$C$15:$C$10000)),"")</f>
        <v/>
      </c>
      <c r="V112" s="16" t="str">
        <f t="array" ref="V112">IF(V111&lt;&gt;"",IF(U111-1&gt;=$U$7,MAX(IF($C$15:$C$10000&lt;=U111-1,$C$15:$C$10000)),""),"")</f>
        <v/>
      </c>
      <c r="W112" s="20" t="str">
        <f t="array" ref="W112">IF(X112&lt;&gt;"",MIN(IF($C$15:$C$10000&gt;=DATE(YEAR(X112),3*(ROUNDUP(MONTH(X112)/3,0)-1)+1,1),$C$15:$C$10000)),"")</f>
        <v/>
      </c>
      <c r="X112" s="16" t="str">
        <f t="array" ref="X112">IF(X111&lt;&gt;"",IF(W111-1&gt;=$U$7,MAX(IF($C$15:$C$10000&lt;=W111-1,$C$15:$C$10000)),""),"")</f>
        <v/>
      </c>
      <c r="Y112" s="16" t="str">
        <f t="array" ref="Y112">IF(Z112&lt;&gt;"",MIN(IF($C$15:$C$10000&gt;=DATE(YEAR(Z112),1,1),$C$15:$C$10000)),"")</f>
        <v/>
      </c>
      <c r="Z112" s="16" t="str">
        <f t="array" ref="Z112">IF(Z111&lt;&gt;"",IF(Y111-1&gt;=$U$7,MAX(IF($C$15:$C$10000&lt;=Y111-1,$C$15:$C$10000)),""),"")</f>
        <v/>
      </c>
      <c r="AA112" s="16" t="str">
        <f t="array" ref="AA112">IF(AB112&lt;&gt;"",MIN(IF($C$15:$C$10000&gt;=AB112-$G$7,$C$15:$C$10000)),"")</f>
        <v/>
      </c>
      <c r="AB112" s="16" t="str">
        <f t="array" ref="AB112">IF(AB111&lt;&gt;"",IF(AA111-1&gt;=$U$7,MAX(IF($C$15:$C$10000&lt;=AA111-1,$C$15:$C$10000)),""),"")</f>
        <v/>
      </c>
    </row>
    <row r="113" spans="3:28" x14ac:dyDescent="0.2">
      <c r="C113" s="16">
        <v>42905</v>
      </c>
      <c r="D113" s="29">
        <v>1.1148</v>
      </c>
      <c r="F113" s="16" t="str">
        <f t="shared" si="22"/>
        <v/>
      </c>
      <c r="G113" s="16" t="str">
        <f t="shared" si="23"/>
        <v/>
      </c>
      <c r="H113" s="53" t="str">
        <f t="shared" ca="1" si="18"/>
        <v/>
      </c>
      <c r="I113" s="51" t="str">
        <f t="shared" si="19"/>
        <v/>
      </c>
      <c r="J113" s="29" t="str">
        <f>IF(G113&lt;&gt;"",IF($D$7="Weekly","Wk "&amp;WEEKNUM(G113)&amp;" "&amp;"- "&amp;YEAR(G113),IF($D$7="Monthly",TEXT(G113,"mmm-yyyy"),IF($D$7="Yearly","Y "&amp;YEAR(G113),IF($D$7="Quarterly",YEAR(G113)&amp;" - Q"&amp;LOOKUP(MONTH(G113),{1,4,7,10},{1,2,3,4}),TEXT(F113,"dd-mmm-yy")&amp;" - "&amp;TEXT(G113,"dd-mmm-yy"))))),"")</f>
        <v/>
      </c>
      <c r="O113" s="63"/>
      <c r="S113" s="16" t="str">
        <f t="array" ref="S113">IF(T113&lt;&gt;"",MIN(IF($C$15:$C$10000&gt;=(T113-6),$C$15:$C$10000)),"")</f>
        <v/>
      </c>
      <c r="T113" s="16" t="str">
        <f t="array" ref="T113">IF(T112&lt;&gt;"",IF(S112-1&gt;=$U$7,MAX(IF($C$15:$C$10000&lt;=(S112-1),$C$15:$C$10000)),""),"")</f>
        <v/>
      </c>
      <c r="U113" s="16" t="str">
        <f t="array" ref="U113">IF(V113&lt;&gt;"",MIN(IF($C$15:$C$10000&gt;=DATE(YEAR(V113),MONTH(V113),1),$C$15:$C$10000)),"")</f>
        <v/>
      </c>
      <c r="V113" s="16" t="str">
        <f t="array" ref="V113">IF(V112&lt;&gt;"",IF(U112-1&gt;=$U$7,MAX(IF($C$15:$C$10000&lt;=U112-1,$C$15:$C$10000)),""),"")</f>
        <v/>
      </c>
      <c r="W113" s="20" t="str">
        <f t="array" ref="W113">IF(X113&lt;&gt;"",MIN(IF($C$15:$C$10000&gt;=DATE(YEAR(X113),3*(ROUNDUP(MONTH(X113)/3,0)-1)+1,1),$C$15:$C$10000)),"")</f>
        <v/>
      </c>
      <c r="X113" s="16" t="str">
        <f t="array" ref="X113">IF(X112&lt;&gt;"",IF(W112-1&gt;=$U$7,MAX(IF($C$15:$C$10000&lt;=W112-1,$C$15:$C$10000)),""),"")</f>
        <v/>
      </c>
      <c r="Y113" s="16" t="str">
        <f t="array" ref="Y113">IF(Z113&lt;&gt;"",MIN(IF($C$15:$C$10000&gt;=DATE(YEAR(Z113),1,1),$C$15:$C$10000)),"")</f>
        <v/>
      </c>
      <c r="Z113" s="16" t="str">
        <f t="array" ref="Z113">IF(Z112&lt;&gt;"",IF(Y112-1&gt;=$U$7,MAX(IF($C$15:$C$10000&lt;=Y112-1,$C$15:$C$10000)),""),"")</f>
        <v/>
      </c>
      <c r="AA113" s="16" t="str">
        <f t="array" ref="AA113">IF(AB113&lt;&gt;"",MIN(IF($C$15:$C$10000&gt;=AB113-$G$7,$C$15:$C$10000)),"")</f>
        <v/>
      </c>
      <c r="AB113" s="16" t="str">
        <f t="array" ref="AB113">IF(AB112&lt;&gt;"",IF(AA112-1&gt;=$U$7,MAX(IF($C$15:$C$10000&lt;=AA112-1,$C$15:$C$10000)),""),"")</f>
        <v/>
      </c>
    </row>
    <row r="114" spans="3:28" x14ac:dyDescent="0.2">
      <c r="C114" s="16">
        <v>42902</v>
      </c>
      <c r="D114" s="29">
        <v>1.1196999999999999</v>
      </c>
      <c r="F114" s="16" t="str">
        <f t="shared" si="22"/>
        <v/>
      </c>
      <c r="G114" s="16" t="str">
        <f t="shared" si="23"/>
        <v/>
      </c>
      <c r="H114" s="53" t="str">
        <f t="shared" ca="1" si="18"/>
        <v/>
      </c>
      <c r="I114" s="51" t="str">
        <f t="shared" si="19"/>
        <v/>
      </c>
      <c r="J114" s="29" t="str">
        <f>IF(G114&lt;&gt;"",IF($D$7="Weekly","Wk "&amp;WEEKNUM(G114)&amp;" "&amp;"- "&amp;YEAR(G114),IF($D$7="Monthly",TEXT(G114,"mmm-yyyy"),IF($D$7="Yearly","Y "&amp;YEAR(G114),IF($D$7="Quarterly",YEAR(G114)&amp;" - Q"&amp;LOOKUP(MONTH(G114),{1,4,7,10},{1,2,3,4}),TEXT(F114,"dd-mmm-yy")&amp;" - "&amp;TEXT(G114,"dd-mmm-yy"))))),"")</f>
        <v/>
      </c>
      <c r="O114" s="63"/>
      <c r="S114" s="16" t="str">
        <f t="array" ref="S114">IF(T114&lt;&gt;"",MIN(IF($C$15:$C$10000&gt;=(T114-6),$C$15:$C$10000)),"")</f>
        <v/>
      </c>
      <c r="T114" s="16" t="str">
        <f t="array" ref="T114">IF(T113&lt;&gt;"",IF(S113-1&gt;=$U$7,MAX(IF($C$15:$C$10000&lt;=(S113-1),$C$15:$C$10000)),""),"")</f>
        <v/>
      </c>
      <c r="U114" s="16" t="str">
        <f t="array" ref="U114">IF(V114&lt;&gt;"",MIN(IF($C$15:$C$10000&gt;=DATE(YEAR(V114),MONTH(V114),1),$C$15:$C$10000)),"")</f>
        <v/>
      </c>
      <c r="V114" s="16" t="str">
        <f t="array" ref="V114">IF(V113&lt;&gt;"",IF(U113-1&gt;=$U$7,MAX(IF($C$15:$C$10000&lt;=U113-1,$C$15:$C$10000)),""),"")</f>
        <v/>
      </c>
      <c r="W114" s="20" t="str">
        <f t="array" ref="W114">IF(X114&lt;&gt;"",MIN(IF($C$15:$C$10000&gt;=DATE(YEAR(X114),3*(ROUNDUP(MONTH(X114)/3,0)-1)+1,1),$C$15:$C$10000)),"")</f>
        <v/>
      </c>
      <c r="X114" s="16" t="str">
        <f t="array" ref="X114">IF(X113&lt;&gt;"",IF(W113-1&gt;=$U$7,MAX(IF($C$15:$C$10000&lt;=W113-1,$C$15:$C$10000)),""),"")</f>
        <v/>
      </c>
      <c r="Y114" s="16" t="str">
        <f t="array" ref="Y114">IF(Z114&lt;&gt;"",MIN(IF($C$15:$C$10000&gt;=DATE(YEAR(Z114),1,1),$C$15:$C$10000)),"")</f>
        <v/>
      </c>
      <c r="Z114" s="16" t="str">
        <f t="array" ref="Z114">IF(Z113&lt;&gt;"",IF(Y113-1&gt;=$U$7,MAX(IF($C$15:$C$10000&lt;=Y113-1,$C$15:$C$10000)),""),"")</f>
        <v/>
      </c>
      <c r="AA114" s="16" t="str">
        <f t="array" ref="AA114">IF(AB114&lt;&gt;"",MIN(IF($C$15:$C$10000&gt;=AB114-$G$7,$C$15:$C$10000)),"")</f>
        <v/>
      </c>
      <c r="AB114" s="16" t="str">
        <f t="array" ref="AB114">IF(AB113&lt;&gt;"",IF(AA113-1&gt;=$U$7,MAX(IF($C$15:$C$10000&lt;=AA113-1,$C$15:$C$10000)),""),"")</f>
        <v/>
      </c>
    </row>
    <row r="115" spans="3:28" x14ac:dyDescent="0.2">
      <c r="C115" s="16">
        <v>42901</v>
      </c>
      <c r="D115" s="29">
        <v>1.1143000000000001</v>
      </c>
      <c r="F115" s="16" t="str">
        <f t="shared" si="22"/>
        <v/>
      </c>
      <c r="G115" s="16" t="str">
        <f t="shared" si="23"/>
        <v/>
      </c>
      <c r="H115" s="53" t="str">
        <f t="shared" ca="1" si="18"/>
        <v/>
      </c>
      <c r="I115" s="51" t="str">
        <f t="shared" si="19"/>
        <v/>
      </c>
      <c r="J115" s="29" t="str">
        <f>IF(G115&lt;&gt;"",IF($D$7="Weekly","Wk "&amp;WEEKNUM(G115)&amp;" "&amp;"- "&amp;YEAR(G115),IF($D$7="Monthly",TEXT(G115,"mmm-yyyy"),IF($D$7="Yearly","Y "&amp;YEAR(G115),IF($D$7="Quarterly",YEAR(G115)&amp;" - Q"&amp;LOOKUP(MONTH(G115),{1,4,7,10},{1,2,3,4}),TEXT(F115,"dd-mmm-yy")&amp;" - "&amp;TEXT(G115,"dd-mmm-yy"))))),"")</f>
        <v/>
      </c>
      <c r="O115" s="63"/>
      <c r="S115" s="16" t="str">
        <f t="array" ref="S115">IF(T115&lt;&gt;"",MIN(IF($C$15:$C$10000&gt;=(T115-6),$C$15:$C$10000)),"")</f>
        <v/>
      </c>
      <c r="T115" s="16" t="str">
        <f t="array" ref="T115">IF(T114&lt;&gt;"",IF(S114-1&gt;=$U$7,MAX(IF($C$15:$C$10000&lt;=(S114-1),$C$15:$C$10000)),""),"")</f>
        <v/>
      </c>
      <c r="U115" s="16" t="str">
        <f t="array" ref="U115">IF(V115&lt;&gt;"",MIN(IF($C$15:$C$10000&gt;=DATE(YEAR(V115),MONTH(V115),1),$C$15:$C$10000)),"")</f>
        <v/>
      </c>
      <c r="V115" s="16" t="str">
        <f t="array" ref="V115">IF(V114&lt;&gt;"",IF(U114-1&gt;=$U$7,MAX(IF($C$15:$C$10000&lt;=U114-1,$C$15:$C$10000)),""),"")</f>
        <v/>
      </c>
      <c r="W115" s="20" t="str">
        <f t="array" ref="W115">IF(X115&lt;&gt;"",MIN(IF($C$15:$C$10000&gt;=DATE(YEAR(X115),3*(ROUNDUP(MONTH(X115)/3,0)-1)+1,1),$C$15:$C$10000)),"")</f>
        <v/>
      </c>
      <c r="X115" s="16" t="str">
        <f t="array" ref="X115">IF(X114&lt;&gt;"",IF(W114-1&gt;=$U$7,MAX(IF($C$15:$C$10000&lt;=W114-1,$C$15:$C$10000)),""),"")</f>
        <v/>
      </c>
      <c r="Y115" s="16" t="str">
        <f t="array" ref="Y115">IF(Z115&lt;&gt;"",MIN(IF($C$15:$C$10000&gt;=DATE(YEAR(Z115),1,1),$C$15:$C$10000)),"")</f>
        <v/>
      </c>
      <c r="Z115" s="16" t="str">
        <f t="array" ref="Z115">IF(Z114&lt;&gt;"",IF(Y114-1&gt;=$U$7,MAX(IF($C$15:$C$10000&lt;=Y114-1,$C$15:$C$10000)),""),"")</f>
        <v/>
      </c>
      <c r="AA115" s="16" t="str">
        <f t="array" ref="AA115">IF(AB115&lt;&gt;"",MIN(IF($C$15:$C$10000&gt;=AB115-$G$7,$C$15:$C$10000)),"")</f>
        <v/>
      </c>
      <c r="AB115" s="16" t="str">
        <f t="array" ref="AB115">IF(AB114&lt;&gt;"",IF(AA114-1&gt;=$U$7,MAX(IF($C$15:$C$10000&lt;=AA114-1,$C$15:$C$10000)),""),"")</f>
        <v/>
      </c>
    </row>
    <row r="116" spans="3:28" x14ac:dyDescent="0.2">
      <c r="C116" s="16">
        <v>42900</v>
      </c>
      <c r="D116" s="29">
        <v>1.1216999999999999</v>
      </c>
      <c r="F116" s="16" t="str">
        <f t="shared" si="22"/>
        <v/>
      </c>
      <c r="G116" s="16" t="str">
        <f t="shared" si="23"/>
        <v/>
      </c>
      <c r="H116" s="53" t="str">
        <f t="shared" ca="1" si="18"/>
        <v/>
      </c>
      <c r="I116" s="51" t="str">
        <f t="shared" si="19"/>
        <v/>
      </c>
      <c r="J116" s="29" t="str">
        <f>IF(G116&lt;&gt;"",IF($D$7="Weekly","Wk "&amp;WEEKNUM(G116)&amp;" "&amp;"- "&amp;YEAR(G116),IF($D$7="Monthly",TEXT(G116,"mmm-yyyy"),IF($D$7="Yearly","Y "&amp;YEAR(G116),IF($D$7="Quarterly",YEAR(G116)&amp;" - Q"&amp;LOOKUP(MONTH(G116),{1,4,7,10},{1,2,3,4}),TEXT(F116,"dd-mmm-yy")&amp;" - "&amp;TEXT(G116,"dd-mmm-yy"))))),"")</f>
        <v/>
      </c>
      <c r="O116" s="63"/>
      <c r="S116" s="16" t="str">
        <f t="array" ref="S116">IF(T116&lt;&gt;"",MIN(IF($C$15:$C$10000&gt;=(T116-6),$C$15:$C$10000)),"")</f>
        <v/>
      </c>
      <c r="T116" s="16" t="str">
        <f t="array" ref="T116">IF(T115&lt;&gt;"",IF(S115-1&gt;=$U$7,MAX(IF($C$15:$C$10000&lt;=(S115-1),$C$15:$C$10000)),""),"")</f>
        <v/>
      </c>
      <c r="U116" s="16" t="str">
        <f t="array" ref="U116">IF(V116&lt;&gt;"",MIN(IF($C$15:$C$10000&gt;=DATE(YEAR(V116),MONTH(V116),1),$C$15:$C$10000)),"")</f>
        <v/>
      </c>
      <c r="V116" s="16" t="str">
        <f t="array" ref="V116">IF(V115&lt;&gt;"",IF(U115-1&gt;=$U$7,MAX(IF($C$15:$C$10000&lt;=U115-1,$C$15:$C$10000)),""),"")</f>
        <v/>
      </c>
      <c r="W116" s="20" t="str">
        <f t="array" ref="W116">IF(X116&lt;&gt;"",MIN(IF($C$15:$C$10000&gt;=DATE(YEAR(X116),3*(ROUNDUP(MONTH(X116)/3,0)-1)+1,1),$C$15:$C$10000)),"")</f>
        <v/>
      </c>
      <c r="X116" s="16" t="str">
        <f t="array" ref="X116">IF(X115&lt;&gt;"",IF(W115-1&gt;=$U$7,MAX(IF($C$15:$C$10000&lt;=W115-1,$C$15:$C$10000)),""),"")</f>
        <v/>
      </c>
      <c r="Y116" s="16" t="str">
        <f t="array" ref="Y116">IF(Z116&lt;&gt;"",MIN(IF($C$15:$C$10000&gt;=DATE(YEAR(Z116),1,1),$C$15:$C$10000)),"")</f>
        <v/>
      </c>
      <c r="Z116" s="16" t="str">
        <f t="array" ref="Z116">IF(Z115&lt;&gt;"",IF(Y115-1&gt;=$U$7,MAX(IF($C$15:$C$10000&lt;=Y115-1,$C$15:$C$10000)),""),"")</f>
        <v/>
      </c>
      <c r="AA116" s="16" t="str">
        <f t="array" ref="AA116">IF(AB116&lt;&gt;"",MIN(IF($C$15:$C$10000&gt;=AB116-$G$7,$C$15:$C$10000)),"")</f>
        <v/>
      </c>
      <c r="AB116" s="16" t="str">
        <f t="array" ref="AB116">IF(AB115&lt;&gt;"",IF(AA115-1&gt;=$U$7,MAX(IF($C$15:$C$10000&lt;=AA115-1,$C$15:$C$10000)),""),"")</f>
        <v/>
      </c>
    </row>
    <row r="117" spans="3:28" x14ac:dyDescent="0.2">
      <c r="C117" s="16">
        <v>42899</v>
      </c>
      <c r="D117" s="29">
        <v>1.1214</v>
      </c>
      <c r="F117" s="16" t="str">
        <f t="shared" si="22"/>
        <v/>
      </c>
      <c r="G117" s="16" t="str">
        <f t="shared" si="23"/>
        <v/>
      </c>
      <c r="H117" s="53" t="str">
        <f t="shared" ca="1" si="18"/>
        <v/>
      </c>
      <c r="I117" s="51" t="str">
        <f t="shared" si="19"/>
        <v/>
      </c>
      <c r="J117" s="29" t="str">
        <f>IF(G117&lt;&gt;"",IF($D$7="Weekly","Wk "&amp;WEEKNUM(G117)&amp;" "&amp;"- "&amp;YEAR(G117),IF($D$7="Monthly",TEXT(G117,"mmm-yyyy"),IF($D$7="Yearly","Y "&amp;YEAR(G117),IF($D$7="Quarterly",YEAR(G117)&amp;" - Q"&amp;LOOKUP(MONTH(G117),{1,4,7,10},{1,2,3,4}),TEXT(F117,"dd-mmm-yy")&amp;" - "&amp;TEXT(G117,"dd-mmm-yy"))))),"")</f>
        <v/>
      </c>
      <c r="O117" s="63"/>
      <c r="S117" s="16" t="str">
        <f t="array" ref="S117">IF(T117&lt;&gt;"",MIN(IF($C$15:$C$10000&gt;=(T117-6),$C$15:$C$10000)),"")</f>
        <v/>
      </c>
      <c r="T117" s="16" t="str">
        <f t="array" ref="T117">IF(T116&lt;&gt;"",IF(S116-1&gt;=$U$7,MAX(IF($C$15:$C$10000&lt;=(S116-1),$C$15:$C$10000)),""),"")</f>
        <v/>
      </c>
      <c r="U117" s="16" t="str">
        <f t="array" ref="U117">IF(V117&lt;&gt;"",MIN(IF($C$15:$C$10000&gt;=DATE(YEAR(V117),MONTH(V117),1),$C$15:$C$10000)),"")</f>
        <v/>
      </c>
      <c r="V117" s="16" t="str">
        <f t="array" ref="V117">IF(V116&lt;&gt;"",IF(U116-1&gt;=$U$7,MAX(IF($C$15:$C$10000&lt;=U116-1,$C$15:$C$10000)),""),"")</f>
        <v/>
      </c>
      <c r="W117" s="20" t="str">
        <f t="array" ref="W117">IF(X117&lt;&gt;"",MIN(IF($C$15:$C$10000&gt;=DATE(YEAR(X117),3*(ROUNDUP(MONTH(X117)/3,0)-1)+1,1),$C$15:$C$10000)),"")</f>
        <v/>
      </c>
      <c r="X117" s="16" t="str">
        <f t="array" ref="X117">IF(X116&lt;&gt;"",IF(W116-1&gt;=$U$7,MAX(IF($C$15:$C$10000&lt;=W116-1,$C$15:$C$10000)),""),"")</f>
        <v/>
      </c>
      <c r="Y117" s="16" t="str">
        <f t="array" ref="Y117">IF(Z117&lt;&gt;"",MIN(IF($C$15:$C$10000&gt;=DATE(YEAR(Z117),1,1),$C$15:$C$10000)),"")</f>
        <v/>
      </c>
      <c r="Z117" s="16" t="str">
        <f t="array" ref="Z117">IF(Z116&lt;&gt;"",IF(Y116-1&gt;=$U$7,MAX(IF($C$15:$C$10000&lt;=Y116-1,$C$15:$C$10000)),""),"")</f>
        <v/>
      </c>
      <c r="AA117" s="16" t="str">
        <f t="array" ref="AA117">IF(AB117&lt;&gt;"",MIN(IF($C$15:$C$10000&gt;=AB117-$G$7,$C$15:$C$10000)),"")</f>
        <v/>
      </c>
      <c r="AB117" s="16" t="str">
        <f t="array" ref="AB117">IF(AB116&lt;&gt;"",IF(AA116-1&gt;=$U$7,MAX(IF($C$15:$C$10000&lt;=AA116-1,$C$15:$C$10000)),""),"")</f>
        <v/>
      </c>
    </row>
    <row r="118" spans="3:28" x14ac:dyDescent="0.2">
      <c r="C118" s="16">
        <v>42898</v>
      </c>
      <c r="D118" s="29">
        <v>1.1200000000000001</v>
      </c>
      <c r="F118" s="16" t="str">
        <f t="shared" si="22"/>
        <v/>
      </c>
      <c r="G118" s="16" t="str">
        <f t="shared" si="23"/>
        <v/>
      </c>
      <c r="H118" s="53" t="str">
        <f t="shared" ca="1" si="18"/>
        <v/>
      </c>
      <c r="I118" s="51" t="str">
        <f t="shared" si="19"/>
        <v/>
      </c>
      <c r="J118" s="29" t="str">
        <f>IF(G118&lt;&gt;"",IF($D$7="Weekly","Wk "&amp;WEEKNUM(G118)&amp;" "&amp;"- "&amp;YEAR(G118),IF($D$7="Monthly",TEXT(G118,"mmm-yyyy"),IF($D$7="Yearly","Y "&amp;YEAR(G118),IF($D$7="Quarterly",YEAR(G118)&amp;" - Q"&amp;LOOKUP(MONTH(G118),{1,4,7,10},{1,2,3,4}),TEXT(F118,"dd-mmm-yy")&amp;" - "&amp;TEXT(G118,"dd-mmm-yy"))))),"")</f>
        <v/>
      </c>
      <c r="O118" s="63"/>
      <c r="S118" s="16" t="str">
        <f t="array" ref="S118">IF(T118&lt;&gt;"",MIN(IF($C$15:$C$10000&gt;=(T118-6),$C$15:$C$10000)),"")</f>
        <v/>
      </c>
      <c r="T118" s="16" t="str">
        <f t="array" ref="T118">IF(T117&lt;&gt;"",IF(S117-1&gt;=$U$7,MAX(IF($C$15:$C$10000&lt;=(S117-1),$C$15:$C$10000)),""),"")</f>
        <v/>
      </c>
      <c r="U118" s="16" t="str">
        <f t="array" ref="U118">IF(V118&lt;&gt;"",MIN(IF($C$15:$C$10000&gt;=DATE(YEAR(V118),MONTH(V118),1),$C$15:$C$10000)),"")</f>
        <v/>
      </c>
      <c r="V118" s="16" t="str">
        <f t="array" ref="V118">IF(V117&lt;&gt;"",IF(U117-1&gt;=$U$7,MAX(IF($C$15:$C$10000&lt;=U117-1,$C$15:$C$10000)),""),"")</f>
        <v/>
      </c>
      <c r="W118" s="20" t="str">
        <f t="array" ref="W118">IF(X118&lt;&gt;"",MIN(IF($C$15:$C$10000&gt;=DATE(YEAR(X118),3*(ROUNDUP(MONTH(X118)/3,0)-1)+1,1),$C$15:$C$10000)),"")</f>
        <v/>
      </c>
      <c r="X118" s="16" t="str">
        <f t="array" ref="X118">IF(X117&lt;&gt;"",IF(W117-1&gt;=$U$7,MAX(IF($C$15:$C$10000&lt;=W117-1,$C$15:$C$10000)),""),"")</f>
        <v/>
      </c>
      <c r="Y118" s="16" t="str">
        <f t="array" ref="Y118">IF(Z118&lt;&gt;"",MIN(IF($C$15:$C$10000&gt;=DATE(YEAR(Z118),1,1),$C$15:$C$10000)),"")</f>
        <v/>
      </c>
      <c r="Z118" s="16" t="str">
        <f t="array" ref="Z118">IF(Z117&lt;&gt;"",IF(Y117-1&gt;=$U$7,MAX(IF($C$15:$C$10000&lt;=Y117-1,$C$15:$C$10000)),""),"")</f>
        <v/>
      </c>
      <c r="AA118" s="16" t="str">
        <f t="array" ref="AA118">IF(AB118&lt;&gt;"",MIN(IF($C$15:$C$10000&gt;=AB118-$G$7,$C$15:$C$10000)),"")</f>
        <v/>
      </c>
      <c r="AB118" s="16" t="str">
        <f t="array" ref="AB118">IF(AB117&lt;&gt;"",IF(AA117-1&gt;=$U$7,MAX(IF($C$15:$C$10000&lt;=AA117-1,$C$15:$C$10000)),""),"")</f>
        <v/>
      </c>
    </row>
    <row r="119" spans="3:28" x14ac:dyDescent="0.2">
      <c r="C119" s="16">
        <v>42895</v>
      </c>
      <c r="D119" s="29">
        <v>1.1192</v>
      </c>
      <c r="F119" s="16" t="str">
        <f t="shared" si="22"/>
        <v/>
      </c>
      <c r="G119" s="16" t="str">
        <f t="shared" si="23"/>
        <v/>
      </c>
      <c r="H119" s="53" t="str">
        <f t="shared" ca="1" si="18"/>
        <v/>
      </c>
      <c r="I119" s="51" t="str">
        <f t="shared" si="19"/>
        <v/>
      </c>
      <c r="J119" s="29" t="str">
        <f>IF(G119&lt;&gt;"",IF($D$7="Weekly","Wk "&amp;WEEKNUM(G119)&amp;" "&amp;"- "&amp;YEAR(G119),IF($D$7="Monthly",TEXT(G119,"mmm-yyyy"),IF($D$7="Yearly","Y "&amp;YEAR(G119),IF($D$7="Quarterly",YEAR(G119)&amp;" - Q"&amp;LOOKUP(MONTH(G119),{1,4,7,10},{1,2,3,4}),TEXT(F119,"dd-mmm-yy")&amp;" - "&amp;TEXT(G119,"dd-mmm-yy"))))),"")</f>
        <v/>
      </c>
      <c r="O119" s="63"/>
      <c r="S119" s="16" t="str">
        <f t="array" ref="S119">IF(T119&lt;&gt;"",MIN(IF($C$15:$C$10000&gt;=(T119-6),$C$15:$C$10000)),"")</f>
        <v/>
      </c>
      <c r="T119" s="16" t="str">
        <f t="array" ref="T119">IF(T118&lt;&gt;"",IF(S118-1&gt;=$U$7,MAX(IF($C$15:$C$10000&lt;=(S118-1),$C$15:$C$10000)),""),"")</f>
        <v/>
      </c>
      <c r="U119" s="16" t="str">
        <f t="array" ref="U119">IF(V119&lt;&gt;"",MIN(IF($C$15:$C$10000&gt;=DATE(YEAR(V119),MONTH(V119),1),$C$15:$C$10000)),"")</f>
        <v/>
      </c>
      <c r="V119" s="16" t="str">
        <f t="array" ref="V119">IF(V118&lt;&gt;"",IF(U118-1&gt;=$U$7,MAX(IF($C$15:$C$10000&lt;=U118-1,$C$15:$C$10000)),""),"")</f>
        <v/>
      </c>
      <c r="W119" s="20" t="str">
        <f t="array" ref="W119">IF(X119&lt;&gt;"",MIN(IF($C$15:$C$10000&gt;=DATE(YEAR(X119),3*(ROUNDUP(MONTH(X119)/3,0)-1)+1,1),$C$15:$C$10000)),"")</f>
        <v/>
      </c>
      <c r="X119" s="16" t="str">
        <f t="array" ref="X119">IF(X118&lt;&gt;"",IF(W118-1&gt;=$U$7,MAX(IF($C$15:$C$10000&lt;=W118-1,$C$15:$C$10000)),""),"")</f>
        <v/>
      </c>
      <c r="Y119" s="16" t="str">
        <f t="array" ref="Y119">IF(Z119&lt;&gt;"",MIN(IF($C$15:$C$10000&gt;=DATE(YEAR(Z119),1,1),$C$15:$C$10000)),"")</f>
        <v/>
      </c>
      <c r="Z119" s="16" t="str">
        <f t="array" ref="Z119">IF(Z118&lt;&gt;"",IF(Y118-1&gt;=$U$7,MAX(IF($C$15:$C$10000&lt;=Y118-1,$C$15:$C$10000)),""),"")</f>
        <v/>
      </c>
      <c r="AA119" s="16" t="str">
        <f t="array" ref="AA119">IF(AB119&lt;&gt;"",MIN(IF($C$15:$C$10000&gt;=AB119-$G$7,$C$15:$C$10000)),"")</f>
        <v/>
      </c>
      <c r="AB119" s="16" t="str">
        <f t="array" ref="AB119">IF(AB118&lt;&gt;"",IF(AA118-1&gt;=$U$7,MAX(IF($C$15:$C$10000&lt;=AA118-1,$C$15:$C$10000)),""),"")</f>
        <v/>
      </c>
    </row>
    <row r="120" spans="3:28" x14ac:dyDescent="0.2">
      <c r="C120" s="16">
        <v>42894</v>
      </c>
      <c r="D120" s="29">
        <v>1.1212</v>
      </c>
      <c r="F120" s="16" t="str">
        <f t="shared" si="22"/>
        <v/>
      </c>
      <c r="G120" s="16" t="str">
        <f t="shared" si="23"/>
        <v/>
      </c>
      <c r="H120" s="53" t="str">
        <f t="shared" ca="1" si="18"/>
        <v/>
      </c>
      <c r="I120" s="51" t="str">
        <f t="shared" si="19"/>
        <v/>
      </c>
      <c r="J120" s="29" t="str">
        <f>IF(G120&lt;&gt;"",IF($D$7="Weekly","Wk "&amp;WEEKNUM(G120)&amp;" "&amp;"- "&amp;YEAR(G120),IF($D$7="Monthly",TEXT(G120,"mmm-yyyy"),IF($D$7="Yearly","Y "&amp;YEAR(G120),IF($D$7="Quarterly",YEAR(G120)&amp;" - Q"&amp;LOOKUP(MONTH(G120),{1,4,7,10},{1,2,3,4}),TEXT(F120,"dd-mmm-yy")&amp;" - "&amp;TEXT(G120,"dd-mmm-yy"))))),"")</f>
        <v/>
      </c>
      <c r="O120" s="63"/>
      <c r="S120" s="16" t="str">
        <f t="array" ref="S120">IF(T120&lt;&gt;"",MIN(IF($C$15:$C$10000&gt;=(T120-6),$C$15:$C$10000)),"")</f>
        <v/>
      </c>
      <c r="T120" s="16" t="str">
        <f t="array" ref="T120">IF(T119&lt;&gt;"",IF(S119-1&gt;=$U$7,MAX(IF($C$15:$C$10000&lt;=(S119-1),$C$15:$C$10000)),""),"")</f>
        <v/>
      </c>
      <c r="U120" s="16" t="str">
        <f t="array" ref="U120">IF(V120&lt;&gt;"",MIN(IF($C$15:$C$10000&gt;=DATE(YEAR(V120),MONTH(V120),1),$C$15:$C$10000)),"")</f>
        <v/>
      </c>
      <c r="V120" s="16" t="str">
        <f t="array" ref="V120">IF(V119&lt;&gt;"",IF(U119-1&gt;=$U$7,MAX(IF($C$15:$C$10000&lt;=U119-1,$C$15:$C$10000)),""),"")</f>
        <v/>
      </c>
      <c r="W120" s="20" t="str">
        <f t="array" ref="W120">IF(X120&lt;&gt;"",MIN(IF($C$15:$C$10000&gt;=DATE(YEAR(X120),3*(ROUNDUP(MONTH(X120)/3,0)-1)+1,1),$C$15:$C$10000)),"")</f>
        <v/>
      </c>
      <c r="X120" s="16" t="str">
        <f t="array" ref="X120">IF(X119&lt;&gt;"",IF(W119-1&gt;=$U$7,MAX(IF($C$15:$C$10000&lt;=W119-1,$C$15:$C$10000)),""),"")</f>
        <v/>
      </c>
      <c r="Y120" s="16" t="str">
        <f t="array" ref="Y120">IF(Z120&lt;&gt;"",MIN(IF($C$15:$C$10000&gt;=DATE(YEAR(Z120),1,1),$C$15:$C$10000)),"")</f>
        <v/>
      </c>
      <c r="Z120" s="16" t="str">
        <f t="array" ref="Z120">IF(Z119&lt;&gt;"",IF(Y119-1&gt;=$U$7,MAX(IF($C$15:$C$10000&lt;=Y119-1,$C$15:$C$10000)),""),"")</f>
        <v/>
      </c>
      <c r="AA120" s="16" t="str">
        <f t="array" ref="AA120">IF(AB120&lt;&gt;"",MIN(IF($C$15:$C$10000&gt;=AB120-$G$7,$C$15:$C$10000)),"")</f>
        <v/>
      </c>
      <c r="AB120" s="16" t="str">
        <f t="array" ref="AB120">IF(AB119&lt;&gt;"",IF(AA119-1&gt;=$U$7,MAX(IF($C$15:$C$10000&lt;=AA119-1,$C$15:$C$10000)),""),"")</f>
        <v/>
      </c>
    </row>
    <row r="121" spans="3:28" x14ac:dyDescent="0.2">
      <c r="C121" s="16">
        <v>42893</v>
      </c>
      <c r="D121" s="29">
        <v>1.1254999999999999</v>
      </c>
      <c r="F121" s="16" t="str">
        <f t="shared" si="22"/>
        <v/>
      </c>
      <c r="G121" s="16" t="str">
        <f t="shared" si="23"/>
        <v/>
      </c>
      <c r="H121" s="53" t="str">
        <f t="shared" ca="1" si="18"/>
        <v/>
      </c>
      <c r="I121" s="51" t="str">
        <f t="shared" si="19"/>
        <v/>
      </c>
      <c r="J121" s="29" t="str">
        <f>IF(G121&lt;&gt;"",IF($D$7="Weekly","Wk "&amp;WEEKNUM(G121)&amp;" "&amp;"- "&amp;YEAR(G121),IF($D$7="Monthly",TEXT(G121,"mmm-yyyy"),IF($D$7="Yearly","Y "&amp;YEAR(G121),IF($D$7="Quarterly",YEAR(G121)&amp;" - Q"&amp;LOOKUP(MONTH(G121),{1,4,7,10},{1,2,3,4}),TEXT(F121,"dd-mmm-yy")&amp;" - "&amp;TEXT(G121,"dd-mmm-yy"))))),"")</f>
        <v/>
      </c>
      <c r="O121" s="63"/>
      <c r="S121" s="16" t="str">
        <f t="array" ref="S121">IF(T121&lt;&gt;"",MIN(IF($C$15:$C$10000&gt;=(T121-6),$C$15:$C$10000)),"")</f>
        <v/>
      </c>
      <c r="T121" s="16" t="str">
        <f t="array" ref="T121">IF(T120&lt;&gt;"",IF(S120-1&gt;=$U$7,MAX(IF($C$15:$C$10000&lt;=(S120-1),$C$15:$C$10000)),""),"")</f>
        <v/>
      </c>
      <c r="U121" s="16" t="str">
        <f t="array" ref="U121">IF(V121&lt;&gt;"",MIN(IF($C$15:$C$10000&gt;=DATE(YEAR(V121),MONTH(V121),1),$C$15:$C$10000)),"")</f>
        <v/>
      </c>
      <c r="V121" s="16" t="str">
        <f t="array" ref="V121">IF(V120&lt;&gt;"",IF(U120-1&gt;=$U$7,MAX(IF($C$15:$C$10000&lt;=U120-1,$C$15:$C$10000)),""),"")</f>
        <v/>
      </c>
      <c r="W121" s="20" t="str">
        <f t="array" ref="W121">IF(X121&lt;&gt;"",MIN(IF($C$15:$C$10000&gt;=DATE(YEAR(X121),3*(ROUNDUP(MONTH(X121)/3,0)-1)+1,1),$C$15:$C$10000)),"")</f>
        <v/>
      </c>
      <c r="X121" s="16" t="str">
        <f t="array" ref="X121">IF(X120&lt;&gt;"",IF(W120-1&gt;=$U$7,MAX(IF($C$15:$C$10000&lt;=W120-1,$C$15:$C$10000)),""),"")</f>
        <v/>
      </c>
      <c r="Y121" s="16" t="str">
        <f t="array" ref="Y121">IF(Z121&lt;&gt;"",MIN(IF($C$15:$C$10000&gt;=DATE(YEAR(Z121),1,1),$C$15:$C$10000)),"")</f>
        <v/>
      </c>
      <c r="Z121" s="16" t="str">
        <f t="array" ref="Z121">IF(Z120&lt;&gt;"",IF(Y120-1&gt;=$U$7,MAX(IF($C$15:$C$10000&lt;=Y120-1,$C$15:$C$10000)),""),"")</f>
        <v/>
      </c>
      <c r="AA121" s="16" t="str">
        <f t="array" ref="AA121">IF(AB121&lt;&gt;"",MIN(IF($C$15:$C$10000&gt;=AB121-$G$7,$C$15:$C$10000)),"")</f>
        <v/>
      </c>
      <c r="AB121" s="16" t="str">
        <f t="array" ref="AB121">IF(AB120&lt;&gt;"",IF(AA120-1&gt;=$U$7,MAX(IF($C$15:$C$10000&lt;=AA120-1,$C$15:$C$10000)),""),"")</f>
        <v/>
      </c>
    </row>
    <row r="122" spans="3:28" x14ac:dyDescent="0.2">
      <c r="C122" s="16">
        <v>42892</v>
      </c>
      <c r="D122" s="29">
        <v>1.1274999999999999</v>
      </c>
      <c r="F122" s="16" t="str">
        <f t="shared" si="22"/>
        <v/>
      </c>
      <c r="G122" s="16" t="str">
        <f t="shared" si="23"/>
        <v/>
      </c>
      <c r="H122" s="53" t="str">
        <f t="shared" ca="1" si="18"/>
        <v/>
      </c>
      <c r="I122" s="51" t="str">
        <f t="shared" si="19"/>
        <v/>
      </c>
      <c r="J122" s="29" t="str">
        <f>IF(G122&lt;&gt;"",IF($D$7="Weekly","Wk "&amp;WEEKNUM(G122)&amp;" "&amp;"- "&amp;YEAR(G122),IF($D$7="Monthly",TEXT(G122,"mmm-yyyy"),IF($D$7="Yearly","Y "&amp;YEAR(G122),IF($D$7="Quarterly",YEAR(G122)&amp;" - Q"&amp;LOOKUP(MONTH(G122),{1,4,7,10},{1,2,3,4}),TEXT(F122,"dd-mmm-yy")&amp;" - "&amp;TEXT(G122,"dd-mmm-yy"))))),"")</f>
        <v/>
      </c>
      <c r="O122" s="63"/>
      <c r="S122" s="16" t="str">
        <f t="array" ref="S122">IF(T122&lt;&gt;"",MIN(IF($C$15:$C$10000&gt;=(T122-6),$C$15:$C$10000)),"")</f>
        <v/>
      </c>
      <c r="T122" s="16" t="str">
        <f t="array" ref="T122">IF(T121&lt;&gt;"",IF(S121-1&gt;=$U$7,MAX(IF($C$15:$C$10000&lt;=(S121-1),$C$15:$C$10000)),""),"")</f>
        <v/>
      </c>
      <c r="U122" s="16" t="str">
        <f t="array" ref="U122">IF(V122&lt;&gt;"",MIN(IF($C$15:$C$10000&gt;=DATE(YEAR(V122),MONTH(V122),1),$C$15:$C$10000)),"")</f>
        <v/>
      </c>
      <c r="V122" s="16" t="str">
        <f t="array" ref="V122">IF(V121&lt;&gt;"",IF(U121-1&gt;=$U$7,MAX(IF($C$15:$C$10000&lt;=U121-1,$C$15:$C$10000)),""),"")</f>
        <v/>
      </c>
      <c r="W122" s="20" t="str">
        <f t="array" ref="W122">IF(X122&lt;&gt;"",MIN(IF($C$15:$C$10000&gt;=DATE(YEAR(X122),3*(ROUNDUP(MONTH(X122)/3,0)-1)+1,1),$C$15:$C$10000)),"")</f>
        <v/>
      </c>
      <c r="X122" s="16" t="str">
        <f t="array" ref="X122">IF(X121&lt;&gt;"",IF(W121-1&gt;=$U$7,MAX(IF($C$15:$C$10000&lt;=W121-1,$C$15:$C$10000)),""),"")</f>
        <v/>
      </c>
      <c r="Y122" s="16" t="str">
        <f t="array" ref="Y122">IF(Z122&lt;&gt;"",MIN(IF($C$15:$C$10000&gt;=DATE(YEAR(Z122),1,1),$C$15:$C$10000)),"")</f>
        <v/>
      </c>
      <c r="Z122" s="16" t="str">
        <f t="array" ref="Z122">IF(Z121&lt;&gt;"",IF(Y121-1&gt;=$U$7,MAX(IF($C$15:$C$10000&lt;=Y121-1,$C$15:$C$10000)),""),"")</f>
        <v/>
      </c>
      <c r="AA122" s="16" t="str">
        <f t="array" ref="AA122">IF(AB122&lt;&gt;"",MIN(IF($C$15:$C$10000&gt;=AB122-$G$7,$C$15:$C$10000)),"")</f>
        <v/>
      </c>
      <c r="AB122" s="16" t="str">
        <f t="array" ref="AB122">IF(AB121&lt;&gt;"",IF(AA121-1&gt;=$U$7,MAX(IF($C$15:$C$10000&lt;=AA121-1,$C$15:$C$10000)),""),"")</f>
        <v/>
      </c>
    </row>
    <row r="123" spans="3:28" x14ac:dyDescent="0.2">
      <c r="C123" s="16">
        <v>42891</v>
      </c>
      <c r="D123" s="29">
        <v>1.1252</v>
      </c>
      <c r="F123" s="16" t="str">
        <f t="shared" si="22"/>
        <v/>
      </c>
      <c r="G123" s="16" t="str">
        <f t="shared" si="23"/>
        <v/>
      </c>
      <c r="H123" s="53" t="str">
        <f t="shared" ca="1" si="18"/>
        <v/>
      </c>
      <c r="I123" s="51" t="str">
        <f t="shared" si="19"/>
        <v/>
      </c>
      <c r="J123" s="29" t="str">
        <f>IF(G123&lt;&gt;"",IF($D$7="Weekly","Wk "&amp;WEEKNUM(G123)&amp;" "&amp;"- "&amp;YEAR(G123),IF($D$7="Monthly",TEXT(G123,"mmm-yyyy"),IF($D$7="Yearly","Y "&amp;YEAR(G123),IF($D$7="Quarterly",YEAR(G123)&amp;" - Q"&amp;LOOKUP(MONTH(G123),{1,4,7,10},{1,2,3,4}),TEXT(F123,"dd-mmm-yy")&amp;" - "&amp;TEXT(G123,"dd-mmm-yy"))))),"")</f>
        <v/>
      </c>
      <c r="O123" s="63"/>
      <c r="S123" s="16" t="str">
        <f t="array" ref="S123">IF(T123&lt;&gt;"",MIN(IF($C$15:$C$10000&gt;=(T123-6),$C$15:$C$10000)),"")</f>
        <v/>
      </c>
      <c r="T123" s="16" t="str">
        <f t="array" ref="T123">IF(T122&lt;&gt;"",IF(S122-1&gt;=$U$7,MAX(IF($C$15:$C$10000&lt;=(S122-1),$C$15:$C$10000)),""),"")</f>
        <v/>
      </c>
      <c r="U123" s="16" t="str">
        <f t="array" ref="U123">IF(V123&lt;&gt;"",MIN(IF($C$15:$C$10000&gt;=DATE(YEAR(V123),MONTH(V123),1),$C$15:$C$10000)),"")</f>
        <v/>
      </c>
      <c r="V123" s="16" t="str">
        <f t="array" ref="V123">IF(V122&lt;&gt;"",IF(U122-1&gt;=$U$7,MAX(IF($C$15:$C$10000&lt;=U122-1,$C$15:$C$10000)),""),"")</f>
        <v/>
      </c>
      <c r="W123" s="20" t="str">
        <f t="array" ref="W123">IF(X123&lt;&gt;"",MIN(IF($C$15:$C$10000&gt;=DATE(YEAR(X123),3*(ROUNDUP(MONTH(X123)/3,0)-1)+1,1),$C$15:$C$10000)),"")</f>
        <v/>
      </c>
      <c r="X123" s="16" t="str">
        <f t="array" ref="X123">IF(X122&lt;&gt;"",IF(W122-1&gt;=$U$7,MAX(IF($C$15:$C$10000&lt;=W122-1,$C$15:$C$10000)),""),"")</f>
        <v/>
      </c>
      <c r="Y123" s="16" t="str">
        <f t="array" ref="Y123">IF(Z123&lt;&gt;"",MIN(IF($C$15:$C$10000&gt;=DATE(YEAR(Z123),1,1),$C$15:$C$10000)),"")</f>
        <v/>
      </c>
      <c r="Z123" s="16" t="str">
        <f t="array" ref="Z123">IF(Z122&lt;&gt;"",IF(Y122-1&gt;=$U$7,MAX(IF($C$15:$C$10000&lt;=Y122-1,$C$15:$C$10000)),""),"")</f>
        <v/>
      </c>
      <c r="AA123" s="16" t="str">
        <f t="array" ref="AA123">IF(AB123&lt;&gt;"",MIN(IF($C$15:$C$10000&gt;=AB123-$G$7,$C$15:$C$10000)),"")</f>
        <v/>
      </c>
      <c r="AB123" s="16" t="str">
        <f t="array" ref="AB123">IF(AB122&lt;&gt;"",IF(AA122-1&gt;=$U$7,MAX(IF($C$15:$C$10000&lt;=AA122-1,$C$15:$C$10000)),""),"")</f>
        <v/>
      </c>
    </row>
    <row r="124" spans="3:28" x14ac:dyDescent="0.2">
      <c r="C124" s="16">
        <v>42888</v>
      </c>
      <c r="D124" s="29">
        <v>1.1279999999999999</v>
      </c>
      <c r="F124" s="16" t="str">
        <f t="shared" si="22"/>
        <v/>
      </c>
      <c r="G124" s="16" t="str">
        <f t="shared" si="23"/>
        <v/>
      </c>
      <c r="H124" s="53" t="str">
        <f t="shared" ca="1" si="18"/>
        <v/>
      </c>
      <c r="I124" s="51" t="str">
        <f t="shared" si="19"/>
        <v/>
      </c>
      <c r="J124" s="29" t="str">
        <f>IF(G124&lt;&gt;"",IF($D$7="Weekly","Wk "&amp;WEEKNUM(G124)&amp;" "&amp;"- "&amp;YEAR(G124),IF($D$7="Monthly",TEXT(G124,"mmm-yyyy"),IF($D$7="Yearly","Y "&amp;YEAR(G124),IF($D$7="Quarterly",YEAR(G124)&amp;" - Q"&amp;LOOKUP(MONTH(G124),{1,4,7,10},{1,2,3,4}),TEXT(F124,"dd-mmm-yy")&amp;" - "&amp;TEXT(G124,"dd-mmm-yy"))))),"")</f>
        <v/>
      </c>
      <c r="O124" s="63"/>
      <c r="S124" s="16" t="str">
        <f t="array" ref="S124">IF(T124&lt;&gt;"",MIN(IF($C$15:$C$10000&gt;=(T124-6),$C$15:$C$10000)),"")</f>
        <v/>
      </c>
      <c r="T124" s="16" t="str">
        <f t="array" ref="T124">IF(T123&lt;&gt;"",IF(S123-1&gt;=$U$7,MAX(IF($C$15:$C$10000&lt;=(S123-1),$C$15:$C$10000)),""),"")</f>
        <v/>
      </c>
      <c r="U124" s="16" t="str">
        <f t="array" ref="U124">IF(V124&lt;&gt;"",MIN(IF($C$15:$C$10000&gt;=DATE(YEAR(V124),MONTH(V124),1),$C$15:$C$10000)),"")</f>
        <v/>
      </c>
      <c r="V124" s="16" t="str">
        <f t="array" ref="V124">IF(V123&lt;&gt;"",IF(U123-1&gt;=$U$7,MAX(IF($C$15:$C$10000&lt;=U123-1,$C$15:$C$10000)),""),"")</f>
        <v/>
      </c>
      <c r="W124" s="20" t="str">
        <f t="array" ref="W124">IF(X124&lt;&gt;"",MIN(IF($C$15:$C$10000&gt;=DATE(YEAR(X124),3*(ROUNDUP(MONTH(X124)/3,0)-1)+1,1),$C$15:$C$10000)),"")</f>
        <v/>
      </c>
      <c r="X124" s="16" t="str">
        <f t="array" ref="X124">IF(X123&lt;&gt;"",IF(W123-1&gt;=$U$7,MAX(IF($C$15:$C$10000&lt;=W123-1,$C$15:$C$10000)),""),"")</f>
        <v/>
      </c>
      <c r="Y124" s="16" t="str">
        <f t="array" ref="Y124">IF(Z124&lt;&gt;"",MIN(IF($C$15:$C$10000&gt;=DATE(YEAR(Z124),1,1),$C$15:$C$10000)),"")</f>
        <v/>
      </c>
      <c r="Z124" s="16" t="str">
        <f t="array" ref="Z124">IF(Z123&lt;&gt;"",IF(Y123-1&gt;=$U$7,MAX(IF($C$15:$C$10000&lt;=Y123-1,$C$15:$C$10000)),""),"")</f>
        <v/>
      </c>
      <c r="AA124" s="16" t="str">
        <f t="array" ref="AA124">IF(AB124&lt;&gt;"",MIN(IF($C$15:$C$10000&gt;=AB124-$G$7,$C$15:$C$10000)),"")</f>
        <v/>
      </c>
      <c r="AB124" s="16" t="str">
        <f t="array" ref="AB124">IF(AB123&lt;&gt;"",IF(AA123-1&gt;=$U$7,MAX(IF($C$15:$C$10000&lt;=AA123-1,$C$15:$C$10000)),""),"")</f>
        <v/>
      </c>
    </row>
    <row r="125" spans="3:28" x14ac:dyDescent="0.2">
      <c r="C125" s="16">
        <v>42887</v>
      </c>
      <c r="D125" s="29">
        <v>1.1211</v>
      </c>
      <c r="F125" s="16" t="str">
        <f t="shared" si="22"/>
        <v/>
      </c>
      <c r="G125" s="16" t="str">
        <f t="shared" si="23"/>
        <v/>
      </c>
      <c r="H125" s="53" t="str">
        <f t="shared" ca="1" si="18"/>
        <v/>
      </c>
      <c r="I125" s="51" t="str">
        <f t="shared" si="19"/>
        <v/>
      </c>
      <c r="J125" s="29" t="str">
        <f>IF(G125&lt;&gt;"",IF($D$7="Weekly","Wk "&amp;WEEKNUM(G125)&amp;" "&amp;"- "&amp;YEAR(G125),IF($D$7="Monthly",TEXT(G125,"mmm-yyyy"),IF($D$7="Yearly","Y "&amp;YEAR(G125),IF($D$7="Quarterly",YEAR(G125)&amp;" - Q"&amp;LOOKUP(MONTH(G125),{1,4,7,10},{1,2,3,4}),TEXT(F125,"dd-mmm-yy")&amp;" - "&amp;TEXT(G125,"dd-mmm-yy"))))),"")</f>
        <v/>
      </c>
      <c r="O125" s="63"/>
      <c r="S125" s="16" t="str">
        <f t="array" ref="S125">IF(T125&lt;&gt;"",MIN(IF($C$15:$C$10000&gt;=(T125-6),$C$15:$C$10000)),"")</f>
        <v/>
      </c>
      <c r="T125" s="16" t="str">
        <f t="array" ref="T125">IF(T124&lt;&gt;"",IF(S124-1&gt;=$U$7,MAX(IF($C$15:$C$10000&lt;=(S124-1),$C$15:$C$10000)),""),"")</f>
        <v/>
      </c>
      <c r="U125" s="16" t="str">
        <f t="array" ref="U125">IF(V125&lt;&gt;"",MIN(IF($C$15:$C$10000&gt;=DATE(YEAR(V125),MONTH(V125),1),$C$15:$C$10000)),"")</f>
        <v/>
      </c>
      <c r="V125" s="16" t="str">
        <f t="array" ref="V125">IF(V124&lt;&gt;"",IF(U124-1&gt;=$U$7,MAX(IF($C$15:$C$10000&lt;=U124-1,$C$15:$C$10000)),""),"")</f>
        <v/>
      </c>
      <c r="W125" s="20" t="str">
        <f t="array" ref="W125">IF(X125&lt;&gt;"",MIN(IF($C$15:$C$10000&gt;=DATE(YEAR(X125),3*(ROUNDUP(MONTH(X125)/3,0)-1)+1,1),$C$15:$C$10000)),"")</f>
        <v/>
      </c>
      <c r="X125" s="16" t="str">
        <f t="array" ref="X125">IF(X124&lt;&gt;"",IF(W124-1&gt;=$U$7,MAX(IF($C$15:$C$10000&lt;=W124-1,$C$15:$C$10000)),""),"")</f>
        <v/>
      </c>
      <c r="Y125" s="16" t="str">
        <f t="array" ref="Y125">IF(Z125&lt;&gt;"",MIN(IF($C$15:$C$10000&gt;=DATE(YEAR(Z125),1,1),$C$15:$C$10000)),"")</f>
        <v/>
      </c>
      <c r="Z125" s="16" t="str">
        <f t="array" ref="Z125">IF(Z124&lt;&gt;"",IF(Y124-1&gt;=$U$7,MAX(IF($C$15:$C$10000&lt;=Y124-1,$C$15:$C$10000)),""),"")</f>
        <v/>
      </c>
      <c r="AA125" s="16" t="str">
        <f t="array" ref="AA125">IF(AB125&lt;&gt;"",MIN(IF($C$15:$C$10000&gt;=AB125-$G$7,$C$15:$C$10000)),"")</f>
        <v/>
      </c>
      <c r="AB125" s="16" t="str">
        <f t="array" ref="AB125">IF(AB124&lt;&gt;"",IF(AA124-1&gt;=$U$7,MAX(IF($C$15:$C$10000&lt;=AA124-1,$C$15:$C$10000)),""),"")</f>
        <v/>
      </c>
    </row>
    <row r="126" spans="3:28" x14ac:dyDescent="0.2">
      <c r="C126" s="16">
        <v>42886</v>
      </c>
      <c r="D126" s="29">
        <v>1.1241000000000001</v>
      </c>
      <c r="F126" s="16" t="str">
        <f t="shared" si="22"/>
        <v/>
      </c>
      <c r="G126" s="16" t="str">
        <f t="shared" si="23"/>
        <v/>
      </c>
      <c r="H126" s="53" t="str">
        <f t="shared" ca="1" si="18"/>
        <v/>
      </c>
      <c r="I126" s="51" t="str">
        <f t="shared" si="19"/>
        <v/>
      </c>
      <c r="J126" s="29" t="str">
        <f>IF(G126&lt;&gt;"",IF($D$7="Weekly","Wk "&amp;WEEKNUM(G126)&amp;" "&amp;"- "&amp;YEAR(G126),IF($D$7="Monthly",TEXT(G126,"mmm-yyyy"),IF($D$7="Yearly","Y "&amp;YEAR(G126),IF($D$7="Quarterly",YEAR(G126)&amp;" - Q"&amp;LOOKUP(MONTH(G126),{1,4,7,10},{1,2,3,4}),TEXT(F126,"dd-mmm-yy")&amp;" - "&amp;TEXT(G126,"dd-mmm-yy"))))),"")</f>
        <v/>
      </c>
      <c r="O126" s="63"/>
      <c r="S126" s="16" t="str">
        <f t="array" ref="S126">IF(T126&lt;&gt;"",MIN(IF($C$15:$C$10000&gt;=(T126-6),$C$15:$C$10000)),"")</f>
        <v/>
      </c>
      <c r="T126" s="16" t="str">
        <f t="array" ref="T126">IF(T125&lt;&gt;"",IF(S125-1&gt;=$U$7,MAX(IF($C$15:$C$10000&lt;=(S125-1),$C$15:$C$10000)),""),"")</f>
        <v/>
      </c>
      <c r="U126" s="16" t="str">
        <f t="array" ref="U126">IF(V126&lt;&gt;"",MIN(IF($C$15:$C$10000&gt;=DATE(YEAR(V126),MONTH(V126),1),$C$15:$C$10000)),"")</f>
        <v/>
      </c>
      <c r="V126" s="16" t="str">
        <f t="array" ref="V126">IF(V125&lt;&gt;"",IF(U125-1&gt;=$U$7,MAX(IF($C$15:$C$10000&lt;=U125-1,$C$15:$C$10000)),""),"")</f>
        <v/>
      </c>
      <c r="W126" s="20" t="str">
        <f t="array" ref="W126">IF(X126&lt;&gt;"",MIN(IF($C$15:$C$10000&gt;=DATE(YEAR(X126),3*(ROUNDUP(MONTH(X126)/3,0)-1)+1,1),$C$15:$C$10000)),"")</f>
        <v/>
      </c>
      <c r="X126" s="16" t="str">
        <f t="array" ref="X126">IF(X125&lt;&gt;"",IF(W125-1&gt;=$U$7,MAX(IF($C$15:$C$10000&lt;=W125-1,$C$15:$C$10000)),""),"")</f>
        <v/>
      </c>
      <c r="Y126" s="16" t="str">
        <f t="array" ref="Y126">IF(Z126&lt;&gt;"",MIN(IF($C$15:$C$10000&gt;=DATE(YEAR(Z126),1,1),$C$15:$C$10000)),"")</f>
        <v/>
      </c>
      <c r="Z126" s="16" t="str">
        <f t="array" ref="Z126">IF(Z125&lt;&gt;"",IF(Y125-1&gt;=$U$7,MAX(IF($C$15:$C$10000&lt;=Y125-1,$C$15:$C$10000)),""),"")</f>
        <v/>
      </c>
      <c r="AA126" s="16" t="str">
        <f t="array" ref="AA126">IF(AB126&lt;&gt;"",MIN(IF($C$15:$C$10000&gt;=AB126-$G$7,$C$15:$C$10000)),"")</f>
        <v/>
      </c>
      <c r="AB126" s="16" t="str">
        <f t="array" ref="AB126">IF(AB125&lt;&gt;"",IF(AA125-1&gt;=$U$7,MAX(IF($C$15:$C$10000&lt;=AA125-1,$C$15:$C$10000)),""),"")</f>
        <v/>
      </c>
    </row>
    <row r="127" spans="3:28" x14ac:dyDescent="0.2">
      <c r="C127" s="16">
        <v>42885</v>
      </c>
      <c r="D127" s="29">
        <v>1.1183000000000001</v>
      </c>
      <c r="F127" s="16" t="str">
        <f t="shared" si="22"/>
        <v/>
      </c>
      <c r="G127" s="16" t="str">
        <f t="shared" si="23"/>
        <v/>
      </c>
      <c r="H127" s="53" t="str">
        <f t="shared" ca="1" si="18"/>
        <v/>
      </c>
      <c r="I127" s="51" t="str">
        <f t="shared" si="19"/>
        <v/>
      </c>
      <c r="J127" s="29" t="str">
        <f>IF(G127&lt;&gt;"",IF($D$7="Weekly","Wk "&amp;WEEKNUM(G127)&amp;" "&amp;"- "&amp;YEAR(G127),IF($D$7="Monthly",TEXT(G127,"mmm-yyyy"),IF($D$7="Yearly","Y "&amp;YEAR(G127),IF($D$7="Quarterly",YEAR(G127)&amp;" - Q"&amp;LOOKUP(MONTH(G127),{1,4,7,10},{1,2,3,4}),TEXT(F127,"dd-mmm-yy")&amp;" - "&amp;TEXT(G127,"dd-mmm-yy"))))),"")</f>
        <v/>
      </c>
      <c r="O127" s="63"/>
      <c r="S127" s="16" t="str">
        <f t="array" ref="S127">IF(T127&lt;&gt;"",MIN(IF($C$15:$C$10000&gt;=(T127-6),$C$15:$C$10000)),"")</f>
        <v/>
      </c>
      <c r="T127" s="16" t="str">
        <f t="array" ref="T127">IF(T126&lt;&gt;"",IF(S126-1&gt;=$U$7,MAX(IF($C$15:$C$10000&lt;=(S126-1),$C$15:$C$10000)),""),"")</f>
        <v/>
      </c>
      <c r="U127" s="16" t="str">
        <f t="array" ref="U127">IF(V127&lt;&gt;"",MIN(IF($C$15:$C$10000&gt;=DATE(YEAR(V127),MONTH(V127),1),$C$15:$C$10000)),"")</f>
        <v/>
      </c>
      <c r="V127" s="16" t="str">
        <f t="array" ref="V127">IF(V126&lt;&gt;"",IF(U126-1&gt;=$U$7,MAX(IF($C$15:$C$10000&lt;=U126-1,$C$15:$C$10000)),""),"")</f>
        <v/>
      </c>
      <c r="W127" s="20" t="str">
        <f t="array" ref="W127">IF(X127&lt;&gt;"",MIN(IF($C$15:$C$10000&gt;=DATE(YEAR(X127),3*(ROUNDUP(MONTH(X127)/3,0)-1)+1,1),$C$15:$C$10000)),"")</f>
        <v/>
      </c>
      <c r="X127" s="16" t="str">
        <f t="array" ref="X127">IF(X126&lt;&gt;"",IF(W126-1&gt;=$U$7,MAX(IF($C$15:$C$10000&lt;=W126-1,$C$15:$C$10000)),""),"")</f>
        <v/>
      </c>
      <c r="Y127" s="16" t="str">
        <f t="array" ref="Y127">IF(Z127&lt;&gt;"",MIN(IF($C$15:$C$10000&gt;=DATE(YEAR(Z127),1,1),$C$15:$C$10000)),"")</f>
        <v/>
      </c>
      <c r="Z127" s="16" t="str">
        <f t="array" ref="Z127">IF(Z126&lt;&gt;"",IF(Y126-1&gt;=$U$7,MAX(IF($C$15:$C$10000&lt;=Y126-1,$C$15:$C$10000)),""),"")</f>
        <v/>
      </c>
      <c r="AA127" s="16" t="str">
        <f t="array" ref="AA127">IF(AB127&lt;&gt;"",MIN(IF($C$15:$C$10000&gt;=AB127-$G$7,$C$15:$C$10000)),"")</f>
        <v/>
      </c>
      <c r="AB127" s="16" t="str">
        <f t="array" ref="AB127">IF(AB126&lt;&gt;"",IF(AA126-1&gt;=$U$7,MAX(IF($C$15:$C$10000&lt;=AA126-1,$C$15:$C$10000)),""),"")</f>
        <v/>
      </c>
    </row>
    <row r="128" spans="3:28" x14ac:dyDescent="0.2">
      <c r="C128" s="16">
        <v>42884</v>
      </c>
      <c r="D128" s="29">
        <v>1.1164000000000001</v>
      </c>
      <c r="F128" s="16" t="str">
        <f t="shared" si="22"/>
        <v/>
      </c>
      <c r="G128" s="16" t="str">
        <f t="shared" si="23"/>
        <v/>
      </c>
      <c r="H128" s="53" t="str">
        <f t="shared" ca="1" si="18"/>
        <v/>
      </c>
      <c r="I128" s="51" t="str">
        <f t="shared" si="19"/>
        <v/>
      </c>
      <c r="J128" s="29" t="str">
        <f>IF(G128&lt;&gt;"",IF($D$7="Weekly","Wk "&amp;WEEKNUM(G128)&amp;" "&amp;"- "&amp;YEAR(G128),IF($D$7="Monthly",TEXT(G128,"mmm-yyyy"),IF($D$7="Yearly","Y "&amp;YEAR(G128),IF($D$7="Quarterly",YEAR(G128)&amp;" - Q"&amp;LOOKUP(MONTH(G128),{1,4,7,10},{1,2,3,4}),TEXT(F128,"dd-mmm-yy")&amp;" - "&amp;TEXT(G128,"dd-mmm-yy"))))),"")</f>
        <v/>
      </c>
      <c r="O128" s="63"/>
      <c r="S128" s="16" t="str">
        <f t="array" ref="S128">IF(T128&lt;&gt;"",MIN(IF($C$15:$C$10000&gt;=(T128-6),$C$15:$C$10000)),"")</f>
        <v/>
      </c>
      <c r="T128" s="16" t="str">
        <f t="array" ref="T128">IF(T127&lt;&gt;"",IF(S127-1&gt;=$U$7,MAX(IF($C$15:$C$10000&lt;=(S127-1),$C$15:$C$10000)),""),"")</f>
        <v/>
      </c>
      <c r="U128" s="16" t="str">
        <f t="array" ref="U128">IF(V128&lt;&gt;"",MIN(IF($C$15:$C$10000&gt;=DATE(YEAR(V128),MONTH(V128),1),$C$15:$C$10000)),"")</f>
        <v/>
      </c>
      <c r="V128" s="16" t="str">
        <f t="array" ref="V128">IF(V127&lt;&gt;"",IF(U127-1&gt;=$U$7,MAX(IF($C$15:$C$10000&lt;=U127-1,$C$15:$C$10000)),""),"")</f>
        <v/>
      </c>
      <c r="W128" s="20" t="str">
        <f t="array" ref="W128">IF(X128&lt;&gt;"",MIN(IF($C$15:$C$10000&gt;=DATE(YEAR(X128),3*(ROUNDUP(MONTH(X128)/3,0)-1)+1,1),$C$15:$C$10000)),"")</f>
        <v/>
      </c>
      <c r="X128" s="16" t="str">
        <f t="array" ref="X128">IF(X127&lt;&gt;"",IF(W127-1&gt;=$U$7,MAX(IF($C$15:$C$10000&lt;=W127-1,$C$15:$C$10000)),""),"")</f>
        <v/>
      </c>
      <c r="Y128" s="16" t="str">
        <f t="array" ref="Y128">IF(Z128&lt;&gt;"",MIN(IF($C$15:$C$10000&gt;=DATE(YEAR(Z128),1,1),$C$15:$C$10000)),"")</f>
        <v/>
      </c>
      <c r="Z128" s="16" t="str">
        <f t="array" ref="Z128">IF(Z127&lt;&gt;"",IF(Y127-1&gt;=$U$7,MAX(IF($C$15:$C$10000&lt;=Y127-1,$C$15:$C$10000)),""),"")</f>
        <v/>
      </c>
      <c r="AA128" s="16" t="str">
        <f t="array" ref="AA128">IF(AB128&lt;&gt;"",MIN(IF($C$15:$C$10000&gt;=AB128-$G$7,$C$15:$C$10000)),"")</f>
        <v/>
      </c>
      <c r="AB128" s="16" t="str">
        <f t="array" ref="AB128">IF(AB127&lt;&gt;"",IF(AA127-1&gt;=$U$7,MAX(IF($C$15:$C$10000&lt;=AA127-1,$C$15:$C$10000)),""),"")</f>
        <v/>
      </c>
    </row>
    <row r="129" spans="3:28" x14ac:dyDescent="0.2">
      <c r="C129" s="16">
        <v>42881</v>
      </c>
      <c r="D129" s="29">
        <v>1.1182000000000001</v>
      </c>
      <c r="F129" s="16" t="str">
        <f t="shared" si="22"/>
        <v/>
      </c>
      <c r="G129" s="16" t="str">
        <f t="shared" si="23"/>
        <v/>
      </c>
      <c r="H129" s="53" t="str">
        <f t="shared" ca="1" si="18"/>
        <v/>
      </c>
      <c r="I129" s="51" t="str">
        <f t="shared" si="19"/>
        <v/>
      </c>
      <c r="J129" s="29" t="str">
        <f>IF(G129&lt;&gt;"",IF($D$7="Weekly","Wk "&amp;WEEKNUM(G129)&amp;" "&amp;"- "&amp;YEAR(G129),IF($D$7="Monthly",TEXT(G129,"mmm-yyyy"),IF($D$7="Yearly","Y "&amp;YEAR(G129),IF($D$7="Quarterly",YEAR(G129)&amp;" - Q"&amp;LOOKUP(MONTH(G129),{1,4,7,10},{1,2,3,4}),TEXT(F129,"dd-mmm-yy")&amp;" - "&amp;TEXT(G129,"dd-mmm-yy"))))),"")</f>
        <v/>
      </c>
      <c r="O129" s="63"/>
      <c r="S129" s="16" t="str">
        <f t="array" ref="S129">IF(T129&lt;&gt;"",MIN(IF($C$15:$C$10000&gt;=(T129-6),$C$15:$C$10000)),"")</f>
        <v/>
      </c>
      <c r="T129" s="16" t="str">
        <f t="array" ref="T129">IF(T128&lt;&gt;"",IF(S128-1&gt;=$U$7,MAX(IF($C$15:$C$10000&lt;=(S128-1),$C$15:$C$10000)),""),"")</f>
        <v/>
      </c>
      <c r="U129" s="16" t="str">
        <f t="array" ref="U129">IF(V129&lt;&gt;"",MIN(IF($C$15:$C$10000&gt;=DATE(YEAR(V129),MONTH(V129),1),$C$15:$C$10000)),"")</f>
        <v/>
      </c>
      <c r="V129" s="16" t="str">
        <f t="array" ref="V129">IF(V128&lt;&gt;"",IF(U128-1&gt;=$U$7,MAX(IF($C$15:$C$10000&lt;=U128-1,$C$15:$C$10000)),""),"")</f>
        <v/>
      </c>
      <c r="W129" s="20" t="str">
        <f t="array" ref="W129">IF(X129&lt;&gt;"",MIN(IF($C$15:$C$10000&gt;=DATE(YEAR(X129),3*(ROUNDUP(MONTH(X129)/3,0)-1)+1,1),$C$15:$C$10000)),"")</f>
        <v/>
      </c>
      <c r="X129" s="16" t="str">
        <f t="array" ref="X129">IF(X128&lt;&gt;"",IF(W128-1&gt;=$U$7,MAX(IF($C$15:$C$10000&lt;=W128-1,$C$15:$C$10000)),""),"")</f>
        <v/>
      </c>
      <c r="Y129" s="16" t="str">
        <f t="array" ref="Y129">IF(Z129&lt;&gt;"",MIN(IF($C$15:$C$10000&gt;=DATE(YEAR(Z129),1,1),$C$15:$C$10000)),"")</f>
        <v/>
      </c>
      <c r="Z129" s="16" t="str">
        <f t="array" ref="Z129">IF(Z128&lt;&gt;"",IF(Y128-1&gt;=$U$7,MAX(IF($C$15:$C$10000&lt;=Y128-1,$C$15:$C$10000)),""),"")</f>
        <v/>
      </c>
      <c r="AA129" s="16" t="str">
        <f t="array" ref="AA129">IF(AB129&lt;&gt;"",MIN(IF($C$15:$C$10000&gt;=AB129-$G$7,$C$15:$C$10000)),"")</f>
        <v/>
      </c>
      <c r="AB129" s="16" t="str">
        <f t="array" ref="AB129">IF(AB128&lt;&gt;"",IF(AA128-1&gt;=$U$7,MAX(IF($C$15:$C$10000&lt;=AA128-1,$C$15:$C$10000)),""),"")</f>
        <v/>
      </c>
    </row>
    <row r="130" spans="3:28" x14ac:dyDescent="0.2">
      <c r="C130" s="16">
        <v>42880</v>
      </c>
      <c r="D130" s="29">
        <v>1.1209</v>
      </c>
      <c r="F130" s="16" t="str">
        <f t="shared" si="22"/>
        <v/>
      </c>
      <c r="G130" s="16" t="str">
        <f t="shared" si="23"/>
        <v/>
      </c>
      <c r="H130" s="53" t="str">
        <f t="shared" ca="1" si="18"/>
        <v/>
      </c>
      <c r="I130" s="51" t="str">
        <f t="shared" si="19"/>
        <v/>
      </c>
      <c r="J130" s="29" t="str">
        <f>IF(G130&lt;&gt;"",IF($D$7="Weekly","Wk "&amp;WEEKNUM(G130)&amp;" "&amp;"- "&amp;YEAR(G130),IF($D$7="Monthly",TEXT(G130,"mmm-yyyy"),IF($D$7="Yearly","Y "&amp;YEAR(G130),IF($D$7="Quarterly",YEAR(G130)&amp;" - Q"&amp;LOOKUP(MONTH(G130),{1,4,7,10},{1,2,3,4}),TEXT(F130,"dd-mmm-yy")&amp;" - "&amp;TEXT(G130,"dd-mmm-yy"))))),"")</f>
        <v/>
      </c>
      <c r="O130" s="63"/>
      <c r="S130" s="16" t="str">
        <f t="array" ref="S130">IF(T130&lt;&gt;"",MIN(IF($C$15:$C$10000&gt;=(T130-6),$C$15:$C$10000)),"")</f>
        <v/>
      </c>
      <c r="T130" s="16" t="str">
        <f t="array" ref="T130">IF(T129&lt;&gt;"",IF(S129-1&gt;=$U$7,MAX(IF($C$15:$C$10000&lt;=(S129-1),$C$15:$C$10000)),""),"")</f>
        <v/>
      </c>
      <c r="U130" s="16" t="str">
        <f t="array" ref="U130">IF(V130&lt;&gt;"",MIN(IF($C$15:$C$10000&gt;=DATE(YEAR(V130),MONTH(V130),1),$C$15:$C$10000)),"")</f>
        <v/>
      </c>
      <c r="V130" s="16" t="str">
        <f t="array" ref="V130">IF(V129&lt;&gt;"",IF(U129-1&gt;=$U$7,MAX(IF($C$15:$C$10000&lt;=U129-1,$C$15:$C$10000)),""),"")</f>
        <v/>
      </c>
      <c r="W130" s="20" t="str">
        <f t="array" ref="W130">IF(X130&lt;&gt;"",MIN(IF($C$15:$C$10000&gt;=DATE(YEAR(X130),3*(ROUNDUP(MONTH(X130)/3,0)-1)+1,1),$C$15:$C$10000)),"")</f>
        <v/>
      </c>
      <c r="X130" s="16" t="str">
        <f t="array" ref="X130">IF(X129&lt;&gt;"",IF(W129-1&gt;=$U$7,MAX(IF($C$15:$C$10000&lt;=W129-1,$C$15:$C$10000)),""),"")</f>
        <v/>
      </c>
      <c r="Y130" s="16" t="str">
        <f t="array" ref="Y130">IF(Z130&lt;&gt;"",MIN(IF($C$15:$C$10000&gt;=DATE(YEAR(Z130),1,1),$C$15:$C$10000)),"")</f>
        <v/>
      </c>
      <c r="Z130" s="16" t="str">
        <f t="array" ref="Z130">IF(Z129&lt;&gt;"",IF(Y129-1&gt;=$U$7,MAX(IF($C$15:$C$10000&lt;=Y129-1,$C$15:$C$10000)),""),"")</f>
        <v/>
      </c>
      <c r="AA130" s="16" t="str">
        <f t="array" ref="AA130">IF(AB130&lt;&gt;"",MIN(IF($C$15:$C$10000&gt;=AB130-$G$7,$C$15:$C$10000)),"")</f>
        <v/>
      </c>
      <c r="AB130" s="16" t="str">
        <f t="array" ref="AB130">IF(AB129&lt;&gt;"",IF(AA129-1&gt;=$U$7,MAX(IF($C$15:$C$10000&lt;=AA129-1,$C$15:$C$10000)),""),"")</f>
        <v/>
      </c>
    </row>
    <row r="131" spans="3:28" x14ac:dyDescent="0.2">
      <c r="C131" s="16">
        <v>42879</v>
      </c>
      <c r="D131" s="29">
        <v>1.1216999999999999</v>
      </c>
      <c r="F131" s="16" t="str">
        <f t="shared" si="22"/>
        <v/>
      </c>
      <c r="G131" s="16" t="str">
        <f t="shared" si="23"/>
        <v/>
      </c>
      <c r="H131" s="53" t="str">
        <f t="shared" ca="1" si="18"/>
        <v/>
      </c>
      <c r="I131" s="51" t="str">
        <f t="shared" si="19"/>
        <v/>
      </c>
      <c r="J131" s="29" t="str">
        <f>IF(G131&lt;&gt;"",IF($D$7="Weekly","Wk "&amp;WEEKNUM(G131)&amp;" "&amp;"- "&amp;YEAR(G131),IF($D$7="Monthly",TEXT(G131,"mmm-yyyy"),IF($D$7="Yearly","Y "&amp;YEAR(G131),IF($D$7="Quarterly",YEAR(G131)&amp;" - Q"&amp;LOOKUP(MONTH(G131),{1,4,7,10},{1,2,3,4}),TEXT(F131,"dd-mmm-yy")&amp;" - "&amp;TEXT(G131,"dd-mmm-yy"))))),"")</f>
        <v/>
      </c>
      <c r="O131" s="63"/>
      <c r="S131" s="16" t="str">
        <f t="array" ref="S131">IF(T131&lt;&gt;"",MIN(IF($C$15:$C$10000&gt;=(T131-6),$C$15:$C$10000)),"")</f>
        <v/>
      </c>
      <c r="T131" s="16" t="str">
        <f t="array" ref="T131">IF(T130&lt;&gt;"",IF(S130-1&gt;=$U$7,MAX(IF($C$15:$C$10000&lt;=(S130-1),$C$15:$C$10000)),""),"")</f>
        <v/>
      </c>
      <c r="U131" s="16" t="str">
        <f t="array" ref="U131">IF(V131&lt;&gt;"",MIN(IF($C$15:$C$10000&gt;=DATE(YEAR(V131),MONTH(V131),1),$C$15:$C$10000)),"")</f>
        <v/>
      </c>
      <c r="V131" s="16" t="str">
        <f t="array" ref="V131">IF(V130&lt;&gt;"",IF(U130-1&gt;=$U$7,MAX(IF($C$15:$C$10000&lt;=U130-1,$C$15:$C$10000)),""),"")</f>
        <v/>
      </c>
      <c r="W131" s="20" t="str">
        <f t="array" ref="W131">IF(X131&lt;&gt;"",MIN(IF($C$15:$C$10000&gt;=DATE(YEAR(X131),3*(ROUNDUP(MONTH(X131)/3,0)-1)+1,1),$C$15:$C$10000)),"")</f>
        <v/>
      </c>
      <c r="X131" s="16" t="str">
        <f t="array" ref="X131">IF(X130&lt;&gt;"",IF(W130-1&gt;=$U$7,MAX(IF($C$15:$C$10000&lt;=W130-1,$C$15:$C$10000)),""),"")</f>
        <v/>
      </c>
      <c r="Y131" s="16" t="str">
        <f t="array" ref="Y131">IF(Z131&lt;&gt;"",MIN(IF($C$15:$C$10000&gt;=DATE(YEAR(Z131),1,1),$C$15:$C$10000)),"")</f>
        <v/>
      </c>
      <c r="Z131" s="16" t="str">
        <f t="array" ref="Z131">IF(Z130&lt;&gt;"",IF(Y130-1&gt;=$U$7,MAX(IF($C$15:$C$10000&lt;=Y130-1,$C$15:$C$10000)),""),"")</f>
        <v/>
      </c>
      <c r="AA131" s="16" t="str">
        <f t="array" ref="AA131">IF(AB131&lt;&gt;"",MIN(IF($C$15:$C$10000&gt;=AB131-$G$7,$C$15:$C$10000)),"")</f>
        <v/>
      </c>
      <c r="AB131" s="16" t="str">
        <f t="array" ref="AB131">IF(AB130&lt;&gt;"",IF(AA130-1&gt;=$U$7,MAX(IF($C$15:$C$10000&lt;=AA130-1,$C$15:$C$10000)),""),"")</f>
        <v/>
      </c>
    </row>
    <row r="132" spans="3:28" x14ac:dyDescent="0.2">
      <c r="C132" s="16">
        <v>42878</v>
      </c>
      <c r="D132" s="29">
        <v>1.1182000000000001</v>
      </c>
      <c r="F132" s="16" t="str">
        <f t="shared" si="22"/>
        <v/>
      </c>
      <c r="G132" s="16" t="str">
        <f t="shared" si="23"/>
        <v/>
      </c>
      <c r="H132" s="53" t="str">
        <f t="shared" ca="1" si="18"/>
        <v/>
      </c>
      <c r="I132" s="51" t="str">
        <f t="shared" si="19"/>
        <v/>
      </c>
      <c r="J132" s="29" t="str">
        <f>IF(G132&lt;&gt;"",IF($D$7="Weekly","Wk "&amp;WEEKNUM(G132)&amp;" "&amp;"- "&amp;YEAR(G132),IF($D$7="Monthly",TEXT(G132,"mmm-yyyy"),IF($D$7="Yearly","Y "&amp;YEAR(G132),IF($D$7="Quarterly",YEAR(G132)&amp;" - Q"&amp;LOOKUP(MONTH(G132),{1,4,7,10},{1,2,3,4}),TEXT(F132,"dd-mmm-yy")&amp;" - "&amp;TEXT(G132,"dd-mmm-yy"))))),"")</f>
        <v/>
      </c>
      <c r="O132" s="63"/>
      <c r="S132" s="16" t="str">
        <f t="array" ref="S132">IF(T132&lt;&gt;"",MIN(IF($C$15:$C$10000&gt;=(T132-6),$C$15:$C$10000)),"")</f>
        <v/>
      </c>
      <c r="T132" s="16" t="str">
        <f t="array" ref="T132">IF(T131&lt;&gt;"",IF(S131-1&gt;=$U$7,MAX(IF($C$15:$C$10000&lt;=(S131-1),$C$15:$C$10000)),""),"")</f>
        <v/>
      </c>
      <c r="U132" s="16" t="str">
        <f t="array" ref="U132">IF(V132&lt;&gt;"",MIN(IF($C$15:$C$10000&gt;=DATE(YEAR(V132),MONTH(V132),1),$C$15:$C$10000)),"")</f>
        <v/>
      </c>
      <c r="V132" s="16" t="str">
        <f t="array" ref="V132">IF(V131&lt;&gt;"",IF(U131-1&gt;=$U$7,MAX(IF($C$15:$C$10000&lt;=U131-1,$C$15:$C$10000)),""),"")</f>
        <v/>
      </c>
      <c r="W132" s="20" t="str">
        <f t="array" ref="W132">IF(X132&lt;&gt;"",MIN(IF($C$15:$C$10000&gt;=DATE(YEAR(X132),3*(ROUNDUP(MONTH(X132)/3,0)-1)+1,1),$C$15:$C$10000)),"")</f>
        <v/>
      </c>
      <c r="X132" s="16" t="str">
        <f t="array" ref="X132">IF(X131&lt;&gt;"",IF(W131-1&gt;=$U$7,MAX(IF($C$15:$C$10000&lt;=W131-1,$C$15:$C$10000)),""),"")</f>
        <v/>
      </c>
      <c r="Y132" s="16" t="str">
        <f t="array" ref="Y132">IF(Z132&lt;&gt;"",MIN(IF($C$15:$C$10000&gt;=DATE(YEAR(Z132),1,1),$C$15:$C$10000)),"")</f>
        <v/>
      </c>
      <c r="Z132" s="16" t="str">
        <f t="array" ref="Z132">IF(Z131&lt;&gt;"",IF(Y131-1&gt;=$U$7,MAX(IF($C$15:$C$10000&lt;=Y131-1,$C$15:$C$10000)),""),"")</f>
        <v/>
      </c>
      <c r="AA132" s="16" t="str">
        <f t="array" ref="AA132">IF(AB132&lt;&gt;"",MIN(IF($C$15:$C$10000&gt;=AB132-$G$7,$C$15:$C$10000)),"")</f>
        <v/>
      </c>
      <c r="AB132" s="16" t="str">
        <f t="array" ref="AB132">IF(AB131&lt;&gt;"",IF(AA131-1&gt;=$U$7,MAX(IF($C$15:$C$10000&lt;=AA131-1,$C$15:$C$10000)),""),"")</f>
        <v/>
      </c>
    </row>
    <row r="133" spans="3:28" x14ac:dyDescent="0.2">
      <c r="C133" s="16">
        <v>42877</v>
      </c>
      <c r="D133" s="29">
        <v>1.1235999999999999</v>
      </c>
      <c r="F133" s="16" t="str">
        <f t="shared" si="22"/>
        <v/>
      </c>
      <c r="G133" s="16" t="str">
        <f t="shared" si="23"/>
        <v/>
      </c>
      <c r="H133" s="53" t="str">
        <f t="shared" ca="1" si="18"/>
        <v/>
      </c>
      <c r="I133" s="51" t="str">
        <f t="shared" si="19"/>
        <v/>
      </c>
      <c r="J133" s="29" t="str">
        <f>IF(G133&lt;&gt;"",IF($D$7="Weekly","Wk "&amp;WEEKNUM(G133)&amp;" "&amp;"- "&amp;YEAR(G133),IF($D$7="Monthly",TEXT(G133,"mmm-yyyy"),IF($D$7="Yearly","Y "&amp;YEAR(G133),IF($D$7="Quarterly",YEAR(G133)&amp;" - Q"&amp;LOOKUP(MONTH(G133),{1,4,7,10},{1,2,3,4}),TEXT(F133,"dd-mmm-yy")&amp;" - "&amp;TEXT(G133,"dd-mmm-yy"))))),"")</f>
        <v/>
      </c>
      <c r="O133" s="63"/>
      <c r="S133" s="16" t="str">
        <f t="array" ref="S133">IF(T133&lt;&gt;"",MIN(IF($C$15:$C$10000&gt;=(T133-6),$C$15:$C$10000)),"")</f>
        <v/>
      </c>
      <c r="T133" s="16" t="str">
        <f t="array" ref="T133">IF(T132&lt;&gt;"",IF(S132-1&gt;=$U$7,MAX(IF($C$15:$C$10000&lt;=(S132-1),$C$15:$C$10000)),""),"")</f>
        <v/>
      </c>
      <c r="U133" s="16" t="str">
        <f t="array" ref="U133">IF(V133&lt;&gt;"",MIN(IF($C$15:$C$10000&gt;=DATE(YEAR(V133),MONTH(V133),1),$C$15:$C$10000)),"")</f>
        <v/>
      </c>
      <c r="V133" s="16" t="str">
        <f t="array" ref="V133">IF(V132&lt;&gt;"",IF(U132-1&gt;=$U$7,MAX(IF($C$15:$C$10000&lt;=U132-1,$C$15:$C$10000)),""),"")</f>
        <v/>
      </c>
      <c r="W133" s="20" t="str">
        <f t="array" ref="W133">IF(X133&lt;&gt;"",MIN(IF($C$15:$C$10000&gt;=DATE(YEAR(X133),3*(ROUNDUP(MONTH(X133)/3,0)-1)+1,1),$C$15:$C$10000)),"")</f>
        <v/>
      </c>
      <c r="X133" s="16" t="str">
        <f t="array" ref="X133">IF(X132&lt;&gt;"",IF(W132-1&gt;=$U$7,MAX(IF($C$15:$C$10000&lt;=W132-1,$C$15:$C$10000)),""),"")</f>
        <v/>
      </c>
      <c r="Y133" s="16" t="str">
        <f t="array" ref="Y133">IF(Z133&lt;&gt;"",MIN(IF($C$15:$C$10000&gt;=DATE(YEAR(Z133),1,1),$C$15:$C$10000)),"")</f>
        <v/>
      </c>
      <c r="Z133" s="16" t="str">
        <f t="array" ref="Z133">IF(Z132&lt;&gt;"",IF(Y132-1&gt;=$U$7,MAX(IF($C$15:$C$10000&lt;=Y132-1,$C$15:$C$10000)),""),"")</f>
        <v/>
      </c>
      <c r="AA133" s="16" t="str">
        <f t="array" ref="AA133">IF(AB133&lt;&gt;"",MIN(IF($C$15:$C$10000&gt;=AB133-$G$7,$C$15:$C$10000)),"")</f>
        <v/>
      </c>
      <c r="AB133" s="16" t="str">
        <f t="array" ref="AB133">IF(AB132&lt;&gt;"",IF(AA132-1&gt;=$U$7,MAX(IF($C$15:$C$10000&lt;=AA132-1,$C$15:$C$10000)),""),"")</f>
        <v/>
      </c>
    </row>
    <row r="134" spans="3:28" x14ac:dyDescent="0.2">
      <c r="C134" s="16">
        <v>42874</v>
      </c>
      <c r="D134" s="29">
        <v>1.1204000000000001</v>
      </c>
      <c r="F134" s="16" t="str">
        <f t="shared" si="22"/>
        <v/>
      </c>
      <c r="G134" s="16" t="str">
        <f t="shared" si="23"/>
        <v/>
      </c>
      <c r="H134" s="53" t="str">
        <f t="shared" ca="1" si="18"/>
        <v/>
      </c>
      <c r="I134" s="51" t="str">
        <f t="shared" si="19"/>
        <v/>
      </c>
      <c r="J134" s="29" t="str">
        <f>IF(G134&lt;&gt;"",IF($D$7="Weekly","Wk "&amp;WEEKNUM(G134)&amp;" "&amp;"- "&amp;YEAR(G134),IF($D$7="Monthly",TEXT(G134,"mmm-yyyy"),IF($D$7="Yearly","Y "&amp;YEAR(G134),IF($D$7="Quarterly",YEAR(G134)&amp;" - Q"&amp;LOOKUP(MONTH(G134),{1,4,7,10},{1,2,3,4}),TEXT(F134,"dd-mmm-yy")&amp;" - "&amp;TEXT(G134,"dd-mmm-yy"))))),"")</f>
        <v/>
      </c>
      <c r="O134" s="63"/>
      <c r="S134" s="16" t="str">
        <f t="array" ref="S134">IF(T134&lt;&gt;"",MIN(IF($C$15:$C$10000&gt;=(T134-6),$C$15:$C$10000)),"")</f>
        <v/>
      </c>
      <c r="T134" s="16" t="str">
        <f t="array" ref="T134">IF(T133&lt;&gt;"",IF(S133-1&gt;=$U$7,MAX(IF($C$15:$C$10000&lt;=(S133-1),$C$15:$C$10000)),""),"")</f>
        <v/>
      </c>
      <c r="U134" s="16" t="str">
        <f t="array" ref="U134">IF(V134&lt;&gt;"",MIN(IF($C$15:$C$10000&gt;=DATE(YEAR(V134),MONTH(V134),1),$C$15:$C$10000)),"")</f>
        <v/>
      </c>
      <c r="V134" s="16" t="str">
        <f t="array" ref="V134">IF(V133&lt;&gt;"",IF(U133-1&gt;=$U$7,MAX(IF($C$15:$C$10000&lt;=U133-1,$C$15:$C$10000)),""),"")</f>
        <v/>
      </c>
      <c r="W134" s="20" t="str">
        <f t="array" ref="W134">IF(X134&lt;&gt;"",MIN(IF($C$15:$C$10000&gt;=DATE(YEAR(X134),3*(ROUNDUP(MONTH(X134)/3,0)-1)+1,1),$C$15:$C$10000)),"")</f>
        <v/>
      </c>
      <c r="X134" s="16" t="str">
        <f t="array" ref="X134">IF(X133&lt;&gt;"",IF(W133-1&gt;=$U$7,MAX(IF($C$15:$C$10000&lt;=W133-1,$C$15:$C$10000)),""),"")</f>
        <v/>
      </c>
      <c r="Y134" s="16" t="str">
        <f t="array" ref="Y134">IF(Z134&lt;&gt;"",MIN(IF($C$15:$C$10000&gt;=DATE(YEAR(Z134),1,1),$C$15:$C$10000)),"")</f>
        <v/>
      </c>
      <c r="Z134" s="16" t="str">
        <f t="array" ref="Z134">IF(Z133&lt;&gt;"",IF(Y133-1&gt;=$U$7,MAX(IF($C$15:$C$10000&lt;=Y133-1,$C$15:$C$10000)),""),"")</f>
        <v/>
      </c>
      <c r="AA134" s="16" t="str">
        <f t="array" ref="AA134">IF(AB134&lt;&gt;"",MIN(IF($C$15:$C$10000&gt;=AB134-$G$7,$C$15:$C$10000)),"")</f>
        <v/>
      </c>
      <c r="AB134" s="16" t="str">
        <f t="array" ref="AB134">IF(AB133&lt;&gt;"",IF(AA133-1&gt;=$U$7,MAX(IF($C$15:$C$10000&lt;=AA133-1,$C$15:$C$10000)),""),"")</f>
        <v/>
      </c>
    </row>
    <row r="135" spans="3:28" x14ac:dyDescent="0.2">
      <c r="C135" s="16">
        <v>42873</v>
      </c>
      <c r="D135" s="29">
        <v>1.1101000000000001</v>
      </c>
      <c r="F135" s="16" t="str">
        <f t="shared" si="22"/>
        <v/>
      </c>
      <c r="G135" s="16" t="str">
        <f t="shared" si="23"/>
        <v/>
      </c>
      <c r="H135" s="53" t="str">
        <f t="shared" ca="1" si="18"/>
        <v/>
      </c>
      <c r="I135" s="51" t="str">
        <f t="shared" si="19"/>
        <v/>
      </c>
      <c r="J135" s="29" t="str">
        <f>IF(G135&lt;&gt;"",IF($D$7="Weekly","Wk "&amp;WEEKNUM(G135)&amp;" "&amp;"- "&amp;YEAR(G135),IF($D$7="Monthly",TEXT(G135,"mmm-yyyy"),IF($D$7="Yearly","Y "&amp;YEAR(G135),IF($D$7="Quarterly",YEAR(G135)&amp;" - Q"&amp;LOOKUP(MONTH(G135),{1,4,7,10},{1,2,3,4}),TEXT(F135,"dd-mmm-yy")&amp;" - "&amp;TEXT(G135,"dd-mmm-yy"))))),"")</f>
        <v/>
      </c>
      <c r="O135" s="63"/>
      <c r="S135" s="16" t="str">
        <f t="array" ref="S135">IF(T135&lt;&gt;"",MIN(IF($C$15:$C$10000&gt;=(T135-6),$C$15:$C$10000)),"")</f>
        <v/>
      </c>
      <c r="T135" s="16" t="str">
        <f t="array" ref="T135">IF(T134&lt;&gt;"",IF(S134-1&gt;=$U$7,MAX(IF($C$15:$C$10000&lt;=(S134-1),$C$15:$C$10000)),""),"")</f>
        <v/>
      </c>
      <c r="U135" s="16" t="str">
        <f t="array" ref="U135">IF(V135&lt;&gt;"",MIN(IF($C$15:$C$10000&gt;=DATE(YEAR(V135),MONTH(V135),1),$C$15:$C$10000)),"")</f>
        <v/>
      </c>
      <c r="V135" s="16" t="str">
        <f t="array" ref="V135">IF(V134&lt;&gt;"",IF(U134-1&gt;=$U$7,MAX(IF($C$15:$C$10000&lt;=U134-1,$C$15:$C$10000)),""),"")</f>
        <v/>
      </c>
      <c r="W135" s="20" t="str">
        <f t="array" ref="W135">IF(X135&lt;&gt;"",MIN(IF($C$15:$C$10000&gt;=DATE(YEAR(X135),3*(ROUNDUP(MONTH(X135)/3,0)-1)+1,1),$C$15:$C$10000)),"")</f>
        <v/>
      </c>
      <c r="X135" s="16" t="str">
        <f t="array" ref="X135">IF(X134&lt;&gt;"",IF(W134-1&gt;=$U$7,MAX(IF($C$15:$C$10000&lt;=W134-1,$C$15:$C$10000)),""),"")</f>
        <v/>
      </c>
      <c r="Y135" s="16" t="str">
        <f t="array" ref="Y135">IF(Z135&lt;&gt;"",MIN(IF($C$15:$C$10000&gt;=DATE(YEAR(Z135),1,1),$C$15:$C$10000)),"")</f>
        <v/>
      </c>
      <c r="Z135" s="16" t="str">
        <f t="array" ref="Z135">IF(Z134&lt;&gt;"",IF(Y134-1&gt;=$U$7,MAX(IF($C$15:$C$10000&lt;=Y134-1,$C$15:$C$10000)),""),"")</f>
        <v/>
      </c>
      <c r="AA135" s="16" t="str">
        <f t="array" ref="AA135">IF(AB135&lt;&gt;"",MIN(IF($C$15:$C$10000&gt;=AB135-$G$7,$C$15:$C$10000)),"")</f>
        <v/>
      </c>
      <c r="AB135" s="16" t="str">
        <f t="array" ref="AB135">IF(AB134&lt;&gt;"",IF(AA134-1&gt;=$U$7,MAX(IF($C$15:$C$10000&lt;=AA134-1,$C$15:$C$10000)),""),"")</f>
        <v/>
      </c>
    </row>
    <row r="136" spans="3:28" x14ac:dyDescent="0.2">
      <c r="C136" s="16">
        <v>42872</v>
      </c>
      <c r="D136" s="29">
        <v>1.1157999999999999</v>
      </c>
      <c r="F136" s="16" t="str">
        <f t="shared" si="22"/>
        <v/>
      </c>
      <c r="G136" s="16" t="str">
        <f t="shared" si="23"/>
        <v/>
      </c>
      <c r="H136" s="53" t="str">
        <f t="shared" ca="1" si="18"/>
        <v/>
      </c>
      <c r="I136" s="51" t="str">
        <f t="shared" si="19"/>
        <v/>
      </c>
      <c r="J136" s="29" t="str">
        <f>IF(G136&lt;&gt;"",IF($D$7="Weekly","Wk "&amp;WEEKNUM(G136)&amp;" "&amp;"- "&amp;YEAR(G136),IF($D$7="Monthly",TEXT(G136,"mmm-yyyy"),IF($D$7="Yearly","Y "&amp;YEAR(G136),IF($D$7="Quarterly",YEAR(G136)&amp;" - Q"&amp;LOOKUP(MONTH(G136),{1,4,7,10},{1,2,3,4}),TEXT(F136,"dd-mmm-yy")&amp;" - "&amp;TEXT(G136,"dd-mmm-yy"))))),"")</f>
        <v/>
      </c>
      <c r="O136" s="63"/>
      <c r="S136" s="16" t="str">
        <f t="array" ref="S136">IF(T136&lt;&gt;"",MIN(IF($C$15:$C$10000&gt;=(T136-6),$C$15:$C$10000)),"")</f>
        <v/>
      </c>
      <c r="T136" s="16" t="str">
        <f t="array" ref="T136">IF(T135&lt;&gt;"",IF(S135-1&gt;=$U$7,MAX(IF($C$15:$C$10000&lt;=(S135-1),$C$15:$C$10000)),""),"")</f>
        <v/>
      </c>
      <c r="U136" s="16" t="str">
        <f t="array" ref="U136">IF(V136&lt;&gt;"",MIN(IF($C$15:$C$10000&gt;=DATE(YEAR(V136),MONTH(V136),1),$C$15:$C$10000)),"")</f>
        <v/>
      </c>
      <c r="V136" s="16" t="str">
        <f t="array" ref="V136">IF(V135&lt;&gt;"",IF(U135-1&gt;=$U$7,MAX(IF($C$15:$C$10000&lt;=U135-1,$C$15:$C$10000)),""),"")</f>
        <v/>
      </c>
      <c r="W136" s="20" t="str">
        <f t="array" ref="W136">IF(X136&lt;&gt;"",MIN(IF($C$15:$C$10000&gt;=DATE(YEAR(X136),3*(ROUNDUP(MONTH(X136)/3,0)-1)+1,1),$C$15:$C$10000)),"")</f>
        <v/>
      </c>
      <c r="X136" s="16" t="str">
        <f t="array" ref="X136">IF(X135&lt;&gt;"",IF(W135-1&gt;=$U$7,MAX(IF($C$15:$C$10000&lt;=W135-1,$C$15:$C$10000)),""),"")</f>
        <v/>
      </c>
      <c r="Y136" s="16" t="str">
        <f t="array" ref="Y136">IF(Z136&lt;&gt;"",MIN(IF($C$15:$C$10000&gt;=DATE(YEAR(Z136),1,1),$C$15:$C$10000)),"")</f>
        <v/>
      </c>
      <c r="Z136" s="16" t="str">
        <f t="array" ref="Z136">IF(Z135&lt;&gt;"",IF(Y135-1&gt;=$U$7,MAX(IF($C$15:$C$10000&lt;=Y135-1,$C$15:$C$10000)),""),"")</f>
        <v/>
      </c>
      <c r="AA136" s="16" t="str">
        <f t="array" ref="AA136">IF(AB136&lt;&gt;"",MIN(IF($C$15:$C$10000&gt;=AB136-$G$7,$C$15:$C$10000)),"")</f>
        <v/>
      </c>
      <c r="AB136" s="16" t="str">
        <f t="array" ref="AB136">IF(AB135&lt;&gt;"",IF(AA135-1&gt;=$U$7,MAX(IF($C$15:$C$10000&lt;=AA135-1,$C$15:$C$10000)),""),"")</f>
        <v/>
      </c>
    </row>
    <row r="137" spans="3:28" x14ac:dyDescent="0.2">
      <c r="C137" s="16">
        <v>42871</v>
      </c>
      <c r="D137" s="29">
        <v>1.1082000000000001</v>
      </c>
      <c r="F137" s="16" t="str">
        <f t="shared" si="22"/>
        <v/>
      </c>
      <c r="G137" s="16" t="str">
        <f t="shared" si="23"/>
        <v/>
      </c>
      <c r="H137" s="53" t="str">
        <f t="shared" ca="1" si="18"/>
        <v/>
      </c>
      <c r="I137" s="51" t="str">
        <f t="shared" si="19"/>
        <v/>
      </c>
      <c r="J137" s="29" t="str">
        <f>IF(G137&lt;&gt;"",IF($D$7="Weekly","Wk "&amp;WEEKNUM(G137)&amp;" "&amp;"- "&amp;YEAR(G137),IF($D$7="Monthly",TEXT(G137,"mmm-yyyy"),IF($D$7="Yearly","Y "&amp;YEAR(G137),IF($D$7="Quarterly",YEAR(G137)&amp;" - Q"&amp;LOOKUP(MONTH(G137),{1,4,7,10},{1,2,3,4}),TEXT(F137,"dd-mmm-yy")&amp;" - "&amp;TEXT(G137,"dd-mmm-yy"))))),"")</f>
        <v/>
      </c>
      <c r="O137" s="63"/>
      <c r="S137" s="16" t="str">
        <f t="array" ref="S137">IF(T137&lt;&gt;"",MIN(IF($C$15:$C$10000&gt;=(T137-6),$C$15:$C$10000)),"")</f>
        <v/>
      </c>
      <c r="T137" s="16" t="str">
        <f t="array" ref="T137">IF(T136&lt;&gt;"",IF(S136-1&gt;=$U$7,MAX(IF($C$15:$C$10000&lt;=(S136-1),$C$15:$C$10000)),""),"")</f>
        <v/>
      </c>
      <c r="U137" s="16" t="str">
        <f t="array" ref="U137">IF(V137&lt;&gt;"",MIN(IF($C$15:$C$10000&gt;=DATE(YEAR(V137),MONTH(V137),1),$C$15:$C$10000)),"")</f>
        <v/>
      </c>
      <c r="V137" s="16" t="str">
        <f t="array" ref="V137">IF(V136&lt;&gt;"",IF(U136-1&gt;=$U$7,MAX(IF($C$15:$C$10000&lt;=U136-1,$C$15:$C$10000)),""),"")</f>
        <v/>
      </c>
      <c r="W137" s="20" t="str">
        <f t="array" ref="W137">IF(X137&lt;&gt;"",MIN(IF($C$15:$C$10000&gt;=DATE(YEAR(X137),3*(ROUNDUP(MONTH(X137)/3,0)-1)+1,1),$C$15:$C$10000)),"")</f>
        <v/>
      </c>
      <c r="X137" s="16" t="str">
        <f t="array" ref="X137">IF(X136&lt;&gt;"",IF(W136-1&gt;=$U$7,MAX(IF($C$15:$C$10000&lt;=W136-1,$C$15:$C$10000)),""),"")</f>
        <v/>
      </c>
      <c r="Y137" s="16" t="str">
        <f t="array" ref="Y137">IF(Z137&lt;&gt;"",MIN(IF($C$15:$C$10000&gt;=DATE(YEAR(Z137),1,1),$C$15:$C$10000)),"")</f>
        <v/>
      </c>
      <c r="Z137" s="16" t="str">
        <f t="array" ref="Z137">IF(Z136&lt;&gt;"",IF(Y136-1&gt;=$U$7,MAX(IF($C$15:$C$10000&lt;=Y136-1,$C$15:$C$10000)),""),"")</f>
        <v/>
      </c>
      <c r="AA137" s="16" t="str">
        <f t="array" ref="AA137">IF(AB137&lt;&gt;"",MIN(IF($C$15:$C$10000&gt;=AB137-$G$7,$C$15:$C$10000)),"")</f>
        <v/>
      </c>
      <c r="AB137" s="16" t="str">
        <f t="array" ref="AB137">IF(AB136&lt;&gt;"",IF(AA136-1&gt;=$U$7,MAX(IF($C$15:$C$10000&lt;=AA136-1,$C$15:$C$10000)),""),"")</f>
        <v/>
      </c>
    </row>
    <row r="138" spans="3:28" x14ac:dyDescent="0.2">
      <c r="C138" s="16">
        <v>42870</v>
      </c>
      <c r="D138" s="29">
        <v>1.0972999999999999</v>
      </c>
      <c r="F138" s="16" t="str">
        <f t="shared" si="22"/>
        <v/>
      </c>
      <c r="G138" s="16" t="str">
        <f t="shared" si="23"/>
        <v/>
      </c>
      <c r="H138" s="53" t="str">
        <f t="shared" ca="1" si="18"/>
        <v/>
      </c>
      <c r="I138" s="51" t="str">
        <f t="shared" si="19"/>
        <v/>
      </c>
      <c r="J138" s="29" t="str">
        <f>IF(G138&lt;&gt;"",IF($D$7="Weekly","Wk "&amp;WEEKNUM(G138)&amp;" "&amp;"- "&amp;YEAR(G138),IF($D$7="Monthly",TEXT(G138,"mmm-yyyy"),IF($D$7="Yearly","Y "&amp;YEAR(G138),IF($D$7="Quarterly",YEAR(G138)&amp;" - Q"&amp;LOOKUP(MONTH(G138),{1,4,7,10},{1,2,3,4}),TEXT(F138,"dd-mmm-yy")&amp;" - "&amp;TEXT(G138,"dd-mmm-yy"))))),"")</f>
        <v/>
      </c>
      <c r="O138" s="63"/>
      <c r="S138" s="16" t="str">
        <f t="array" ref="S138">IF(T138&lt;&gt;"",MIN(IF($C$15:$C$10000&gt;=(T138-6),$C$15:$C$10000)),"")</f>
        <v/>
      </c>
      <c r="T138" s="16" t="str">
        <f t="array" ref="T138">IF(T137&lt;&gt;"",IF(S137-1&gt;=$U$7,MAX(IF($C$15:$C$10000&lt;=(S137-1),$C$15:$C$10000)),""),"")</f>
        <v/>
      </c>
      <c r="U138" s="16" t="str">
        <f t="array" ref="U138">IF(V138&lt;&gt;"",MIN(IF($C$15:$C$10000&gt;=DATE(YEAR(V138),MONTH(V138),1),$C$15:$C$10000)),"")</f>
        <v/>
      </c>
      <c r="V138" s="16" t="str">
        <f t="array" ref="V138">IF(V137&lt;&gt;"",IF(U137-1&gt;=$U$7,MAX(IF($C$15:$C$10000&lt;=U137-1,$C$15:$C$10000)),""),"")</f>
        <v/>
      </c>
      <c r="W138" s="20" t="str">
        <f t="array" ref="W138">IF(X138&lt;&gt;"",MIN(IF($C$15:$C$10000&gt;=DATE(YEAR(X138),3*(ROUNDUP(MONTH(X138)/3,0)-1)+1,1),$C$15:$C$10000)),"")</f>
        <v/>
      </c>
      <c r="X138" s="16" t="str">
        <f t="array" ref="X138">IF(X137&lt;&gt;"",IF(W137-1&gt;=$U$7,MAX(IF($C$15:$C$10000&lt;=W137-1,$C$15:$C$10000)),""),"")</f>
        <v/>
      </c>
      <c r="Y138" s="16" t="str">
        <f t="array" ref="Y138">IF(Z138&lt;&gt;"",MIN(IF($C$15:$C$10000&gt;=DATE(YEAR(Z138),1,1),$C$15:$C$10000)),"")</f>
        <v/>
      </c>
      <c r="Z138" s="16" t="str">
        <f t="array" ref="Z138">IF(Z137&lt;&gt;"",IF(Y137-1&gt;=$U$7,MAX(IF($C$15:$C$10000&lt;=Y137-1,$C$15:$C$10000)),""),"")</f>
        <v/>
      </c>
      <c r="AA138" s="16" t="str">
        <f t="array" ref="AA138">IF(AB138&lt;&gt;"",MIN(IF($C$15:$C$10000&gt;=AB138-$G$7,$C$15:$C$10000)),"")</f>
        <v/>
      </c>
      <c r="AB138" s="16" t="str">
        <f t="array" ref="AB138">IF(AB137&lt;&gt;"",IF(AA137-1&gt;=$U$7,MAX(IF($C$15:$C$10000&lt;=AA137-1,$C$15:$C$10000)),""),"")</f>
        <v/>
      </c>
    </row>
    <row r="139" spans="3:28" x14ac:dyDescent="0.2">
      <c r="C139" s="16">
        <v>42867</v>
      </c>
      <c r="D139" s="29">
        <v>1.0928</v>
      </c>
      <c r="F139" s="16" t="str">
        <f t="shared" si="22"/>
        <v/>
      </c>
      <c r="G139" s="16" t="str">
        <f t="shared" si="23"/>
        <v/>
      </c>
      <c r="H139" s="53" t="str">
        <f t="shared" ca="1" si="18"/>
        <v/>
      </c>
      <c r="I139" s="51" t="str">
        <f t="shared" si="19"/>
        <v/>
      </c>
      <c r="J139" s="29" t="str">
        <f>IF(G139&lt;&gt;"",IF($D$7="Weekly","Wk "&amp;WEEKNUM(G139)&amp;" "&amp;"- "&amp;YEAR(G139),IF($D$7="Monthly",TEXT(G139,"mmm-yyyy"),IF($D$7="Yearly","Y "&amp;YEAR(G139),IF($D$7="Quarterly",YEAR(G139)&amp;" - Q"&amp;LOOKUP(MONTH(G139),{1,4,7,10},{1,2,3,4}),TEXT(F139,"dd-mmm-yy")&amp;" - "&amp;TEXT(G139,"dd-mmm-yy"))))),"")</f>
        <v/>
      </c>
      <c r="O139" s="63"/>
      <c r="S139" s="16" t="str">
        <f t="array" ref="S139">IF(T139&lt;&gt;"",MIN(IF($C$15:$C$10000&gt;=(T139-6),$C$15:$C$10000)),"")</f>
        <v/>
      </c>
      <c r="T139" s="16" t="str">
        <f t="array" ref="T139">IF(T138&lt;&gt;"",IF(S138-1&gt;=$U$7,MAX(IF($C$15:$C$10000&lt;=(S138-1),$C$15:$C$10000)),""),"")</f>
        <v/>
      </c>
      <c r="U139" s="16" t="str">
        <f t="array" ref="U139">IF(V139&lt;&gt;"",MIN(IF($C$15:$C$10000&gt;=DATE(YEAR(V139),MONTH(V139),1),$C$15:$C$10000)),"")</f>
        <v/>
      </c>
      <c r="V139" s="16" t="str">
        <f t="array" ref="V139">IF(V138&lt;&gt;"",IF(U138-1&gt;=$U$7,MAX(IF($C$15:$C$10000&lt;=U138-1,$C$15:$C$10000)),""),"")</f>
        <v/>
      </c>
      <c r="W139" s="20" t="str">
        <f t="array" ref="W139">IF(X139&lt;&gt;"",MIN(IF($C$15:$C$10000&gt;=DATE(YEAR(X139),3*(ROUNDUP(MONTH(X139)/3,0)-1)+1,1),$C$15:$C$10000)),"")</f>
        <v/>
      </c>
      <c r="X139" s="16" t="str">
        <f t="array" ref="X139">IF(X138&lt;&gt;"",IF(W138-1&gt;=$U$7,MAX(IF($C$15:$C$10000&lt;=W138-1,$C$15:$C$10000)),""),"")</f>
        <v/>
      </c>
      <c r="Y139" s="16" t="str">
        <f t="array" ref="Y139">IF(Z139&lt;&gt;"",MIN(IF($C$15:$C$10000&gt;=DATE(YEAR(Z139),1,1),$C$15:$C$10000)),"")</f>
        <v/>
      </c>
      <c r="Z139" s="16" t="str">
        <f t="array" ref="Z139">IF(Z138&lt;&gt;"",IF(Y138-1&gt;=$U$7,MAX(IF($C$15:$C$10000&lt;=Y138-1,$C$15:$C$10000)),""),"")</f>
        <v/>
      </c>
      <c r="AA139" s="16" t="str">
        <f t="array" ref="AA139">IF(AB139&lt;&gt;"",MIN(IF($C$15:$C$10000&gt;=AB139-$G$7,$C$15:$C$10000)),"")</f>
        <v/>
      </c>
      <c r="AB139" s="16" t="str">
        <f t="array" ref="AB139">IF(AB138&lt;&gt;"",IF(AA138-1&gt;=$U$7,MAX(IF($C$15:$C$10000&lt;=AA138-1,$C$15:$C$10000)),""),"")</f>
        <v/>
      </c>
    </row>
    <row r="140" spans="3:28" x14ac:dyDescent="0.2">
      <c r="C140" s="16">
        <v>42866</v>
      </c>
      <c r="D140" s="29">
        <v>1.0861000000000001</v>
      </c>
      <c r="F140" s="16" t="str">
        <f t="shared" si="22"/>
        <v/>
      </c>
      <c r="G140" s="16" t="str">
        <f t="shared" si="23"/>
        <v/>
      </c>
      <c r="H140" s="53" t="str">
        <f t="shared" ca="1" si="18"/>
        <v/>
      </c>
      <c r="I140" s="51" t="str">
        <f t="shared" si="19"/>
        <v/>
      </c>
      <c r="J140" s="29" t="str">
        <f>IF(G140&lt;&gt;"",IF($D$7="Weekly","Wk "&amp;WEEKNUM(G140)&amp;" "&amp;"- "&amp;YEAR(G140),IF($D$7="Monthly",TEXT(G140,"mmm-yyyy"),IF($D$7="Yearly","Y "&amp;YEAR(G140),IF($D$7="Quarterly",YEAR(G140)&amp;" - Q"&amp;LOOKUP(MONTH(G140),{1,4,7,10},{1,2,3,4}),TEXT(F140,"dd-mmm-yy")&amp;" - "&amp;TEXT(G140,"dd-mmm-yy"))))),"")</f>
        <v/>
      </c>
      <c r="O140" s="63"/>
      <c r="S140" s="16" t="str">
        <f t="array" ref="S140">IF(T140&lt;&gt;"",MIN(IF($C$15:$C$10000&gt;=(T140-6),$C$15:$C$10000)),"")</f>
        <v/>
      </c>
      <c r="T140" s="16" t="str">
        <f t="array" ref="T140">IF(T139&lt;&gt;"",IF(S139-1&gt;=$U$7,MAX(IF($C$15:$C$10000&lt;=(S139-1),$C$15:$C$10000)),""),"")</f>
        <v/>
      </c>
      <c r="U140" s="16" t="str">
        <f t="array" ref="U140">IF(V140&lt;&gt;"",MIN(IF($C$15:$C$10000&gt;=DATE(YEAR(V140),MONTH(V140),1),$C$15:$C$10000)),"")</f>
        <v/>
      </c>
      <c r="V140" s="16" t="str">
        <f t="array" ref="V140">IF(V139&lt;&gt;"",IF(U139-1&gt;=$U$7,MAX(IF($C$15:$C$10000&lt;=U139-1,$C$15:$C$10000)),""),"")</f>
        <v/>
      </c>
      <c r="W140" s="20" t="str">
        <f t="array" ref="W140">IF(X140&lt;&gt;"",MIN(IF($C$15:$C$10000&gt;=DATE(YEAR(X140),3*(ROUNDUP(MONTH(X140)/3,0)-1)+1,1),$C$15:$C$10000)),"")</f>
        <v/>
      </c>
      <c r="X140" s="16" t="str">
        <f t="array" ref="X140">IF(X139&lt;&gt;"",IF(W139-1&gt;=$U$7,MAX(IF($C$15:$C$10000&lt;=W139-1,$C$15:$C$10000)),""),"")</f>
        <v/>
      </c>
      <c r="Y140" s="16" t="str">
        <f t="array" ref="Y140">IF(Z140&lt;&gt;"",MIN(IF($C$15:$C$10000&gt;=DATE(YEAR(Z140),1,1),$C$15:$C$10000)),"")</f>
        <v/>
      </c>
      <c r="Z140" s="16" t="str">
        <f t="array" ref="Z140">IF(Z139&lt;&gt;"",IF(Y139-1&gt;=$U$7,MAX(IF($C$15:$C$10000&lt;=Y139-1,$C$15:$C$10000)),""),"")</f>
        <v/>
      </c>
      <c r="AA140" s="16" t="str">
        <f t="array" ref="AA140">IF(AB140&lt;&gt;"",MIN(IF($C$15:$C$10000&gt;=AB140-$G$7,$C$15:$C$10000)),"")</f>
        <v/>
      </c>
      <c r="AB140" s="16" t="str">
        <f t="array" ref="AB140">IF(AB139&lt;&gt;"",IF(AA139-1&gt;=$U$7,MAX(IF($C$15:$C$10000&lt;=AA139-1,$C$15:$C$10000)),""),"")</f>
        <v/>
      </c>
    </row>
    <row r="141" spans="3:28" x14ac:dyDescent="0.2">
      <c r="C141" s="16">
        <v>42865</v>
      </c>
      <c r="D141" s="29">
        <v>1.0866</v>
      </c>
      <c r="F141" s="16" t="str">
        <f t="shared" si="22"/>
        <v/>
      </c>
      <c r="G141" s="16" t="str">
        <f t="shared" si="23"/>
        <v/>
      </c>
      <c r="H141" s="53" t="str">
        <f t="shared" ca="1" si="18"/>
        <v/>
      </c>
      <c r="I141" s="51" t="str">
        <f t="shared" si="19"/>
        <v/>
      </c>
      <c r="J141" s="29" t="str">
        <f>IF(G141&lt;&gt;"",IF($D$7="Weekly","Wk "&amp;WEEKNUM(G141)&amp;" "&amp;"- "&amp;YEAR(G141),IF($D$7="Monthly",TEXT(G141,"mmm-yyyy"),IF($D$7="Yearly","Y "&amp;YEAR(G141),IF($D$7="Quarterly",YEAR(G141)&amp;" - Q"&amp;LOOKUP(MONTH(G141),{1,4,7,10},{1,2,3,4}),TEXT(F141,"dd-mmm-yy")&amp;" - "&amp;TEXT(G141,"dd-mmm-yy"))))),"")</f>
        <v/>
      </c>
      <c r="O141" s="63"/>
      <c r="S141" s="16" t="str">
        <f t="array" ref="S141">IF(T141&lt;&gt;"",MIN(IF($C$15:$C$10000&gt;=(T141-6),$C$15:$C$10000)),"")</f>
        <v/>
      </c>
      <c r="T141" s="16" t="str">
        <f t="array" ref="T141">IF(T140&lt;&gt;"",IF(S140-1&gt;=$U$7,MAX(IF($C$15:$C$10000&lt;=(S140-1),$C$15:$C$10000)),""),"")</f>
        <v/>
      </c>
      <c r="U141" s="16" t="str">
        <f t="array" ref="U141">IF(V141&lt;&gt;"",MIN(IF($C$15:$C$10000&gt;=DATE(YEAR(V141),MONTH(V141),1),$C$15:$C$10000)),"")</f>
        <v/>
      </c>
      <c r="V141" s="16" t="str">
        <f t="array" ref="V141">IF(V140&lt;&gt;"",IF(U140-1&gt;=$U$7,MAX(IF($C$15:$C$10000&lt;=U140-1,$C$15:$C$10000)),""),"")</f>
        <v/>
      </c>
      <c r="W141" s="20" t="str">
        <f t="array" ref="W141">IF(X141&lt;&gt;"",MIN(IF($C$15:$C$10000&gt;=DATE(YEAR(X141),3*(ROUNDUP(MONTH(X141)/3,0)-1)+1,1),$C$15:$C$10000)),"")</f>
        <v/>
      </c>
      <c r="X141" s="16" t="str">
        <f t="array" ref="X141">IF(X140&lt;&gt;"",IF(W140-1&gt;=$U$7,MAX(IF($C$15:$C$10000&lt;=W140-1,$C$15:$C$10000)),""),"")</f>
        <v/>
      </c>
      <c r="Y141" s="16" t="str">
        <f t="array" ref="Y141">IF(Z141&lt;&gt;"",MIN(IF($C$15:$C$10000&gt;=DATE(YEAR(Z141),1,1),$C$15:$C$10000)),"")</f>
        <v/>
      </c>
      <c r="Z141" s="16" t="str">
        <f t="array" ref="Z141">IF(Z140&lt;&gt;"",IF(Y140-1&gt;=$U$7,MAX(IF($C$15:$C$10000&lt;=Y140-1,$C$15:$C$10000)),""),"")</f>
        <v/>
      </c>
      <c r="AA141" s="16" t="str">
        <f t="array" ref="AA141">IF(AB141&lt;&gt;"",MIN(IF($C$15:$C$10000&gt;=AB141-$G$7,$C$15:$C$10000)),"")</f>
        <v/>
      </c>
      <c r="AB141" s="16" t="str">
        <f t="array" ref="AB141">IF(AB140&lt;&gt;"",IF(AA140-1&gt;=$U$7,MAX(IF($C$15:$C$10000&lt;=AA140-1,$C$15:$C$10000)),""),"")</f>
        <v/>
      </c>
    </row>
    <row r="142" spans="3:28" x14ac:dyDescent="0.2">
      <c r="C142" s="16">
        <v>42864</v>
      </c>
      <c r="D142" s="29">
        <v>1.0871999999999999</v>
      </c>
      <c r="F142" s="16" t="str">
        <f t="shared" si="22"/>
        <v/>
      </c>
      <c r="G142" s="16" t="str">
        <f t="shared" si="23"/>
        <v/>
      </c>
      <c r="H142" s="53" t="str">
        <f t="shared" ca="1" si="18"/>
        <v/>
      </c>
      <c r="I142" s="51" t="str">
        <f t="shared" si="19"/>
        <v/>
      </c>
      <c r="J142" s="29" t="str">
        <f>IF(G142&lt;&gt;"",IF($D$7="Weekly","Wk "&amp;WEEKNUM(G142)&amp;" "&amp;"- "&amp;YEAR(G142),IF($D$7="Monthly",TEXT(G142,"mmm-yyyy"),IF($D$7="Yearly","Y "&amp;YEAR(G142),IF($D$7="Quarterly",YEAR(G142)&amp;" - Q"&amp;LOOKUP(MONTH(G142),{1,4,7,10},{1,2,3,4}),TEXT(F142,"dd-mmm-yy")&amp;" - "&amp;TEXT(G142,"dd-mmm-yy"))))),"")</f>
        <v/>
      </c>
      <c r="O142" s="63"/>
      <c r="S142" s="16" t="str">
        <f t="array" ref="S142">IF(T142&lt;&gt;"",MIN(IF($C$15:$C$10000&gt;=(T142-6),$C$15:$C$10000)),"")</f>
        <v/>
      </c>
      <c r="T142" s="16" t="str">
        <f t="array" ref="T142">IF(T141&lt;&gt;"",IF(S141-1&gt;=$U$7,MAX(IF($C$15:$C$10000&lt;=(S141-1),$C$15:$C$10000)),""),"")</f>
        <v/>
      </c>
      <c r="U142" s="16" t="str">
        <f t="array" ref="U142">IF(V142&lt;&gt;"",MIN(IF($C$15:$C$10000&gt;=DATE(YEAR(V142),MONTH(V142),1),$C$15:$C$10000)),"")</f>
        <v/>
      </c>
      <c r="V142" s="16" t="str">
        <f t="array" ref="V142">IF(V141&lt;&gt;"",IF(U141-1&gt;=$U$7,MAX(IF($C$15:$C$10000&lt;=U141-1,$C$15:$C$10000)),""),"")</f>
        <v/>
      </c>
      <c r="W142" s="20" t="str">
        <f t="array" ref="W142">IF(X142&lt;&gt;"",MIN(IF($C$15:$C$10000&gt;=DATE(YEAR(X142),3*(ROUNDUP(MONTH(X142)/3,0)-1)+1,1),$C$15:$C$10000)),"")</f>
        <v/>
      </c>
      <c r="X142" s="16" t="str">
        <f t="array" ref="X142">IF(X141&lt;&gt;"",IF(W141-1&gt;=$U$7,MAX(IF($C$15:$C$10000&lt;=W141-1,$C$15:$C$10000)),""),"")</f>
        <v/>
      </c>
      <c r="Y142" s="16" t="str">
        <f t="array" ref="Y142">IF(Z142&lt;&gt;"",MIN(IF($C$15:$C$10000&gt;=DATE(YEAR(Z142),1,1),$C$15:$C$10000)),"")</f>
        <v/>
      </c>
      <c r="Z142" s="16" t="str">
        <f t="array" ref="Z142">IF(Z141&lt;&gt;"",IF(Y141-1&gt;=$U$7,MAX(IF($C$15:$C$10000&lt;=Y141-1,$C$15:$C$10000)),""),"")</f>
        <v/>
      </c>
      <c r="AA142" s="16" t="str">
        <f t="array" ref="AA142">IF(AB142&lt;&gt;"",MIN(IF($C$15:$C$10000&gt;=AB142-$G$7,$C$15:$C$10000)),"")</f>
        <v/>
      </c>
      <c r="AB142" s="16" t="str">
        <f t="array" ref="AB142">IF(AB141&lt;&gt;"",IF(AA141-1&gt;=$U$7,MAX(IF($C$15:$C$10000&lt;=AA141-1,$C$15:$C$10000)),""),"")</f>
        <v/>
      </c>
    </row>
    <row r="143" spans="3:28" x14ac:dyDescent="0.2">
      <c r="C143" s="16">
        <v>42863</v>
      </c>
      <c r="D143" s="29">
        <v>1.0922000000000001</v>
      </c>
      <c r="F143" s="16" t="str">
        <f t="shared" si="22"/>
        <v/>
      </c>
      <c r="G143" s="16" t="str">
        <f t="shared" si="23"/>
        <v/>
      </c>
      <c r="H143" s="53" t="str">
        <f t="shared" ref="H143:H206" ca="1" si="24">IF(AND(F143&lt;&gt;"",G143&lt;&gt;""),AVERAGE(OFFSET($D$14,ROW(INDEX($D$14:$D$2286,MATCH(G143,$C$14:$C$2286,0)))-ROW($D$14),0,ROW(INDEX($D$14:$D$2286,MATCH(F143,$C$14:$C$2286,0)))-ROW(INDEX($D$14:$D$2286,MATCH(G143,$C$14:$C$2286,0)))+1,1)),"")</f>
        <v/>
      </c>
      <c r="I143" s="51" t="str">
        <f t="shared" ref="I143:I206" si="25">IF(AND(F143&lt;&gt;"",G143&lt;&gt;""),(VLOOKUP(G143,$C$14:$D$2286,2,FALSE)-VLOOKUP(F143,$C$14:$D$2286,2,FALSE))/VLOOKUP(F143,$C$14:$D$2286,2,FALSE),"")</f>
        <v/>
      </c>
      <c r="J143" s="29" t="str">
        <f>IF(G143&lt;&gt;"",IF($D$7="Weekly","Wk "&amp;WEEKNUM(G143)&amp;" "&amp;"- "&amp;YEAR(G143),IF($D$7="Monthly",TEXT(G143,"mmm-yyyy"),IF($D$7="Yearly","Y "&amp;YEAR(G143),IF($D$7="Quarterly",YEAR(G143)&amp;" - Q"&amp;LOOKUP(MONTH(G143),{1,4,7,10},{1,2,3,4}),TEXT(F143,"dd-mmm-yy")&amp;" - "&amp;TEXT(G143,"dd-mmm-yy"))))),"")</f>
        <v/>
      </c>
      <c r="O143" s="63"/>
      <c r="S143" s="16" t="str">
        <f t="array" ref="S143">IF(T143&lt;&gt;"",MIN(IF($C$15:$C$10000&gt;=(T143-6),$C$15:$C$10000)),"")</f>
        <v/>
      </c>
      <c r="T143" s="16" t="str">
        <f t="array" ref="T143">IF(T142&lt;&gt;"",IF(S142-1&gt;=$U$7,MAX(IF($C$15:$C$10000&lt;=(S142-1),$C$15:$C$10000)),""),"")</f>
        <v/>
      </c>
      <c r="U143" s="16" t="str">
        <f t="array" ref="U143">IF(V143&lt;&gt;"",MIN(IF($C$15:$C$10000&gt;=DATE(YEAR(V143),MONTH(V143),1),$C$15:$C$10000)),"")</f>
        <v/>
      </c>
      <c r="V143" s="16" t="str">
        <f t="array" ref="V143">IF(V142&lt;&gt;"",IF(U142-1&gt;=$U$7,MAX(IF($C$15:$C$10000&lt;=U142-1,$C$15:$C$10000)),""),"")</f>
        <v/>
      </c>
      <c r="W143" s="20" t="str">
        <f t="array" ref="W143">IF(X143&lt;&gt;"",MIN(IF($C$15:$C$10000&gt;=DATE(YEAR(X143),3*(ROUNDUP(MONTH(X143)/3,0)-1)+1,1),$C$15:$C$10000)),"")</f>
        <v/>
      </c>
      <c r="X143" s="16" t="str">
        <f t="array" ref="X143">IF(X142&lt;&gt;"",IF(W142-1&gt;=$U$7,MAX(IF($C$15:$C$10000&lt;=W142-1,$C$15:$C$10000)),""),"")</f>
        <v/>
      </c>
      <c r="Y143" s="16" t="str">
        <f t="array" ref="Y143">IF(Z143&lt;&gt;"",MIN(IF($C$15:$C$10000&gt;=DATE(YEAR(Z143),1,1),$C$15:$C$10000)),"")</f>
        <v/>
      </c>
      <c r="Z143" s="16" t="str">
        <f t="array" ref="Z143">IF(Z142&lt;&gt;"",IF(Y142-1&gt;=$U$7,MAX(IF($C$15:$C$10000&lt;=Y142-1,$C$15:$C$10000)),""),"")</f>
        <v/>
      </c>
      <c r="AA143" s="16" t="str">
        <f t="array" ref="AA143">IF(AB143&lt;&gt;"",MIN(IF($C$15:$C$10000&gt;=AB143-$G$7,$C$15:$C$10000)),"")</f>
        <v/>
      </c>
      <c r="AB143" s="16" t="str">
        <f t="array" ref="AB143">IF(AB142&lt;&gt;"",IF(AA142-1&gt;=$U$7,MAX(IF($C$15:$C$10000&lt;=AA142-1,$C$15:$C$10000)),""),"")</f>
        <v/>
      </c>
    </row>
    <row r="144" spans="3:28" x14ac:dyDescent="0.2">
      <c r="C144" s="16">
        <v>42860</v>
      </c>
      <c r="D144" s="29">
        <v>1.0994999999999999</v>
      </c>
      <c r="F144" s="16" t="str">
        <f t="shared" si="22"/>
        <v/>
      </c>
      <c r="G144" s="16" t="str">
        <f t="shared" si="23"/>
        <v/>
      </c>
      <c r="H144" s="53" t="str">
        <f t="shared" ca="1" si="24"/>
        <v/>
      </c>
      <c r="I144" s="51" t="str">
        <f t="shared" si="25"/>
        <v/>
      </c>
      <c r="J144" s="29" t="str">
        <f>IF(G144&lt;&gt;"",IF($D$7="Weekly","Wk "&amp;WEEKNUM(G144)&amp;" "&amp;"- "&amp;YEAR(G144),IF($D$7="Monthly",TEXT(G144,"mmm-yyyy"),IF($D$7="Yearly","Y "&amp;YEAR(G144),IF($D$7="Quarterly",YEAR(G144)&amp;" - Q"&amp;LOOKUP(MONTH(G144),{1,4,7,10},{1,2,3,4}),TEXT(F144,"dd-mmm-yy")&amp;" - "&amp;TEXT(G144,"dd-mmm-yy"))))),"")</f>
        <v/>
      </c>
      <c r="O144" s="63"/>
      <c r="S144" s="16" t="str">
        <f t="array" ref="S144">IF(T144&lt;&gt;"",MIN(IF($C$15:$C$10000&gt;=(T144-6),$C$15:$C$10000)),"")</f>
        <v/>
      </c>
      <c r="T144" s="16" t="str">
        <f t="array" ref="T144">IF(T143&lt;&gt;"",IF(S143-1&gt;=$U$7,MAX(IF($C$15:$C$10000&lt;=(S143-1),$C$15:$C$10000)),""),"")</f>
        <v/>
      </c>
      <c r="U144" s="16" t="str">
        <f t="array" ref="U144">IF(V144&lt;&gt;"",MIN(IF($C$15:$C$10000&gt;=DATE(YEAR(V144),MONTH(V144),1),$C$15:$C$10000)),"")</f>
        <v/>
      </c>
      <c r="V144" s="16" t="str">
        <f t="array" ref="V144">IF(V143&lt;&gt;"",IF(U143-1&gt;=$U$7,MAX(IF($C$15:$C$10000&lt;=U143-1,$C$15:$C$10000)),""),"")</f>
        <v/>
      </c>
      <c r="W144" s="20" t="str">
        <f t="array" ref="W144">IF(X144&lt;&gt;"",MIN(IF($C$15:$C$10000&gt;=DATE(YEAR(X144),3*(ROUNDUP(MONTH(X144)/3,0)-1)+1,1),$C$15:$C$10000)),"")</f>
        <v/>
      </c>
      <c r="X144" s="16" t="str">
        <f t="array" ref="X144">IF(X143&lt;&gt;"",IF(W143-1&gt;=$U$7,MAX(IF($C$15:$C$10000&lt;=W143-1,$C$15:$C$10000)),""),"")</f>
        <v/>
      </c>
      <c r="Y144" s="16" t="str">
        <f t="array" ref="Y144">IF(Z144&lt;&gt;"",MIN(IF($C$15:$C$10000&gt;=DATE(YEAR(Z144),1,1),$C$15:$C$10000)),"")</f>
        <v/>
      </c>
      <c r="Z144" s="16" t="str">
        <f t="array" ref="Z144">IF(Z143&lt;&gt;"",IF(Y143-1&gt;=$U$7,MAX(IF($C$15:$C$10000&lt;=Y143-1,$C$15:$C$10000)),""),"")</f>
        <v/>
      </c>
      <c r="AA144" s="16" t="str">
        <f t="array" ref="AA144">IF(AB144&lt;&gt;"",MIN(IF($C$15:$C$10000&gt;=AB144-$G$7,$C$15:$C$10000)),"")</f>
        <v/>
      </c>
      <c r="AB144" s="16" t="str">
        <f t="array" ref="AB144">IF(AB143&lt;&gt;"",IF(AA143-1&gt;=$U$7,MAX(IF($C$15:$C$10000&lt;=AA143-1,$C$15:$C$10000)),""),"")</f>
        <v/>
      </c>
    </row>
    <row r="145" spans="3:28" x14ac:dyDescent="0.2">
      <c r="C145" s="16">
        <v>42859</v>
      </c>
      <c r="D145" s="29">
        <v>1.0984</v>
      </c>
      <c r="F145" s="16" t="str">
        <f t="shared" si="22"/>
        <v/>
      </c>
      <c r="G145" s="16" t="str">
        <f t="shared" si="23"/>
        <v/>
      </c>
      <c r="H145" s="53" t="str">
        <f t="shared" ca="1" si="24"/>
        <v/>
      </c>
      <c r="I145" s="51" t="str">
        <f t="shared" si="25"/>
        <v/>
      </c>
      <c r="J145" s="29" t="str">
        <f>IF(G145&lt;&gt;"",IF($D$7="Weekly","Wk "&amp;WEEKNUM(G145)&amp;" "&amp;"- "&amp;YEAR(G145),IF($D$7="Monthly",TEXT(G145,"mmm-yyyy"),IF($D$7="Yearly","Y "&amp;YEAR(G145),IF($D$7="Quarterly",YEAR(G145)&amp;" - Q"&amp;LOOKUP(MONTH(G145),{1,4,7,10},{1,2,3,4}),TEXT(F145,"dd-mmm-yy")&amp;" - "&amp;TEXT(G145,"dd-mmm-yy"))))),"")</f>
        <v/>
      </c>
      <c r="O145" s="63"/>
      <c r="S145" s="16" t="str">
        <f t="array" ref="S145">IF(T145&lt;&gt;"",MIN(IF($C$15:$C$10000&gt;=(T145-6),$C$15:$C$10000)),"")</f>
        <v/>
      </c>
      <c r="T145" s="16" t="str">
        <f t="array" ref="T145">IF(T144&lt;&gt;"",IF(S144-1&gt;=$U$7,MAX(IF($C$15:$C$10000&lt;=(S144-1),$C$15:$C$10000)),""),"")</f>
        <v/>
      </c>
      <c r="U145" s="16" t="str">
        <f t="array" ref="U145">IF(V145&lt;&gt;"",MIN(IF($C$15:$C$10000&gt;=DATE(YEAR(V145),MONTH(V145),1),$C$15:$C$10000)),"")</f>
        <v/>
      </c>
      <c r="V145" s="16" t="str">
        <f t="array" ref="V145">IF(V144&lt;&gt;"",IF(U144-1&gt;=$U$7,MAX(IF($C$15:$C$10000&lt;=U144-1,$C$15:$C$10000)),""),"")</f>
        <v/>
      </c>
      <c r="W145" s="20" t="str">
        <f t="array" ref="W145">IF(X145&lt;&gt;"",MIN(IF($C$15:$C$10000&gt;=DATE(YEAR(X145),3*(ROUNDUP(MONTH(X145)/3,0)-1)+1,1),$C$15:$C$10000)),"")</f>
        <v/>
      </c>
      <c r="X145" s="16" t="str">
        <f t="array" ref="X145">IF(X144&lt;&gt;"",IF(W144-1&gt;=$U$7,MAX(IF($C$15:$C$10000&lt;=W144-1,$C$15:$C$10000)),""),"")</f>
        <v/>
      </c>
      <c r="Y145" s="16" t="str">
        <f t="array" ref="Y145">IF(Z145&lt;&gt;"",MIN(IF($C$15:$C$10000&gt;=DATE(YEAR(Z145),1,1),$C$15:$C$10000)),"")</f>
        <v/>
      </c>
      <c r="Z145" s="16" t="str">
        <f t="array" ref="Z145">IF(Z144&lt;&gt;"",IF(Y144-1&gt;=$U$7,MAX(IF($C$15:$C$10000&lt;=Y144-1,$C$15:$C$10000)),""),"")</f>
        <v/>
      </c>
      <c r="AA145" s="16" t="str">
        <f t="array" ref="AA145">IF(AB145&lt;&gt;"",MIN(IF($C$15:$C$10000&gt;=AB145-$G$7,$C$15:$C$10000)),"")</f>
        <v/>
      </c>
      <c r="AB145" s="16" t="str">
        <f t="array" ref="AB145">IF(AB144&lt;&gt;"",IF(AA144-1&gt;=$U$7,MAX(IF($C$15:$C$10000&lt;=AA144-1,$C$15:$C$10000)),""),"")</f>
        <v/>
      </c>
    </row>
    <row r="146" spans="3:28" x14ac:dyDescent="0.2">
      <c r="C146" s="16">
        <v>42858</v>
      </c>
      <c r="D146" s="29">
        <v>1.0882000000000001</v>
      </c>
      <c r="F146" s="16" t="str">
        <f t="shared" si="22"/>
        <v/>
      </c>
      <c r="G146" s="16" t="str">
        <f t="shared" si="23"/>
        <v/>
      </c>
      <c r="H146" s="53" t="str">
        <f t="shared" ca="1" si="24"/>
        <v/>
      </c>
      <c r="I146" s="51" t="str">
        <f t="shared" si="25"/>
        <v/>
      </c>
      <c r="J146" s="29" t="str">
        <f>IF(G146&lt;&gt;"",IF($D$7="Weekly","Wk "&amp;WEEKNUM(G146)&amp;" "&amp;"- "&amp;YEAR(G146),IF($D$7="Monthly",TEXT(G146,"mmm-yyyy"),IF($D$7="Yearly","Y "&amp;YEAR(G146),IF($D$7="Quarterly",YEAR(G146)&amp;" - Q"&amp;LOOKUP(MONTH(G146),{1,4,7,10},{1,2,3,4}),TEXT(F146,"dd-mmm-yy")&amp;" - "&amp;TEXT(G146,"dd-mmm-yy"))))),"")</f>
        <v/>
      </c>
      <c r="O146" s="63"/>
      <c r="S146" s="16" t="str">
        <f t="array" ref="S146">IF(T146&lt;&gt;"",MIN(IF($C$15:$C$10000&gt;=(T146-6),$C$15:$C$10000)),"")</f>
        <v/>
      </c>
      <c r="T146" s="16" t="str">
        <f t="array" ref="T146">IF(T145&lt;&gt;"",IF(S145-1&gt;=$U$7,MAX(IF($C$15:$C$10000&lt;=(S145-1),$C$15:$C$10000)),""),"")</f>
        <v/>
      </c>
      <c r="U146" s="16" t="str">
        <f t="array" ref="U146">IF(V146&lt;&gt;"",MIN(IF($C$15:$C$10000&gt;=DATE(YEAR(V146),MONTH(V146),1),$C$15:$C$10000)),"")</f>
        <v/>
      </c>
      <c r="V146" s="16" t="str">
        <f t="array" ref="V146">IF(V145&lt;&gt;"",IF(U145-1&gt;=$U$7,MAX(IF($C$15:$C$10000&lt;=U145-1,$C$15:$C$10000)),""),"")</f>
        <v/>
      </c>
      <c r="W146" s="20" t="str">
        <f t="array" ref="W146">IF(X146&lt;&gt;"",MIN(IF($C$15:$C$10000&gt;=DATE(YEAR(X146),3*(ROUNDUP(MONTH(X146)/3,0)-1)+1,1),$C$15:$C$10000)),"")</f>
        <v/>
      </c>
      <c r="X146" s="16" t="str">
        <f t="array" ref="X146">IF(X145&lt;&gt;"",IF(W145-1&gt;=$U$7,MAX(IF($C$15:$C$10000&lt;=W145-1,$C$15:$C$10000)),""),"")</f>
        <v/>
      </c>
      <c r="Y146" s="16" t="str">
        <f t="array" ref="Y146">IF(Z146&lt;&gt;"",MIN(IF($C$15:$C$10000&gt;=DATE(YEAR(Z146),1,1),$C$15:$C$10000)),"")</f>
        <v/>
      </c>
      <c r="Z146" s="16" t="str">
        <f t="array" ref="Z146">IF(Z145&lt;&gt;"",IF(Y145-1&gt;=$U$7,MAX(IF($C$15:$C$10000&lt;=Y145-1,$C$15:$C$10000)),""),"")</f>
        <v/>
      </c>
      <c r="AA146" s="16" t="str">
        <f t="array" ref="AA146">IF(AB146&lt;&gt;"",MIN(IF($C$15:$C$10000&gt;=AB146-$G$7,$C$15:$C$10000)),"")</f>
        <v/>
      </c>
      <c r="AB146" s="16" t="str">
        <f t="array" ref="AB146">IF(AB145&lt;&gt;"",IF(AA145-1&gt;=$U$7,MAX(IF($C$15:$C$10000&lt;=AA145-1,$C$15:$C$10000)),""),"")</f>
        <v/>
      </c>
    </row>
    <row r="147" spans="3:28" x14ac:dyDescent="0.2">
      <c r="C147" s="16">
        <v>42857</v>
      </c>
      <c r="D147" s="29">
        <v>1.0927</v>
      </c>
      <c r="F147" s="16" t="str">
        <f t="shared" si="22"/>
        <v/>
      </c>
      <c r="G147" s="16" t="str">
        <f t="shared" si="23"/>
        <v/>
      </c>
      <c r="H147" s="53" t="str">
        <f t="shared" ca="1" si="24"/>
        <v/>
      </c>
      <c r="I147" s="51" t="str">
        <f t="shared" si="25"/>
        <v/>
      </c>
      <c r="J147" s="29" t="str">
        <f>IF(G147&lt;&gt;"",IF($D$7="Weekly","Wk "&amp;WEEKNUM(G147)&amp;" "&amp;"- "&amp;YEAR(G147),IF($D$7="Monthly",TEXT(G147,"mmm-yyyy"),IF($D$7="Yearly","Y "&amp;YEAR(G147),IF($D$7="Quarterly",YEAR(G147)&amp;" - Q"&amp;LOOKUP(MONTH(G147),{1,4,7,10},{1,2,3,4}),TEXT(F147,"dd-mmm-yy")&amp;" - "&amp;TEXT(G147,"dd-mmm-yy"))))),"")</f>
        <v/>
      </c>
      <c r="O147" s="63"/>
      <c r="S147" s="16" t="str">
        <f t="array" ref="S147">IF(T147&lt;&gt;"",MIN(IF($C$15:$C$10000&gt;=(T147-6),$C$15:$C$10000)),"")</f>
        <v/>
      </c>
      <c r="T147" s="16" t="str">
        <f t="array" ref="T147">IF(T146&lt;&gt;"",IF(S146-1&gt;=$U$7,MAX(IF($C$15:$C$10000&lt;=(S146-1),$C$15:$C$10000)),""),"")</f>
        <v/>
      </c>
      <c r="U147" s="16" t="str">
        <f t="array" ref="U147">IF(V147&lt;&gt;"",MIN(IF($C$15:$C$10000&gt;=DATE(YEAR(V147),MONTH(V147),1),$C$15:$C$10000)),"")</f>
        <v/>
      </c>
      <c r="V147" s="16" t="str">
        <f t="array" ref="V147">IF(V146&lt;&gt;"",IF(U146-1&gt;=$U$7,MAX(IF($C$15:$C$10000&lt;=U146-1,$C$15:$C$10000)),""),"")</f>
        <v/>
      </c>
      <c r="W147" s="20" t="str">
        <f t="array" ref="W147">IF(X147&lt;&gt;"",MIN(IF($C$15:$C$10000&gt;=DATE(YEAR(X147),3*(ROUNDUP(MONTH(X147)/3,0)-1)+1,1),$C$15:$C$10000)),"")</f>
        <v/>
      </c>
      <c r="X147" s="16" t="str">
        <f t="array" ref="X147">IF(X146&lt;&gt;"",IF(W146-1&gt;=$U$7,MAX(IF($C$15:$C$10000&lt;=W146-1,$C$15:$C$10000)),""),"")</f>
        <v/>
      </c>
      <c r="Y147" s="16" t="str">
        <f t="array" ref="Y147">IF(Z147&lt;&gt;"",MIN(IF($C$15:$C$10000&gt;=DATE(YEAR(Z147),1,1),$C$15:$C$10000)),"")</f>
        <v/>
      </c>
      <c r="Z147" s="16" t="str">
        <f t="array" ref="Z147">IF(Z146&lt;&gt;"",IF(Y146-1&gt;=$U$7,MAX(IF($C$15:$C$10000&lt;=Y146-1,$C$15:$C$10000)),""),"")</f>
        <v/>
      </c>
      <c r="AA147" s="16" t="str">
        <f t="array" ref="AA147">IF(AB147&lt;&gt;"",MIN(IF($C$15:$C$10000&gt;=AB147-$G$7,$C$15:$C$10000)),"")</f>
        <v/>
      </c>
      <c r="AB147" s="16" t="str">
        <f t="array" ref="AB147">IF(AB146&lt;&gt;"",IF(AA146-1&gt;=$U$7,MAX(IF($C$15:$C$10000&lt;=AA146-1,$C$15:$C$10000)),""),"")</f>
        <v/>
      </c>
    </row>
    <row r="148" spans="3:28" x14ac:dyDescent="0.2">
      <c r="C148" s="16">
        <v>42856</v>
      </c>
      <c r="D148" s="29">
        <v>1.0898000000000001</v>
      </c>
      <c r="F148" s="16" t="str">
        <f t="shared" si="22"/>
        <v/>
      </c>
      <c r="G148" s="16" t="str">
        <f t="shared" si="23"/>
        <v/>
      </c>
      <c r="H148" s="53" t="str">
        <f t="shared" ca="1" si="24"/>
        <v/>
      </c>
      <c r="I148" s="51" t="str">
        <f t="shared" si="25"/>
        <v/>
      </c>
      <c r="J148" s="29" t="str">
        <f>IF(G148&lt;&gt;"",IF($D$7="Weekly","Wk "&amp;WEEKNUM(G148)&amp;" "&amp;"- "&amp;YEAR(G148),IF($D$7="Monthly",TEXT(G148,"mmm-yyyy"),IF($D$7="Yearly","Y "&amp;YEAR(G148),IF($D$7="Quarterly",YEAR(G148)&amp;" - Q"&amp;LOOKUP(MONTH(G148),{1,4,7,10},{1,2,3,4}),TEXT(F148,"dd-mmm-yy")&amp;" - "&amp;TEXT(G148,"dd-mmm-yy"))))),"")</f>
        <v/>
      </c>
      <c r="O148" s="63"/>
      <c r="S148" s="16" t="str">
        <f t="array" ref="S148">IF(T148&lt;&gt;"",MIN(IF($C$15:$C$10000&gt;=(T148-6),$C$15:$C$10000)),"")</f>
        <v/>
      </c>
      <c r="T148" s="16" t="str">
        <f t="array" ref="T148">IF(T147&lt;&gt;"",IF(S147-1&gt;=$U$7,MAX(IF($C$15:$C$10000&lt;=(S147-1),$C$15:$C$10000)),""),"")</f>
        <v/>
      </c>
      <c r="U148" s="16" t="str">
        <f t="array" ref="U148">IF(V148&lt;&gt;"",MIN(IF($C$15:$C$10000&gt;=DATE(YEAR(V148),MONTH(V148),1),$C$15:$C$10000)),"")</f>
        <v/>
      </c>
      <c r="V148" s="16" t="str">
        <f t="array" ref="V148">IF(V147&lt;&gt;"",IF(U147-1&gt;=$U$7,MAX(IF($C$15:$C$10000&lt;=U147-1,$C$15:$C$10000)),""),"")</f>
        <v/>
      </c>
      <c r="W148" s="20" t="str">
        <f t="array" ref="W148">IF(X148&lt;&gt;"",MIN(IF($C$15:$C$10000&gt;=DATE(YEAR(X148),3*(ROUNDUP(MONTH(X148)/3,0)-1)+1,1),$C$15:$C$10000)),"")</f>
        <v/>
      </c>
      <c r="X148" s="16" t="str">
        <f t="array" ref="X148">IF(X147&lt;&gt;"",IF(W147-1&gt;=$U$7,MAX(IF($C$15:$C$10000&lt;=W147-1,$C$15:$C$10000)),""),"")</f>
        <v/>
      </c>
      <c r="Y148" s="16" t="str">
        <f t="array" ref="Y148">IF(Z148&lt;&gt;"",MIN(IF($C$15:$C$10000&gt;=DATE(YEAR(Z148),1,1),$C$15:$C$10000)),"")</f>
        <v/>
      </c>
      <c r="Z148" s="16" t="str">
        <f t="array" ref="Z148">IF(Z147&lt;&gt;"",IF(Y147-1&gt;=$U$7,MAX(IF($C$15:$C$10000&lt;=Y147-1,$C$15:$C$10000)),""),"")</f>
        <v/>
      </c>
      <c r="AA148" s="16" t="str">
        <f t="array" ref="AA148">IF(AB148&lt;&gt;"",MIN(IF($C$15:$C$10000&gt;=AB148-$G$7,$C$15:$C$10000)),"")</f>
        <v/>
      </c>
      <c r="AB148" s="16" t="str">
        <f t="array" ref="AB148">IF(AB147&lt;&gt;"",IF(AA147-1&gt;=$U$7,MAX(IF($C$15:$C$10000&lt;=AA147-1,$C$15:$C$10000)),""),"")</f>
        <v/>
      </c>
    </row>
    <row r="149" spans="3:28" x14ac:dyDescent="0.2">
      <c r="C149" s="16">
        <v>42853</v>
      </c>
      <c r="D149" s="29">
        <v>1.0894999999999999</v>
      </c>
      <c r="F149" s="16" t="str">
        <f t="shared" si="22"/>
        <v/>
      </c>
      <c r="G149" s="16" t="str">
        <f t="shared" si="23"/>
        <v/>
      </c>
      <c r="H149" s="53" t="str">
        <f t="shared" ca="1" si="24"/>
        <v/>
      </c>
      <c r="I149" s="51" t="str">
        <f t="shared" si="25"/>
        <v/>
      </c>
      <c r="J149" s="29" t="str">
        <f>IF(G149&lt;&gt;"",IF($D$7="Weekly","Wk "&amp;WEEKNUM(G149)&amp;" "&amp;"- "&amp;YEAR(G149),IF($D$7="Monthly",TEXT(G149,"mmm-yyyy"),IF($D$7="Yearly","Y "&amp;YEAR(G149),IF($D$7="Quarterly",YEAR(G149)&amp;" - Q"&amp;LOOKUP(MONTH(G149),{1,4,7,10},{1,2,3,4}),TEXT(F149,"dd-mmm-yy")&amp;" - "&amp;TEXT(G149,"dd-mmm-yy"))))),"")</f>
        <v/>
      </c>
      <c r="O149" s="63"/>
      <c r="S149" s="16" t="str">
        <f t="array" ref="S149">IF(T149&lt;&gt;"",MIN(IF($C$15:$C$10000&gt;=(T149-6),$C$15:$C$10000)),"")</f>
        <v/>
      </c>
      <c r="T149" s="16" t="str">
        <f t="array" ref="T149">IF(T148&lt;&gt;"",IF(S148-1&gt;=$U$7,MAX(IF($C$15:$C$10000&lt;=(S148-1),$C$15:$C$10000)),""),"")</f>
        <v/>
      </c>
      <c r="U149" s="16" t="str">
        <f t="array" ref="U149">IF(V149&lt;&gt;"",MIN(IF($C$15:$C$10000&gt;=DATE(YEAR(V149),MONTH(V149),1),$C$15:$C$10000)),"")</f>
        <v/>
      </c>
      <c r="V149" s="16" t="str">
        <f t="array" ref="V149">IF(V148&lt;&gt;"",IF(U148-1&gt;=$U$7,MAX(IF($C$15:$C$10000&lt;=U148-1,$C$15:$C$10000)),""),"")</f>
        <v/>
      </c>
      <c r="W149" s="20" t="str">
        <f t="array" ref="W149">IF(X149&lt;&gt;"",MIN(IF($C$15:$C$10000&gt;=DATE(YEAR(X149),3*(ROUNDUP(MONTH(X149)/3,0)-1)+1,1),$C$15:$C$10000)),"")</f>
        <v/>
      </c>
      <c r="X149" s="16" t="str">
        <f t="array" ref="X149">IF(X148&lt;&gt;"",IF(W148-1&gt;=$U$7,MAX(IF($C$15:$C$10000&lt;=W148-1,$C$15:$C$10000)),""),"")</f>
        <v/>
      </c>
      <c r="Y149" s="16" t="str">
        <f t="array" ref="Y149">IF(Z149&lt;&gt;"",MIN(IF($C$15:$C$10000&gt;=DATE(YEAR(Z149),1,1),$C$15:$C$10000)),"")</f>
        <v/>
      </c>
      <c r="Z149" s="16" t="str">
        <f t="array" ref="Z149">IF(Z148&lt;&gt;"",IF(Y148-1&gt;=$U$7,MAX(IF($C$15:$C$10000&lt;=Y148-1,$C$15:$C$10000)),""),"")</f>
        <v/>
      </c>
      <c r="AA149" s="16" t="str">
        <f t="array" ref="AA149">IF(AB149&lt;&gt;"",MIN(IF($C$15:$C$10000&gt;=AB149-$G$7,$C$15:$C$10000)),"")</f>
        <v/>
      </c>
      <c r="AB149" s="16" t="str">
        <f t="array" ref="AB149">IF(AB148&lt;&gt;"",IF(AA148-1&gt;=$U$7,MAX(IF($C$15:$C$10000&lt;=AA148-1,$C$15:$C$10000)),""),"")</f>
        <v/>
      </c>
    </row>
    <row r="150" spans="3:28" x14ac:dyDescent="0.2">
      <c r="C150" s="16">
        <v>42852</v>
      </c>
      <c r="D150" s="29">
        <v>1.0871999999999999</v>
      </c>
      <c r="F150" s="16" t="str">
        <f t="shared" si="22"/>
        <v/>
      </c>
      <c r="G150" s="16" t="str">
        <f t="shared" si="23"/>
        <v/>
      </c>
      <c r="H150" s="53" t="str">
        <f t="shared" ca="1" si="24"/>
        <v/>
      </c>
      <c r="I150" s="51" t="str">
        <f t="shared" si="25"/>
        <v/>
      </c>
      <c r="J150" s="29" t="str">
        <f>IF(G150&lt;&gt;"",IF($D$7="Weekly","Wk "&amp;WEEKNUM(G150)&amp;" "&amp;"- "&amp;YEAR(G150),IF($D$7="Monthly",TEXT(G150,"mmm-yyyy"),IF($D$7="Yearly","Y "&amp;YEAR(G150),IF($D$7="Quarterly",YEAR(G150)&amp;" - Q"&amp;LOOKUP(MONTH(G150),{1,4,7,10},{1,2,3,4}),TEXT(F150,"dd-mmm-yy")&amp;" - "&amp;TEXT(G150,"dd-mmm-yy"))))),"")</f>
        <v/>
      </c>
      <c r="O150" s="63"/>
      <c r="S150" s="16" t="str">
        <f t="array" ref="S150">IF(T150&lt;&gt;"",MIN(IF($C$15:$C$10000&gt;=(T150-6),$C$15:$C$10000)),"")</f>
        <v/>
      </c>
      <c r="T150" s="16" t="str">
        <f t="array" ref="T150">IF(T149&lt;&gt;"",IF(S149-1&gt;=$U$7,MAX(IF($C$15:$C$10000&lt;=(S149-1),$C$15:$C$10000)),""),"")</f>
        <v/>
      </c>
      <c r="U150" s="16" t="str">
        <f t="array" ref="U150">IF(V150&lt;&gt;"",MIN(IF($C$15:$C$10000&gt;=DATE(YEAR(V150),MONTH(V150),1),$C$15:$C$10000)),"")</f>
        <v/>
      </c>
      <c r="V150" s="16" t="str">
        <f t="array" ref="V150">IF(V149&lt;&gt;"",IF(U149-1&gt;=$U$7,MAX(IF($C$15:$C$10000&lt;=U149-1,$C$15:$C$10000)),""),"")</f>
        <v/>
      </c>
      <c r="W150" s="20" t="str">
        <f t="array" ref="W150">IF(X150&lt;&gt;"",MIN(IF($C$15:$C$10000&gt;=DATE(YEAR(X150),3*(ROUNDUP(MONTH(X150)/3,0)-1)+1,1),$C$15:$C$10000)),"")</f>
        <v/>
      </c>
      <c r="X150" s="16" t="str">
        <f t="array" ref="X150">IF(X149&lt;&gt;"",IF(W149-1&gt;=$U$7,MAX(IF($C$15:$C$10000&lt;=W149-1,$C$15:$C$10000)),""),"")</f>
        <v/>
      </c>
      <c r="Y150" s="16" t="str">
        <f t="array" ref="Y150">IF(Z150&lt;&gt;"",MIN(IF($C$15:$C$10000&gt;=DATE(YEAR(Z150),1,1),$C$15:$C$10000)),"")</f>
        <v/>
      </c>
      <c r="Z150" s="16" t="str">
        <f t="array" ref="Z150">IF(Z149&lt;&gt;"",IF(Y149-1&gt;=$U$7,MAX(IF($C$15:$C$10000&lt;=Y149-1,$C$15:$C$10000)),""),"")</f>
        <v/>
      </c>
      <c r="AA150" s="16" t="str">
        <f t="array" ref="AA150">IF(AB150&lt;&gt;"",MIN(IF($C$15:$C$10000&gt;=AB150-$G$7,$C$15:$C$10000)),"")</f>
        <v/>
      </c>
      <c r="AB150" s="16" t="str">
        <f t="array" ref="AB150">IF(AB149&lt;&gt;"",IF(AA149-1&gt;=$U$7,MAX(IF($C$15:$C$10000&lt;=AA149-1,$C$15:$C$10000)),""),"")</f>
        <v/>
      </c>
    </row>
    <row r="151" spans="3:28" x14ac:dyDescent="0.2">
      <c r="C151" s="16">
        <v>42851</v>
      </c>
      <c r="D151" s="29">
        <v>1.0903</v>
      </c>
      <c r="F151" s="16" t="str">
        <f t="shared" si="22"/>
        <v/>
      </c>
      <c r="G151" s="16" t="str">
        <f t="shared" si="23"/>
        <v/>
      </c>
      <c r="H151" s="53" t="str">
        <f t="shared" ca="1" si="24"/>
        <v/>
      </c>
      <c r="I151" s="51" t="str">
        <f t="shared" si="25"/>
        <v/>
      </c>
      <c r="J151" s="29" t="str">
        <f>IF(G151&lt;&gt;"",IF($D$7="Weekly","Wk "&amp;WEEKNUM(G151)&amp;" "&amp;"- "&amp;YEAR(G151),IF($D$7="Monthly",TEXT(G151,"mmm-yyyy"),IF($D$7="Yearly","Y "&amp;YEAR(G151),IF($D$7="Quarterly",YEAR(G151)&amp;" - Q"&amp;LOOKUP(MONTH(G151),{1,4,7,10},{1,2,3,4}),TEXT(F151,"dd-mmm-yy")&amp;" - "&amp;TEXT(G151,"dd-mmm-yy"))))),"")</f>
        <v/>
      </c>
      <c r="O151" s="63"/>
      <c r="S151" s="16" t="str">
        <f t="array" ref="S151">IF(T151&lt;&gt;"",MIN(IF($C$15:$C$10000&gt;=(T151-6),$C$15:$C$10000)),"")</f>
        <v/>
      </c>
      <c r="T151" s="16" t="str">
        <f t="array" ref="T151">IF(T150&lt;&gt;"",IF(S150-1&gt;=$U$7,MAX(IF($C$15:$C$10000&lt;=(S150-1),$C$15:$C$10000)),""),"")</f>
        <v/>
      </c>
      <c r="U151" s="16" t="str">
        <f t="array" ref="U151">IF(V151&lt;&gt;"",MIN(IF($C$15:$C$10000&gt;=DATE(YEAR(V151),MONTH(V151),1),$C$15:$C$10000)),"")</f>
        <v/>
      </c>
      <c r="V151" s="16" t="str">
        <f t="array" ref="V151">IF(V150&lt;&gt;"",IF(U150-1&gt;=$U$7,MAX(IF($C$15:$C$10000&lt;=U150-1,$C$15:$C$10000)),""),"")</f>
        <v/>
      </c>
      <c r="W151" s="20" t="str">
        <f t="array" ref="W151">IF(X151&lt;&gt;"",MIN(IF($C$15:$C$10000&gt;=DATE(YEAR(X151),3*(ROUNDUP(MONTH(X151)/3,0)-1)+1,1),$C$15:$C$10000)),"")</f>
        <v/>
      </c>
      <c r="X151" s="16" t="str">
        <f t="array" ref="X151">IF(X150&lt;&gt;"",IF(W150-1&gt;=$U$7,MAX(IF($C$15:$C$10000&lt;=W150-1,$C$15:$C$10000)),""),"")</f>
        <v/>
      </c>
      <c r="Y151" s="16" t="str">
        <f t="array" ref="Y151">IF(Z151&lt;&gt;"",MIN(IF($C$15:$C$10000&gt;=DATE(YEAR(Z151),1,1),$C$15:$C$10000)),"")</f>
        <v/>
      </c>
      <c r="Z151" s="16" t="str">
        <f t="array" ref="Z151">IF(Z150&lt;&gt;"",IF(Y150-1&gt;=$U$7,MAX(IF($C$15:$C$10000&lt;=Y150-1,$C$15:$C$10000)),""),"")</f>
        <v/>
      </c>
      <c r="AA151" s="16" t="str">
        <f t="array" ref="AA151">IF(AB151&lt;&gt;"",MIN(IF($C$15:$C$10000&gt;=AB151-$G$7,$C$15:$C$10000)),"")</f>
        <v/>
      </c>
      <c r="AB151" s="16" t="str">
        <f t="array" ref="AB151">IF(AB150&lt;&gt;"",IF(AA150-1&gt;=$U$7,MAX(IF($C$15:$C$10000&lt;=AA150-1,$C$15:$C$10000)),""),"")</f>
        <v/>
      </c>
    </row>
    <row r="152" spans="3:28" x14ac:dyDescent="0.2">
      <c r="C152" s="16">
        <v>42850</v>
      </c>
      <c r="D152" s="29">
        <v>1.0925</v>
      </c>
      <c r="F152" s="16" t="str">
        <f t="shared" si="22"/>
        <v/>
      </c>
      <c r="G152" s="16" t="str">
        <f t="shared" si="23"/>
        <v/>
      </c>
      <c r="H152" s="53" t="str">
        <f t="shared" ca="1" si="24"/>
        <v/>
      </c>
      <c r="I152" s="51" t="str">
        <f t="shared" si="25"/>
        <v/>
      </c>
      <c r="J152" s="29" t="str">
        <f>IF(G152&lt;&gt;"",IF($D$7="Weekly","Wk "&amp;WEEKNUM(G152)&amp;" "&amp;"- "&amp;YEAR(G152),IF($D$7="Monthly",TEXT(G152,"mmm-yyyy"),IF($D$7="Yearly","Y "&amp;YEAR(G152),IF($D$7="Quarterly",YEAR(G152)&amp;" - Q"&amp;LOOKUP(MONTH(G152),{1,4,7,10},{1,2,3,4}),TEXT(F152,"dd-mmm-yy")&amp;" - "&amp;TEXT(G152,"dd-mmm-yy"))))),"")</f>
        <v/>
      </c>
      <c r="O152" s="63"/>
      <c r="S152" s="16" t="str">
        <f t="array" ref="S152">IF(T152&lt;&gt;"",MIN(IF($C$15:$C$10000&gt;=(T152-6),$C$15:$C$10000)),"")</f>
        <v/>
      </c>
      <c r="T152" s="16" t="str">
        <f t="array" ref="T152">IF(T151&lt;&gt;"",IF(S151-1&gt;=$U$7,MAX(IF($C$15:$C$10000&lt;=(S151-1),$C$15:$C$10000)),""),"")</f>
        <v/>
      </c>
      <c r="U152" s="16" t="str">
        <f t="array" ref="U152">IF(V152&lt;&gt;"",MIN(IF($C$15:$C$10000&gt;=DATE(YEAR(V152),MONTH(V152),1),$C$15:$C$10000)),"")</f>
        <v/>
      </c>
      <c r="V152" s="16" t="str">
        <f t="array" ref="V152">IF(V151&lt;&gt;"",IF(U151-1&gt;=$U$7,MAX(IF($C$15:$C$10000&lt;=U151-1,$C$15:$C$10000)),""),"")</f>
        <v/>
      </c>
      <c r="W152" s="20" t="str">
        <f t="array" ref="W152">IF(X152&lt;&gt;"",MIN(IF($C$15:$C$10000&gt;=DATE(YEAR(X152),3*(ROUNDUP(MONTH(X152)/3,0)-1)+1,1),$C$15:$C$10000)),"")</f>
        <v/>
      </c>
      <c r="X152" s="16" t="str">
        <f t="array" ref="X152">IF(X151&lt;&gt;"",IF(W151-1&gt;=$U$7,MAX(IF($C$15:$C$10000&lt;=W151-1,$C$15:$C$10000)),""),"")</f>
        <v/>
      </c>
      <c r="Y152" s="16" t="str">
        <f t="array" ref="Y152">IF(Z152&lt;&gt;"",MIN(IF($C$15:$C$10000&gt;=DATE(YEAR(Z152),1,1),$C$15:$C$10000)),"")</f>
        <v/>
      </c>
      <c r="Z152" s="16" t="str">
        <f t="array" ref="Z152">IF(Z151&lt;&gt;"",IF(Y151-1&gt;=$U$7,MAX(IF($C$15:$C$10000&lt;=Y151-1,$C$15:$C$10000)),""),"")</f>
        <v/>
      </c>
      <c r="AA152" s="16" t="str">
        <f t="array" ref="AA152">IF(AB152&lt;&gt;"",MIN(IF($C$15:$C$10000&gt;=AB152-$G$7,$C$15:$C$10000)),"")</f>
        <v/>
      </c>
      <c r="AB152" s="16" t="str">
        <f t="array" ref="AB152">IF(AB151&lt;&gt;"",IF(AA151-1&gt;=$U$7,MAX(IF($C$15:$C$10000&lt;=AA151-1,$C$15:$C$10000)),""),"")</f>
        <v/>
      </c>
    </row>
    <row r="153" spans="3:28" x14ac:dyDescent="0.2">
      <c r="C153" s="16">
        <v>42849</v>
      </c>
      <c r="D153" s="29">
        <v>1.0867</v>
      </c>
      <c r="F153" s="16" t="str">
        <f t="shared" si="22"/>
        <v/>
      </c>
      <c r="G153" s="16" t="str">
        <f t="shared" si="23"/>
        <v/>
      </c>
      <c r="H153" s="53" t="str">
        <f t="shared" ca="1" si="24"/>
        <v/>
      </c>
      <c r="I153" s="51" t="str">
        <f t="shared" si="25"/>
        <v/>
      </c>
      <c r="J153" s="29" t="str">
        <f>IF(G153&lt;&gt;"",IF($D$7="Weekly","Wk "&amp;WEEKNUM(G153)&amp;" "&amp;"- "&amp;YEAR(G153),IF($D$7="Monthly",TEXT(G153,"mmm-yyyy"),IF($D$7="Yearly","Y "&amp;YEAR(G153),IF($D$7="Quarterly",YEAR(G153)&amp;" - Q"&amp;LOOKUP(MONTH(G153),{1,4,7,10},{1,2,3,4}),TEXT(F153,"dd-mmm-yy")&amp;" - "&amp;TEXT(G153,"dd-mmm-yy"))))),"")</f>
        <v/>
      </c>
      <c r="O153" s="63"/>
      <c r="S153" s="16" t="str">
        <f t="array" ref="S153">IF(T153&lt;&gt;"",MIN(IF($C$15:$C$10000&gt;=(T153-6),$C$15:$C$10000)),"")</f>
        <v/>
      </c>
      <c r="T153" s="16" t="str">
        <f t="array" ref="T153">IF(T152&lt;&gt;"",IF(S152-1&gt;=$U$7,MAX(IF($C$15:$C$10000&lt;=(S152-1),$C$15:$C$10000)),""),"")</f>
        <v/>
      </c>
      <c r="U153" s="16" t="str">
        <f t="array" ref="U153">IF(V153&lt;&gt;"",MIN(IF($C$15:$C$10000&gt;=DATE(YEAR(V153),MONTH(V153),1),$C$15:$C$10000)),"")</f>
        <v/>
      </c>
      <c r="V153" s="16" t="str">
        <f t="array" ref="V153">IF(V152&lt;&gt;"",IF(U152-1&gt;=$U$7,MAX(IF($C$15:$C$10000&lt;=U152-1,$C$15:$C$10000)),""),"")</f>
        <v/>
      </c>
      <c r="W153" s="20" t="str">
        <f t="array" ref="W153">IF(X153&lt;&gt;"",MIN(IF($C$15:$C$10000&gt;=DATE(YEAR(X153),3*(ROUNDUP(MONTH(X153)/3,0)-1)+1,1),$C$15:$C$10000)),"")</f>
        <v/>
      </c>
      <c r="X153" s="16" t="str">
        <f t="array" ref="X153">IF(X152&lt;&gt;"",IF(W152-1&gt;=$U$7,MAX(IF($C$15:$C$10000&lt;=W152-1,$C$15:$C$10000)),""),"")</f>
        <v/>
      </c>
      <c r="Y153" s="16" t="str">
        <f t="array" ref="Y153">IF(Z153&lt;&gt;"",MIN(IF($C$15:$C$10000&gt;=DATE(YEAR(Z153),1,1),$C$15:$C$10000)),"")</f>
        <v/>
      </c>
      <c r="Z153" s="16" t="str">
        <f t="array" ref="Z153">IF(Z152&lt;&gt;"",IF(Y152-1&gt;=$U$7,MAX(IF($C$15:$C$10000&lt;=Y152-1,$C$15:$C$10000)),""),"")</f>
        <v/>
      </c>
      <c r="AA153" s="16" t="str">
        <f t="array" ref="AA153">IF(AB153&lt;&gt;"",MIN(IF($C$15:$C$10000&gt;=AB153-$G$7,$C$15:$C$10000)),"")</f>
        <v/>
      </c>
      <c r="AB153" s="16" t="str">
        <f t="array" ref="AB153">IF(AB152&lt;&gt;"",IF(AA152-1&gt;=$U$7,MAX(IF($C$15:$C$10000&lt;=AA152-1,$C$15:$C$10000)),""),"")</f>
        <v/>
      </c>
    </row>
    <row r="154" spans="3:28" x14ac:dyDescent="0.2">
      <c r="C154" s="16">
        <v>42846</v>
      </c>
      <c r="D154" s="29">
        <v>1.0726</v>
      </c>
      <c r="F154" s="16" t="str">
        <f t="shared" si="22"/>
        <v/>
      </c>
      <c r="G154" s="16" t="str">
        <f t="shared" si="23"/>
        <v/>
      </c>
      <c r="H154" s="53" t="str">
        <f t="shared" ca="1" si="24"/>
        <v/>
      </c>
      <c r="I154" s="51" t="str">
        <f t="shared" si="25"/>
        <v/>
      </c>
      <c r="J154" s="29" t="str">
        <f>IF(G154&lt;&gt;"",IF($D$7="Weekly","Wk "&amp;WEEKNUM(G154)&amp;" "&amp;"- "&amp;YEAR(G154),IF($D$7="Monthly",TEXT(G154,"mmm-yyyy"),IF($D$7="Yearly","Y "&amp;YEAR(G154),IF($D$7="Quarterly",YEAR(G154)&amp;" - Q"&amp;LOOKUP(MONTH(G154),{1,4,7,10},{1,2,3,4}),TEXT(F154,"dd-mmm-yy")&amp;" - "&amp;TEXT(G154,"dd-mmm-yy"))))),"")</f>
        <v/>
      </c>
      <c r="O154" s="63"/>
      <c r="S154" s="16" t="str">
        <f t="array" ref="S154">IF(T154&lt;&gt;"",MIN(IF($C$15:$C$10000&gt;=(T154-6),$C$15:$C$10000)),"")</f>
        <v/>
      </c>
      <c r="T154" s="16" t="str">
        <f t="array" ref="T154">IF(T153&lt;&gt;"",IF(S153-1&gt;=$U$7,MAX(IF($C$15:$C$10000&lt;=(S153-1),$C$15:$C$10000)),""),"")</f>
        <v/>
      </c>
      <c r="U154" s="16" t="str">
        <f t="array" ref="U154">IF(V154&lt;&gt;"",MIN(IF($C$15:$C$10000&gt;=DATE(YEAR(V154),MONTH(V154),1),$C$15:$C$10000)),"")</f>
        <v/>
      </c>
      <c r="V154" s="16" t="str">
        <f t="array" ref="V154">IF(V153&lt;&gt;"",IF(U153-1&gt;=$U$7,MAX(IF($C$15:$C$10000&lt;=U153-1,$C$15:$C$10000)),""),"")</f>
        <v/>
      </c>
      <c r="W154" s="20" t="str">
        <f t="array" ref="W154">IF(X154&lt;&gt;"",MIN(IF($C$15:$C$10000&gt;=DATE(YEAR(X154),3*(ROUNDUP(MONTH(X154)/3,0)-1)+1,1),$C$15:$C$10000)),"")</f>
        <v/>
      </c>
      <c r="X154" s="16" t="str">
        <f t="array" ref="X154">IF(X153&lt;&gt;"",IF(W153-1&gt;=$U$7,MAX(IF($C$15:$C$10000&lt;=W153-1,$C$15:$C$10000)),""),"")</f>
        <v/>
      </c>
      <c r="Y154" s="16" t="str">
        <f t="array" ref="Y154">IF(Z154&lt;&gt;"",MIN(IF($C$15:$C$10000&gt;=DATE(YEAR(Z154),1,1),$C$15:$C$10000)),"")</f>
        <v/>
      </c>
      <c r="Z154" s="16" t="str">
        <f t="array" ref="Z154">IF(Z153&lt;&gt;"",IF(Y153-1&gt;=$U$7,MAX(IF($C$15:$C$10000&lt;=Y153-1,$C$15:$C$10000)),""),"")</f>
        <v/>
      </c>
      <c r="AA154" s="16" t="str">
        <f t="array" ref="AA154">IF(AB154&lt;&gt;"",MIN(IF($C$15:$C$10000&gt;=AB154-$G$7,$C$15:$C$10000)),"")</f>
        <v/>
      </c>
      <c r="AB154" s="16" t="str">
        <f t="array" ref="AB154">IF(AB153&lt;&gt;"",IF(AA153-1&gt;=$U$7,MAX(IF($C$15:$C$10000&lt;=AA153-1,$C$15:$C$10000)),""),"")</f>
        <v/>
      </c>
    </row>
    <row r="155" spans="3:28" x14ac:dyDescent="0.2">
      <c r="C155" s="16">
        <v>42845</v>
      </c>
      <c r="D155" s="29">
        <v>1.0713999999999999</v>
      </c>
      <c r="F155" s="16" t="str">
        <f t="shared" si="22"/>
        <v/>
      </c>
      <c r="G155" s="16" t="str">
        <f t="shared" si="23"/>
        <v/>
      </c>
      <c r="H155" s="53" t="str">
        <f t="shared" ca="1" si="24"/>
        <v/>
      </c>
      <c r="I155" s="51" t="str">
        <f t="shared" si="25"/>
        <v/>
      </c>
      <c r="J155" s="29" t="str">
        <f>IF(G155&lt;&gt;"",IF($D$7="Weekly","Wk "&amp;WEEKNUM(G155)&amp;" "&amp;"- "&amp;YEAR(G155),IF($D$7="Monthly",TEXT(G155,"mmm-yyyy"),IF($D$7="Yearly","Y "&amp;YEAR(G155),IF($D$7="Quarterly",YEAR(G155)&amp;" - Q"&amp;LOOKUP(MONTH(G155),{1,4,7,10},{1,2,3,4}),TEXT(F155,"dd-mmm-yy")&amp;" - "&amp;TEXT(G155,"dd-mmm-yy"))))),"")</f>
        <v/>
      </c>
      <c r="O155" s="63"/>
      <c r="S155" s="16" t="str">
        <f t="array" ref="S155">IF(T155&lt;&gt;"",MIN(IF($C$15:$C$10000&gt;=(T155-6),$C$15:$C$10000)),"")</f>
        <v/>
      </c>
      <c r="T155" s="16" t="str">
        <f t="array" ref="T155">IF(T154&lt;&gt;"",IF(S154-1&gt;=$U$7,MAX(IF($C$15:$C$10000&lt;=(S154-1),$C$15:$C$10000)),""),"")</f>
        <v/>
      </c>
      <c r="U155" s="16" t="str">
        <f t="array" ref="U155">IF(V155&lt;&gt;"",MIN(IF($C$15:$C$10000&gt;=DATE(YEAR(V155),MONTH(V155),1),$C$15:$C$10000)),"")</f>
        <v/>
      </c>
      <c r="V155" s="16" t="str">
        <f t="array" ref="V155">IF(V154&lt;&gt;"",IF(U154-1&gt;=$U$7,MAX(IF($C$15:$C$10000&lt;=U154-1,$C$15:$C$10000)),""),"")</f>
        <v/>
      </c>
      <c r="W155" s="20" t="str">
        <f t="array" ref="W155">IF(X155&lt;&gt;"",MIN(IF($C$15:$C$10000&gt;=DATE(YEAR(X155),3*(ROUNDUP(MONTH(X155)/3,0)-1)+1,1),$C$15:$C$10000)),"")</f>
        <v/>
      </c>
      <c r="X155" s="16" t="str">
        <f t="array" ref="X155">IF(X154&lt;&gt;"",IF(W154-1&gt;=$U$7,MAX(IF($C$15:$C$10000&lt;=W154-1,$C$15:$C$10000)),""),"")</f>
        <v/>
      </c>
      <c r="Y155" s="16" t="str">
        <f t="array" ref="Y155">IF(Z155&lt;&gt;"",MIN(IF($C$15:$C$10000&gt;=DATE(YEAR(Z155),1,1),$C$15:$C$10000)),"")</f>
        <v/>
      </c>
      <c r="Z155" s="16" t="str">
        <f t="array" ref="Z155">IF(Z154&lt;&gt;"",IF(Y154-1&gt;=$U$7,MAX(IF($C$15:$C$10000&lt;=Y154-1,$C$15:$C$10000)),""),"")</f>
        <v/>
      </c>
      <c r="AA155" s="16" t="str">
        <f t="array" ref="AA155">IF(AB155&lt;&gt;"",MIN(IF($C$15:$C$10000&gt;=AB155-$G$7,$C$15:$C$10000)),"")</f>
        <v/>
      </c>
      <c r="AB155" s="16" t="str">
        <f t="array" ref="AB155">IF(AB154&lt;&gt;"",IF(AA154-1&gt;=$U$7,MAX(IF($C$15:$C$10000&lt;=AA154-1,$C$15:$C$10000)),""),"")</f>
        <v/>
      </c>
    </row>
    <row r="156" spans="3:28" x14ac:dyDescent="0.2">
      <c r="C156" s="16">
        <v>42844</v>
      </c>
      <c r="D156" s="29">
        <v>1.0709</v>
      </c>
      <c r="F156" s="16" t="str">
        <f t="shared" si="22"/>
        <v/>
      </c>
      <c r="G156" s="16" t="str">
        <f t="shared" si="23"/>
        <v/>
      </c>
      <c r="H156" s="53" t="str">
        <f t="shared" ca="1" si="24"/>
        <v/>
      </c>
      <c r="I156" s="51" t="str">
        <f t="shared" si="25"/>
        <v/>
      </c>
      <c r="J156" s="29" t="str">
        <f>IF(G156&lt;&gt;"",IF($D$7="Weekly","Wk "&amp;WEEKNUM(G156)&amp;" "&amp;"- "&amp;YEAR(G156),IF($D$7="Monthly",TEXT(G156,"mmm-yyyy"),IF($D$7="Yearly","Y "&amp;YEAR(G156),IF($D$7="Quarterly",YEAR(G156)&amp;" - Q"&amp;LOOKUP(MONTH(G156),{1,4,7,10},{1,2,3,4}),TEXT(F156,"dd-mmm-yy")&amp;" - "&amp;TEXT(G156,"dd-mmm-yy"))))),"")</f>
        <v/>
      </c>
      <c r="O156" s="63"/>
      <c r="S156" s="16" t="str">
        <f t="array" ref="S156">IF(T156&lt;&gt;"",MIN(IF($C$15:$C$10000&gt;=(T156-6),$C$15:$C$10000)),"")</f>
        <v/>
      </c>
      <c r="T156" s="16" t="str">
        <f t="array" ref="T156">IF(T155&lt;&gt;"",IF(S155-1&gt;=$U$7,MAX(IF($C$15:$C$10000&lt;=(S155-1),$C$15:$C$10000)),""),"")</f>
        <v/>
      </c>
      <c r="U156" s="16" t="str">
        <f t="array" ref="U156">IF(V156&lt;&gt;"",MIN(IF($C$15:$C$10000&gt;=DATE(YEAR(V156),MONTH(V156),1),$C$15:$C$10000)),"")</f>
        <v/>
      </c>
      <c r="V156" s="16" t="str">
        <f t="array" ref="V156">IF(V155&lt;&gt;"",IF(U155-1&gt;=$U$7,MAX(IF($C$15:$C$10000&lt;=U155-1,$C$15:$C$10000)),""),"")</f>
        <v/>
      </c>
      <c r="W156" s="20" t="str">
        <f t="array" ref="W156">IF(X156&lt;&gt;"",MIN(IF($C$15:$C$10000&gt;=DATE(YEAR(X156),3*(ROUNDUP(MONTH(X156)/3,0)-1)+1,1),$C$15:$C$10000)),"")</f>
        <v/>
      </c>
      <c r="X156" s="16" t="str">
        <f t="array" ref="X156">IF(X155&lt;&gt;"",IF(W155-1&gt;=$U$7,MAX(IF($C$15:$C$10000&lt;=W155-1,$C$15:$C$10000)),""),"")</f>
        <v/>
      </c>
      <c r="Y156" s="16" t="str">
        <f t="array" ref="Y156">IF(Z156&lt;&gt;"",MIN(IF($C$15:$C$10000&gt;=DATE(YEAR(Z156),1,1),$C$15:$C$10000)),"")</f>
        <v/>
      </c>
      <c r="Z156" s="16" t="str">
        <f t="array" ref="Z156">IF(Z155&lt;&gt;"",IF(Y155-1&gt;=$U$7,MAX(IF($C$15:$C$10000&lt;=Y155-1,$C$15:$C$10000)),""),"")</f>
        <v/>
      </c>
      <c r="AA156" s="16" t="str">
        <f t="array" ref="AA156">IF(AB156&lt;&gt;"",MIN(IF($C$15:$C$10000&gt;=AB156-$G$7,$C$15:$C$10000)),"")</f>
        <v/>
      </c>
      <c r="AB156" s="16" t="str">
        <f t="array" ref="AB156">IF(AB155&lt;&gt;"",IF(AA155-1&gt;=$U$7,MAX(IF($C$15:$C$10000&lt;=AA155-1,$C$15:$C$10000)),""),"")</f>
        <v/>
      </c>
    </row>
    <row r="157" spans="3:28" x14ac:dyDescent="0.2">
      <c r="C157" s="16">
        <v>42843</v>
      </c>
      <c r="D157" s="29">
        <v>1.0731999999999999</v>
      </c>
      <c r="F157" s="16" t="str">
        <f t="shared" si="22"/>
        <v/>
      </c>
      <c r="G157" s="16" t="str">
        <f t="shared" si="23"/>
        <v/>
      </c>
      <c r="H157" s="53" t="str">
        <f t="shared" ca="1" si="24"/>
        <v/>
      </c>
      <c r="I157" s="51" t="str">
        <f t="shared" si="25"/>
        <v/>
      </c>
      <c r="J157" s="29" t="str">
        <f>IF(G157&lt;&gt;"",IF($D$7="Weekly","Wk "&amp;WEEKNUM(G157)&amp;" "&amp;"- "&amp;YEAR(G157),IF($D$7="Monthly",TEXT(G157,"mmm-yyyy"),IF($D$7="Yearly","Y "&amp;YEAR(G157),IF($D$7="Quarterly",YEAR(G157)&amp;" - Q"&amp;LOOKUP(MONTH(G157),{1,4,7,10},{1,2,3,4}),TEXT(F157,"dd-mmm-yy")&amp;" - "&amp;TEXT(G157,"dd-mmm-yy"))))),"")</f>
        <v/>
      </c>
      <c r="O157" s="63"/>
      <c r="S157" s="16" t="str">
        <f t="array" ref="S157">IF(T157&lt;&gt;"",MIN(IF($C$15:$C$10000&gt;=(T157-6),$C$15:$C$10000)),"")</f>
        <v/>
      </c>
      <c r="T157" s="16" t="str">
        <f t="array" ref="T157">IF(T156&lt;&gt;"",IF(S156-1&gt;=$U$7,MAX(IF($C$15:$C$10000&lt;=(S156-1),$C$15:$C$10000)),""),"")</f>
        <v/>
      </c>
      <c r="U157" s="16" t="str">
        <f t="array" ref="U157">IF(V157&lt;&gt;"",MIN(IF($C$15:$C$10000&gt;=DATE(YEAR(V157),MONTH(V157),1),$C$15:$C$10000)),"")</f>
        <v/>
      </c>
      <c r="V157" s="16" t="str">
        <f t="array" ref="V157">IF(V156&lt;&gt;"",IF(U156-1&gt;=$U$7,MAX(IF($C$15:$C$10000&lt;=U156-1,$C$15:$C$10000)),""),"")</f>
        <v/>
      </c>
      <c r="W157" s="20" t="str">
        <f t="array" ref="W157">IF(X157&lt;&gt;"",MIN(IF($C$15:$C$10000&gt;=DATE(YEAR(X157),3*(ROUNDUP(MONTH(X157)/3,0)-1)+1,1),$C$15:$C$10000)),"")</f>
        <v/>
      </c>
      <c r="X157" s="16" t="str">
        <f t="array" ref="X157">IF(X156&lt;&gt;"",IF(W156-1&gt;=$U$7,MAX(IF($C$15:$C$10000&lt;=W156-1,$C$15:$C$10000)),""),"")</f>
        <v/>
      </c>
      <c r="Y157" s="16" t="str">
        <f t="array" ref="Y157">IF(Z157&lt;&gt;"",MIN(IF($C$15:$C$10000&gt;=DATE(YEAR(Z157),1,1),$C$15:$C$10000)),"")</f>
        <v/>
      </c>
      <c r="Z157" s="16" t="str">
        <f t="array" ref="Z157">IF(Z156&lt;&gt;"",IF(Y156-1&gt;=$U$7,MAX(IF($C$15:$C$10000&lt;=Y156-1,$C$15:$C$10000)),""),"")</f>
        <v/>
      </c>
      <c r="AA157" s="16" t="str">
        <f t="array" ref="AA157">IF(AB157&lt;&gt;"",MIN(IF($C$15:$C$10000&gt;=AB157-$G$7,$C$15:$C$10000)),"")</f>
        <v/>
      </c>
      <c r="AB157" s="16" t="str">
        <f t="array" ref="AB157">IF(AB156&lt;&gt;"",IF(AA156-1&gt;=$U$7,MAX(IF($C$15:$C$10000&lt;=AA156-1,$C$15:$C$10000)),""),"")</f>
        <v/>
      </c>
    </row>
    <row r="158" spans="3:28" x14ac:dyDescent="0.2">
      <c r="C158" s="16">
        <v>42842</v>
      </c>
      <c r="D158" s="29">
        <v>1.0640000000000001</v>
      </c>
      <c r="F158" s="16" t="str">
        <f t="shared" si="22"/>
        <v/>
      </c>
      <c r="G158" s="16" t="str">
        <f t="shared" si="23"/>
        <v/>
      </c>
      <c r="H158" s="53" t="str">
        <f t="shared" ca="1" si="24"/>
        <v/>
      </c>
      <c r="I158" s="51" t="str">
        <f t="shared" si="25"/>
        <v/>
      </c>
      <c r="J158" s="29" t="str">
        <f>IF(G158&lt;&gt;"",IF($D$7="Weekly","Wk "&amp;WEEKNUM(G158)&amp;" "&amp;"- "&amp;YEAR(G158),IF($D$7="Monthly",TEXT(G158,"mmm-yyyy"),IF($D$7="Yearly","Y "&amp;YEAR(G158),IF($D$7="Quarterly",YEAR(G158)&amp;" - Q"&amp;LOOKUP(MONTH(G158),{1,4,7,10},{1,2,3,4}),TEXT(F158,"dd-mmm-yy")&amp;" - "&amp;TEXT(G158,"dd-mmm-yy"))))),"")</f>
        <v/>
      </c>
      <c r="O158" s="63"/>
      <c r="S158" s="16" t="str">
        <f t="array" ref="S158">IF(T158&lt;&gt;"",MIN(IF($C$15:$C$10000&gt;=(T158-6),$C$15:$C$10000)),"")</f>
        <v/>
      </c>
      <c r="T158" s="16" t="str">
        <f t="array" ref="T158">IF(T157&lt;&gt;"",IF(S157-1&gt;=$U$7,MAX(IF($C$15:$C$10000&lt;=(S157-1),$C$15:$C$10000)),""),"")</f>
        <v/>
      </c>
      <c r="U158" s="16" t="str">
        <f t="array" ref="U158">IF(V158&lt;&gt;"",MIN(IF($C$15:$C$10000&gt;=DATE(YEAR(V158),MONTH(V158),1),$C$15:$C$10000)),"")</f>
        <v/>
      </c>
      <c r="V158" s="16" t="str">
        <f t="array" ref="V158">IF(V157&lt;&gt;"",IF(U157-1&gt;=$U$7,MAX(IF($C$15:$C$10000&lt;=U157-1,$C$15:$C$10000)),""),"")</f>
        <v/>
      </c>
      <c r="W158" s="20" t="str">
        <f t="array" ref="W158">IF(X158&lt;&gt;"",MIN(IF($C$15:$C$10000&gt;=DATE(YEAR(X158),3*(ROUNDUP(MONTH(X158)/3,0)-1)+1,1),$C$15:$C$10000)),"")</f>
        <v/>
      </c>
      <c r="X158" s="16" t="str">
        <f t="array" ref="X158">IF(X157&lt;&gt;"",IF(W157-1&gt;=$U$7,MAX(IF($C$15:$C$10000&lt;=W157-1,$C$15:$C$10000)),""),"")</f>
        <v/>
      </c>
      <c r="Y158" s="16" t="str">
        <f t="array" ref="Y158">IF(Z158&lt;&gt;"",MIN(IF($C$15:$C$10000&gt;=DATE(YEAR(Z158),1,1),$C$15:$C$10000)),"")</f>
        <v/>
      </c>
      <c r="Z158" s="16" t="str">
        <f t="array" ref="Z158">IF(Z157&lt;&gt;"",IF(Y157-1&gt;=$U$7,MAX(IF($C$15:$C$10000&lt;=Y157-1,$C$15:$C$10000)),""),"")</f>
        <v/>
      </c>
      <c r="AA158" s="16" t="str">
        <f t="array" ref="AA158">IF(AB158&lt;&gt;"",MIN(IF($C$15:$C$10000&gt;=AB158-$G$7,$C$15:$C$10000)),"")</f>
        <v/>
      </c>
      <c r="AB158" s="16" t="str">
        <f t="array" ref="AB158">IF(AB157&lt;&gt;"",IF(AA157-1&gt;=$U$7,MAX(IF($C$15:$C$10000&lt;=AA157-1,$C$15:$C$10000)),""),"")</f>
        <v/>
      </c>
    </row>
    <row r="159" spans="3:28" x14ac:dyDescent="0.2">
      <c r="C159" s="16">
        <v>42839</v>
      </c>
      <c r="D159" s="29">
        <v>1.0609</v>
      </c>
      <c r="F159" s="16" t="str">
        <f t="shared" si="22"/>
        <v/>
      </c>
      <c r="G159" s="16" t="str">
        <f t="shared" si="23"/>
        <v/>
      </c>
      <c r="H159" s="53" t="str">
        <f t="shared" ca="1" si="24"/>
        <v/>
      </c>
      <c r="I159" s="51" t="str">
        <f t="shared" si="25"/>
        <v/>
      </c>
      <c r="J159" s="29" t="str">
        <f>IF(G159&lt;&gt;"",IF($D$7="Weekly","Wk "&amp;WEEKNUM(G159)&amp;" "&amp;"- "&amp;YEAR(G159),IF($D$7="Monthly",TEXT(G159,"mmm-yyyy"),IF($D$7="Yearly","Y "&amp;YEAR(G159),IF($D$7="Quarterly",YEAR(G159)&amp;" - Q"&amp;LOOKUP(MONTH(G159),{1,4,7,10},{1,2,3,4}),TEXT(F159,"dd-mmm-yy")&amp;" - "&amp;TEXT(G159,"dd-mmm-yy"))))),"")</f>
        <v/>
      </c>
      <c r="O159" s="63"/>
      <c r="S159" s="16" t="str">
        <f t="array" ref="S159">IF(T159&lt;&gt;"",MIN(IF($C$15:$C$10000&gt;=(T159-6),$C$15:$C$10000)),"")</f>
        <v/>
      </c>
      <c r="T159" s="16" t="str">
        <f t="array" ref="T159">IF(T158&lt;&gt;"",IF(S158-1&gt;=$U$7,MAX(IF($C$15:$C$10000&lt;=(S158-1),$C$15:$C$10000)),""),"")</f>
        <v/>
      </c>
      <c r="U159" s="16" t="str">
        <f t="array" ref="U159">IF(V159&lt;&gt;"",MIN(IF($C$15:$C$10000&gt;=DATE(YEAR(V159),MONTH(V159),1),$C$15:$C$10000)),"")</f>
        <v/>
      </c>
      <c r="V159" s="16" t="str">
        <f t="array" ref="V159">IF(V158&lt;&gt;"",IF(U158-1&gt;=$U$7,MAX(IF($C$15:$C$10000&lt;=U158-1,$C$15:$C$10000)),""),"")</f>
        <v/>
      </c>
      <c r="W159" s="20" t="str">
        <f t="array" ref="W159">IF(X159&lt;&gt;"",MIN(IF($C$15:$C$10000&gt;=DATE(YEAR(X159),3*(ROUNDUP(MONTH(X159)/3,0)-1)+1,1),$C$15:$C$10000)),"")</f>
        <v/>
      </c>
      <c r="X159" s="16" t="str">
        <f t="array" ref="X159">IF(X158&lt;&gt;"",IF(W158-1&gt;=$U$7,MAX(IF($C$15:$C$10000&lt;=W158-1,$C$15:$C$10000)),""),"")</f>
        <v/>
      </c>
      <c r="Y159" s="16" t="str">
        <f t="array" ref="Y159">IF(Z159&lt;&gt;"",MIN(IF($C$15:$C$10000&gt;=DATE(YEAR(Z159),1,1),$C$15:$C$10000)),"")</f>
        <v/>
      </c>
      <c r="Z159" s="16" t="str">
        <f t="array" ref="Z159">IF(Z158&lt;&gt;"",IF(Y158-1&gt;=$U$7,MAX(IF($C$15:$C$10000&lt;=Y158-1,$C$15:$C$10000)),""),"")</f>
        <v/>
      </c>
      <c r="AA159" s="16" t="str">
        <f t="array" ref="AA159">IF(AB159&lt;&gt;"",MIN(IF($C$15:$C$10000&gt;=AB159-$G$7,$C$15:$C$10000)),"")</f>
        <v/>
      </c>
      <c r="AB159" s="16" t="str">
        <f t="array" ref="AB159">IF(AB158&lt;&gt;"",IF(AA158-1&gt;=$U$7,MAX(IF($C$15:$C$10000&lt;=AA158-1,$C$15:$C$10000)),""),"")</f>
        <v/>
      </c>
    </row>
    <row r="160" spans="3:28" x14ac:dyDescent="0.2">
      <c r="C160" s="16">
        <v>42838</v>
      </c>
      <c r="D160" s="29">
        <v>1.0611999999999999</v>
      </c>
      <c r="F160" s="16" t="str">
        <f t="shared" si="22"/>
        <v/>
      </c>
      <c r="G160" s="16" t="str">
        <f t="shared" si="23"/>
        <v/>
      </c>
      <c r="H160" s="53" t="str">
        <f t="shared" ca="1" si="24"/>
        <v/>
      </c>
      <c r="I160" s="51" t="str">
        <f t="shared" si="25"/>
        <v/>
      </c>
      <c r="J160" s="29" t="str">
        <f>IF(G160&lt;&gt;"",IF($D$7="Weekly","Wk "&amp;WEEKNUM(G160)&amp;" "&amp;"- "&amp;YEAR(G160),IF($D$7="Monthly",TEXT(G160,"mmm-yyyy"),IF($D$7="Yearly","Y "&amp;YEAR(G160),IF($D$7="Quarterly",YEAR(G160)&amp;" - Q"&amp;LOOKUP(MONTH(G160),{1,4,7,10},{1,2,3,4}),TEXT(F160,"dd-mmm-yy")&amp;" - "&amp;TEXT(G160,"dd-mmm-yy"))))),"")</f>
        <v/>
      </c>
      <c r="O160" s="63"/>
      <c r="S160" s="16" t="str">
        <f t="array" ref="S160">IF(T160&lt;&gt;"",MIN(IF($C$15:$C$10000&gt;=(T160-6),$C$15:$C$10000)),"")</f>
        <v/>
      </c>
      <c r="T160" s="16" t="str">
        <f t="array" ref="T160">IF(T159&lt;&gt;"",IF(S159-1&gt;=$U$7,MAX(IF($C$15:$C$10000&lt;=(S159-1),$C$15:$C$10000)),""),"")</f>
        <v/>
      </c>
      <c r="U160" s="16" t="str">
        <f t="array" ref="U160">IF(V160&lt;&gt;"",MIN(IF($C$15:$C$10000&gt;=DATE(YEAR(V160),MONTH(V160),1),$C$15:$C$10000)),"")</f>
        <v/>
      </c>
      <c r="V160" s="16" t="str">
        <f t="array" ref="V160">IF(V159&lt;&gt;"",IF(U159-1&gt;=$U$7,MAX(IF($C$15:$C$10000&lt;=U159-1,$C$15:$C$10000)),""),"")</f>
        <v/>
      </c>
      <c r="W160" s="20" t="str">
        <f t="array" ref="W160">IF(X160&lt;&gt;"",MIN(IF($C$15:$C$10000&gt;=DATE(YEAR(X160),3*(ROUNDUP(MONTH(X160)/3,0)-1)+1,1),$C$15:$C$10000)),"")</f>
        <v/>
      </c>
      <c r="X160" s="16" t="str">
        <f t="array" ref="X160">IF(X159&lt;&gt;"",IF(W159-1&gt;=$U$7,MAX(IF($C$15:$C$10000&lt;=W159-1,$C$15:$C$10000)),""),"")</f>
        <v/>
      </c>
      <c r="Y160" s="16" t="str">
        <f t="array" ref="Y160">IF(Z160&lt;&gt;"",MIN(IF($C$15:$C$10000&gt;=DATE(YEAR(Z160),1,1),$C$15:$C$10000)),"")</f>
        <v/>
      </c>
      <c r="Z160" s="16" t="str">
        <f t="array" ref="Z160">IF(Z159&lt;&gt;"",IF(Y159-1&gt;=$U$7,MAX(IF($C$15:$C$10000&lt;=Y159-1,$C$15:$C$10000)),""),"")</f>
        <v/>
      </c>
      <c r="AA160" s="16" t="str">
        <f t="array" ref="AA160">IF(AB160&lt;&gt;"",MIN(IF($C$15:$C$10000&gt;=AB160-$G$7,$C$15:$C$10000)),"")</f>
        <v/>
      </c>
      <c r="AB160" s="16" t="str">
        <f t="array" ref="AB160">IF(AB159&lt;&gt;"",IF(AA159-1&gt;=$U$7,MAX(IF($C$15:$C$10000&lt;=AA159-1,$C$15:$C$10000)),""),"")</f>
        <v/>
      </c>
    </row>
    <row r="161" spans="3:28" x14ac:dyDescent="0.2">
      <c r="C161" s="16">
        <v>42837</v>
      </c>
      <c r="D161" s="29">
        <v>1.0664</v>
      </c>
      <c r="F161" s="16" t="str">
        <f t="shared" si="22"/>
        <v/>
      </c>
      <c r="G161" s="16" t="str">
        <f t="shared" si="23"/>
        <v/>
      </c>
      <c r="H161" s="53" t="str">
        <f t="shared" ca="1" si="24"/>
        <v/>
      </c>
      <c r="I161" s="51" t="str">
        <f t="shared" si="25"/>
        <v/>
      </c>
      <c r="J161" s="29" t="str">
        <f>IF(G161&lt;&gt;"",IF($D$7="Weekly","Wk "&amp;WEEKNUM(G161)&amp;" "&amp;"- "&amp;YEAR(G161),IF($D$7="Monthly",TEXT(G161,"mmm-yyyy"),IF($D$7="Yearly","Y "&amp;YEAR(G161),IF($D$7="Quarterly",YEAR(G161)&amp;" - Q"&amp;LOOKUP(MONTH(G161),{1,4,7,10},{1,2,3,4}),TEXT(F161,"dd-mmm-yy")&amp;" - "&amp;TEXT(G161,"dd-mmm-yy"))))),"")</f>
        <v/>
      </c>
      <c r="O161" s="63"/>
      <c r="S161" s="16" t="str">
        <f t="array" ref="S161">IF(T161&lt;&gt;"",MIN(IF($C$15:$C$10000&gt;=(T161-6),$C$15:$C$10000)),"")</f>
        <v/>
      </c>
      <c r="T161" s="16" t="str">
        <f t="array" ref="T161">IF(T160&lt;&gt;"",IF(S160-1&gt;=$U$7,MAX(IF($C$15:$C$10000&lt;=(S160-1),$C$15:$C$10000)),""),"")</f>
        <v/>
      </c>
      <c r="U161" s="16" t="str">
        <f t="array" ref="U161">IF(V161&lt;&gt;"",MIN(IF($C$15:$C$10000&gt;=DATE(YEAR(V161),MONTH(V161),1),$C$15:$C$10000)),"")</f>
        <v/>
      </c>
      <c r="V161" s="16" t="str">
        <f t="array" ref="V161">IF(V160&lt;&gt;"",IF(U160-1&gt;=$U$7,MAX(IF($C$15:$C$10000&lt;=U160-1,$C$15:$C$10000)),""),"")</f>
        <v/>
      </c>
      <c r="W161" s="20" t="str">
        <f t="array" ref="W161">IF(X161&lt;&gt;"",MIN(IF($C$15:$C$10000&gt;=DATE(YEAR(X161),3*(ROUNDUP(MONTH(X161)/3,0)-1)+1,1),$C$15:$C$10000)),"")</f>
        <v/>
      </c>
      <c r="X161" s="16" t="str">
        <f t="array" ref="X161">IF(X160&lt;&gt;"",IF(W160-1&gt;=$U$7,MAX(IF($C$15:$C$10000&lt;=W160-1,$C$15:$C$10000)),""),"")</f>
        <v/>
      </c>
      <c r="Y161" s="16" t="str">
        <f t="array" ref="Y161">IF(Z161&lt;&gt;"",MIN(IF($C$15:$C$10000&gt;=DATE(YEAR(Z161),1,1),$C$15:$C$10000)),"")</f>
        <v/>
      </c>
      <c r="Z161" s="16" t="str">
        <f t="array" ref="Z161">IF(Z160&lt;&gt;"",IF(Y160-1&gt;=$U$7,MAX(IF($C$15:$C$10000&lt;=Y160-1,$C$15:$C$10000)),""),"")</f>
        <v/>
      </c>
      <c r="AA161" s="16" t="str">
        <f t="array" ref="AA161">IF(AB161&lt;&gt;"",MIN(IF($C$15:$C$10000&gt;=AB161-$G$7,$C$15:$C$10000)),"")</f>
        <v/>
      </c>
      <c r="AB161" s="16" t="str">
        <f t="array" ref="AB161">IF(AB160&lt;&gt;"",IF(AA160-1&gt;=$U$7,MAX(IF($C$15:$C$10000&lt;=AA160-1,$C$15:$C$10000)),""),"")</f>
        <v/>
      </c>
    </row>
    <row r="162" spans="3:28" x14ac:dyDescent="0.2">
      <c r="C162" s="16">
        <v>42836</v>
      </c>
      <c r="D162" s="29">
        <v>1.0602</v>
      </c>
      <c r="F162" s="16" t="str">
        <f t="shared" si="22"/>
        <v/>
      </c>
      <c r="G162" s="16" t="str">
        <f t="shared" si="23"/>
        <v/>
      </c>
      <c r="H162" s="53" t="str">
        <f t="shared" ca="1" si="24"/>
        <v/>
      </c>
      <c r="I162" s="51" t="str">
        <f t="shared" si="25"/>
        <v/>
      </c>
      <c r="J162" s="29" t="str">
        <f>IF(G162&lt;&gt;"",IF($D$7="Weekly","Wk "&amp;WEEKNUM(G162)&amp;" "&amp;"- "&amp;YEAR(G162),IF($D$7="Monthly",TEXT(G162,"mmm-yyyy"),IF($D$7="Yearly","Y "&amp;YEAR(G162),IF($D$7="Quarterly",YEAR(G162)&amp;" - Q"&amp;LOOKUP(MONTH(G162),{1,4,7,10},{1,2,3,4}),TEXT(F162,"dd-mmm-yy")&amp;" - "&amp;TEXT(G162,"dd-mmm-yy"))))),"")</f>
        <v/>
      </c>
      <c r="O162" s="63"/>
      <c r="S162" s="16" t="str">
        <f t="array" ref="S162">IF(T162&lt;&gt;"",MIN(IF($C$15:$C$10000&gt;=(T162-6),$C$15:$C$10000)),"")</f>
        <v/>
      </c>
      <c r="T162" s="16" t="str">
        <f t="array" ref="T162">IF(T161&lt;&gt;"",IF(S161-1&gt;=$U$7,MAX(IF($C$15:$C$10000&lt;=(S161-1),$C$15:$C$10000)),""),"")</f>
        <v/>
      </c>
      <c r="U162" s="16" t="str">
        <f t="array" ref="U162">IF(V162&lt;&gt;"",MIN(IF($C$15:$C$10000&gt;=DATE(YEAR(V162),MONTH(V162),1),$C$15:$C$10000)),"")</f>
        <v/>
      </c>
      <c r="V162" s="16" t="str">
        <f t="array" ref="V162">IF(V161&lt;&gt;"",IF(U161-1&gt;=$U$7,MAX(IF($C$15:$C$10000&lt;=U161-1,$C$15:$C$10000)),""),"")</f>
        <v/>
      </c>
      <c r="W162" s="20" t="str">
        <f t="array" ref="W162">IF(X162&lt;&gt;"",MIN(IF($C$15:$C$10000&gt;=DATE(YEAR(X162),3*(ROUNDUP(MONTH(X162)/3,0)-1)+1,1),$C$15:$C$10000)),"")</f>
        <v/>
      </c>
      <c r="X162" s="16" t="str">
        <f t="array" ref="X162">IF(X161&lt;&gt;"",IF(W161-1&gt;=$U$7,MAX(IF($C$15:$C$10000&lt;=W161-1,$C$15:$C$10000)),""),"")</f>
        <v/>
      </c>
      <c r="Y162" s="16" t="str">
        <f t="array" ref="Y162">IF(Z162&lt;&gt;"",MIN(IF($C$15:$C$10000&gt;=DATE(YEAR(Z162),1,1),$C$15:$C$10000)),"")</f>
        <v/>
      </c>
      <c r="Z162" s="16" t="str">
        <f t="array" ref="Z162">IF(Z161&lt;&gt;"",IF(Y161-1&gt;=$U$7,MAX(IF($C$15:$C$10000&lt;=Y161-1,$C$15:$C$10000)),""),"")</f>
        <v/>
      </c>
      <c r="AA162" s="16" t="str">
        <f t="array" ref="AA162">IF(AB162&lt;&gt;"",MIN(IF($C$15:$C$10000&gt;=AB162-$G$7,$C$15:$C$10000)),"")</f>
        <v/>
      </c>
      <c r="AB162" s="16" t="str">
        <f t="array" ref="AB162">IF(AB161&lt;&gt;"",IF(AA161-1&gt;=$U$7,MAX(IF($C$15:$C$10000&lt;=AA161-1,$C$15:$C$10000)),""),"")</f>
        <v/>
      </c>
    </row>
    <row r="163" spans="3:28" x14ac:dyDescent="0.2">
      <c r="C163" s="16">
        <v>42835</v>
      </c>
      <c r="D163" s="29">
        <v>1.0592999999999999</v>
      </c>
      <c r="F163" s="16" t="str">
        <f t="shared" si="22"/>
        <v/>
      </c>
      <c r="G163" s="16" t="str">
        <f t="shared" si="23"/>
        <v/>
      </c>
      <c r="H163" s="53" t="str">
        <f t="shared" ca="1" si="24"/>
        <v/>
      </c>
      <c r="I163" s="51" t="str">
        <f t="shared" si="25"/>
        <v/>
      </c>
      <c r="J163" s="29" t="str">
        <f>IF(G163&lt;&gt;"",IF($D$7="Weekly","Wk "&amp;WEEKNUM(G163)&amp;" "&amp;"- "&amp;YEAR(G163),IF($D$7="Monthly",TEXT(G163,"mmm-yyyy"),IF($D$7="Yearly","Y "&amp;YEAR(G163),IF($D$7="Quarterly",YEAR(G163)&amp;" - Q"&amp;LOOKUP(MONTH(G163),{1,4,7,10},{1,2,3,4}),TEXT(F163,"dd-mmm-yy")&amp;" - "&amp;TEXT(G163,"dd-mmm-yy"))))),"")</f>
        <v/>
      </c>
      <c r="O163" s="63"/>
      <c r="S163" s="16" t="str">
        <f t="array" ref="S163">IF(T163&lt;&gt;"",MIN(IF($C$15:$C$10000&gt;=(T163-6),$C$15:$C$10000)),"")</f>
        <v/>
      </c>
      <c r="T163" s="16" t="str">
        <f t="array" ref="T163">IF(T162&lt;&gt;"",IF(S162-1&gt;=$U$7,MAX(IF($C$15:$C$10000&lt;=(S162-1),$C$15:$C$10000)),""),"")</f>
        <v/>
      </c>
      <c r="U163" s="16" t="str">
        <f t="array" ref="U163">IF(V163&lt;&gt;"",MIN(IF($C$15:$C$10000&gt;=DATE(YEAR(V163),MONTH(V163),1),$C$15:$C$10000)),"")</f>
        <v/>
      </c>
      <c r="V163" s="16" t="str">
        <f t="array" ref="V163">IF(V162&lt;&gt;"",IF(U162-1&gt;=$U$7,MAX(IF($C$15:$C$10000&lt;=U162-1,$C$15:$C$10000)),""),"")</f>
        <v/>
      </c>
      <c r="W163" s="20" t="str">
        <f t="array" ref="W163">IF(X163&lt;&gt;"",MIN(IF($C$15:$C$10000&gt;=DATE(YEAR(X163),3*(ROUNDUP(MONTH(X163)/3,0)-1)+1,1),$C$15:$C$10000)),"")</f>
        <v/>
      </c>
      <c r="X163" s="16" t="str">
        <f t="array" ref="X163">IF(X162&lt;&gt;"",IF(W162-1&gt;=$U$7,MAX(IF($C$15:$C$10000&lt;=W162-1,$C$15:$C$10000)),""),"")</f>
        <v/>
      </c>
      <c r="Y163" s="16" t="str">
        <f t="array" ref="Y163">IF(Z163&lt;&gt;"",MIN(IF($C$15:$C$10000&gt;=DATE(YEAR(Z163),1,1),$C$15:$C$10000)),"")</f>
        <v/>
      </c>
      <c r="Z163" s="16" t="str">
        <f t="array" ref="Z163">IF(Z162&lt;&gt;"",IF(Y162-1&gt;=$U$7,MAX(IF($C$15:$C$10000&lt;=Y162-1,$C$15:$C$10000)),""),"")</f>
        <v/>
      </c>
      <c r="AA163" s="16" t="str">
        <f t="array" ref="AA163">IF(AB163&lt;&gt;"",MIN(IF($C$15:$C$10000&gt;=AB163-$G$7,$C$15:$C$10000)),"")</f>
        <v/>
      </c>
      <c r="AB163" s="16" t="str">
        <f t="array" ref="AB163">IF(AB162&lt;&gt;"",IF(AA162-1&gt;=$U$7,MAX(IF($C$15:$C$10000&lt;=AA162-1,$C$15:$C$10000)),""),"")</f>
        <v/>
      </c>
    </row>
    <row r="164" spans="3:28" x14ac:dyDescent="0.2">
      <c r="C164" s="16">
        <v>42832</v>
      </c>
      <c r="D164" s="29">
        <v>1.0588</v>
      </c>
      <c r="F164" s="16" t="str">
        <f t="shared" si="22"/>
        <v/>
      </c>
      <c r="G164" s="16" t="str">
        <f t="shared" si="23"/>
        <v/>
      </c>
      <c r="H164" s="53" t="str">
        <f t="shared" ca="1" si="24"/>
        <v/>
      </c>
      <c r="I164" s="51" t="str">
        <f t="shared" si="25"/>
        <v/>
      </c>
      <c r="J164" s="29" t="str">
        <f>IF(G164&lt;&gt;"",IF($D$7="Weekly","Wk "&amp;WEEKNUM(G164)&amp;" "&amp;"- "&amp;YEAR(G164),IF($D$7="Monthly",TEXT(G164,"mmm-yyyy"),IF($D$7="Yearly","Y "&amp;YEAR(G164),IF($D$7="Quarterly",YEAR(G164)&amp;" - Q"&amp;LOOKUP(MONTH(G164),{1,4,7,10},{1,2,3,4}),TEXT(F164,"dd-mmm-yy")&amp;" - "&amp;TEXT(G164,"dd-mmm-yy"))))),"")</f>
        <v/>
      </c>
      <c r="O164" s="63"/>
      <c r="S164" s="16" t="str">
        <f t="array" ref="S164">IF(T164&lt;&gt;"",MIN(IF($C$15:$C$10000&gt;=(T164-6),$C$15:$C$10000)),"")</f>
        <v/>
      </c>
      <c r="T164" s="16" t="str">
        <f t="array" ref="T164">IF(T163&lt;&gt;"",IF(S163-1&gt;=$U$7,MAX(IF($C$15:$C$10000&lt;=(S163-1),$C$15:$C$10000)),""),"")</f>
        <v/>
      </c>
      <c r="U164" s="16" t="str">
        <f t="array" ref="U164">IF(V164&lt;&gt;"",MIN(IF($C$15:$C$10000&gt;=DATE(YEAR(V164),MONTH(V164),1),$C$15:$C$10000)),"")</f>
        <v/>
      </c>
      <c r="V164" s="16" t="str">
        <f t="array" ref="V164">IF(V163&lt;&gt;"",IF(U163-1&gt;=$U$7,MAX(IF($C$15:$C$10000&lt;=U163-1,$C$15:$C$10000)),""),"")</f>
        <v/>
      </c>
      <c r="W164" s="20" t="str">
        <f t="array" ref="W164">IF(X164&lt;&gt;"",MIN(IF($C$15:$C$10000&gt;=DATE(YEAR(X164),3*(ROUNDUP(MONTH(X164)/3,0)-1)+1,1),$C$15:$C$10000)),"")</f>
        <v/>
      </c>
      <c r="X164" s="16" t="str">
        <f t="array" ref="X164">IF(X163&lt;&gt;"",IF(W163-1&gt;=$U$7,MAX(IF($C$15:$C$10000&lt;=W163-1,$C$15:$C$10000)),""),"")</f>
        <v/>
      </c>
      <c r="Y164" s="16" t="str">
        <f t="array" ref="Y164">IF(Z164&lt;&gt;"",MIN(IF($C$15:$C$10000&gt;=DATE(YEAR(Z164),1,1),$C$15:$C$10000)),"")</f>
        <v/>
      </c>
      <c r="Z164" s="16" t="str">
        <f t="array" ref="Z164">IF(Z163&lt;&gt;"",IF(Y163-1&gt;=$U$7,MAX(IF($C$15:$C$10000&lt;=Y163-1,$C$15:$C$10000)),""),"")</f>
        <v/>
      </c>
      <c r="AA164" s="16" t="str">
        <f t="array" ref="AA164">IF(AB164&lt;&gt;"",MIN(IF($C$15:$C$10000&gt;=AB164-$G$7,$C$15:$C$10000)),"")</f>
        <v/>
      </c>
      <c r="AB164" s="16" t="str">
        <f t="array" ref="AB164">IF(AB163&lt;&gt;"",IF(AA163-1&gt;=$U$7,MAX(IF($C$15:$C$10000&lt;=AA163-1,$C$15:$C$10000)),""),"")</f>
        <v/>
      </c>
    </row>
    <row r="165" spans="3:28" x14ac:dyDescent="0.2">
      <c r="C165" s="16">
        <v>42831</v>
      </c>
      <c r="D165" s="29">
        <v>1.0642</v>
      </c>
      <c r="F165" s="16" t="str">
        <f t="shared" si="22"/>
        <v/>
      </c>
      <c r="G165" s="16" t="str">
        <f t="shared" si="23"/>
        <v/>
      </c>
      <c r="H165" s="53" t="str">
        <f t="shared" ca="1" si="24"/>
        <v/>
      </c>
      <c r="I165" s="51" t="str">
        <f t="shared" si="25"/>
        <v/>
      </c>
      <c r="J165" s="29" t="str">
        <f>IF(G165&lt;&gt;"",IF($D$7="Weekly","Wk "&amp;WEEKNUM(G165)&amp;" "&amp;"- "&amp;YEAR(G165),IF($D$7="Monthly",TEXT(G165,"mmm-yyyy"),IF($D$7="Yearly","Y "&amp;YEAR(G165),IF($D$7="Quarterly",YEAR(G165)&amp;" - Q"&amp;LOOKUP(MONTH(G165),{1,4,7,10},{1,2,3,4}),TEXT(F165,"dd-mmm-yy")&amp;" - "&amp;TEXT(G165,"dd-mmm-yy"))))),"")</f>
        <v/>
      </c>
      <c r="O165" s="63"/>
      <c r="S165" s="16" t="str">
        <f t="array" ref="S165">IF(T165&lt;&gt;"",MIN(IF($C$15:$C$10000&gt;=(T165-6),$C$15:$C$10000)),"")</f>
        <v/>
      </c>
      <c r="T165" s="16" t="str">
        <f t="array" ref="T165">IF(T164&lt;&gt;"",IF(S164-1&gt;=$U$7,MAX(IF($C$15:$C$10000&lt;=(S164-1),$C$15:$C$10000)),""),"")</f>
        <v/>
      </c>
      <c r="U165" s="16" t="str">
        <f t="array" ref="U165">IF(V165&lt;&gt;"",MIN(IF($C$15:$C$10000&gt;=DATE(YEAR(V165),MONTH(V165),1),$C$15:$C$10000)),"")</f>
        <v/>
      </c>
      <c r="V165" s="16" t="str">
        <f t="array" ref="V165">IF(V164&lt;&gt;"",IF(U164-1&gt;=$U$7,MAX(IF($C$15:$C$10000&lt;=U164-1,$C$15:$C$10000)),""),"")</f>
        <v/>
      </c>
      <c r="W165" s="20" t="str">
        <f t="array" ref="W165">IF(X165&lt;&gt;"",MIN(IF($C$15:$C$10000&gt;=DATE(YEAR(X165),3*(ROUNDUP(MONTH(X165)/3,0)-1)+1,1),$C$15:$C$10000)),"")</f>
        <v/>
      </c>
      <c r="X165" s="16" t="str">
        <f t="array" ref="X165">IF(X164&lt;&gt;"",IF(W164-1&gt;=$U$7,MAX(IF($C$15:$C$10000&lt;=W164-1,$C$15:$C$10000)),""),"")</f>
        <v/>
      </c>
      <c r="Y165" s="16" t="str">
        <f t="array" ref="Y165">IF(Z165&lt;&gt;"",MIN(IF($C$15:$C$10000&gt;=DATE(YEAR(Z165),1,1),$C$15:$C$10000)),"")</f>
        <v/>
      </c>
      <c r="Z165" s="16" t="str">
        <f t="array" ref="Z165">IF(Z164&lt;&gt;"",IF(Y164-1&gt;=$U$7,MAX(IF($C$15:$C$10000&lt;=Y164-1,$C$15:$C$10000)),""),"")</f>
        <v/>
      </c>
      <c r="AA165" s="16" t="str">
        <f t="array" ref="AA165">IF(AB165&lt;&gt;"",MIN(IF($C$15:$C$10000&gt;=AB165-$G$7,$C$15:$C$10000)),"")</f>
        <v/>
      </c>
      <c r="AB165" s="16" t="str">
        <f t="array" ref="AB165">IF(AB164&lt;&gt;"",IF(AA164-1&gt;=$U$7,MAX(IF($C$15:$C$10000&lt;=AA164-1,$C$15:$C$10000)),""),"")</f>
        <v/>
      </c>
    </row>
    <row r="166" spans="3:28" x14ac:dyDescent="0.2">
      <c r="C166" s="16">
        <v>42830</v>
      </c>
      <c r="D166" s="29">
        <v>1.0662</v>
      </c>
      <c r="F166" s="16" t="str">
        <f t="shared" si="22"/>
        <v/>
      </c>
      <c r="G166" s="16" t="str">
        <f t="shared" si="23"/>
        <v/>
      </c>
      <c r="H166" s="53" t="str">
        <f t="shared" ca="1" si="24"/>
        <v/>
      </c>
      <c r="I166" s="51" t="str">
        <f t="shared" si="25"/>
        <v/>
      </c>
      <c r="J166" s="29" t="str">
        <f>IF(G166&lt;&gt;"",IF($D$7="Weekly","Wk "&amp;WEEKNUM(G166)&amp;" "&amp;"- "&amp;YEAR(G166),IF($D$7="Monthly",TEXT(G166,"mmm-yyyy"),IF($D$7="Yearly","Y "&amp;YEAR(G166),IF($D$7="Quarterly",YEAR(G166)&amp;" - Q"&amp;LOOKUP(MONTH(G166),{1,4,7,10},{1,2,3,4}),TEXT(F166,"dd-mmm-yy")&amp;" - "&amp;TEXT(G166,"dd-mmm-yy"))))),"")</f>
        <v/>
      </c>
      <c r="O166" s="63"/>
      <c r="S166" s="16" t="str">
        <f t="array" ref="S166">IF(T166&lt;&gt;"",MIN(IF($C$15:$C$10000&gt;=(T166-6),$C$15:$C$10000)),"")</f>
        <v/>
      </c>
      <c r="T166" s="16" t="str">
        <f t="array" ref="T166">IF(T165&lt;&gt;"",IF(S165-1&gt;=$U$7,MAX(IF($C$15:$C$10000&lt;=(S165-1),$C$15:$C$10000)),""),"")</f>
        <v/>
      </c>
      <c r="U166" s="16" t="str">
        <f t="array" ref="U166">IF(V166&lt;&gt;"",MIN(IF($C$15:$C$10000&gt;=DATE(YEAR(V166),MONTH(V166),1),$C$15:$C$10000)),"")</f>
        <v/>
      </c>
      <c r="V166" s="16" t="str">
        <f t="array" ref="V166">IF(V165&lt;&gt;"",IF(U165-1&gt;=$U$7,MAX(IF($C$15:$C$10000&lt;=U165-1,$C$15:$C$10000)),""),"")</f>
        <v/>
      </c>
      <c r="W166" s="20" t="str">
        <f t="array" ref="W166">IF(X166&lt;&gt;"",MIN(IF($C$15:$C$10000&gt;=DATE(YEAR(X166),3*(ROUNDUP(MONTH(X166)/3,0)-1)+1,1),$C$15:$C$10000)),"")</f>
        <v/>
      </c>
      <c r="X166" s="16" t="str">
        <f t="array" ref="X166">IF(X165&lt;&gt;"",IF(W165-1&gt;=$U$7,MAX(IF($C$15:$C$10000&lt;=W165-1,$C$15:$C$10000)),""),"")</f>
        <v/>
      </c>
      <c r="Y166" s="16" t="str">
        <f t="array" ref="Y166">IF(Z166&lt;&gt;"",MIN(IF($C$15:$C$10000&gt;=DATE(YEAR(Z166),1,1),$C$15:$C$10000)),"")</f>
        <v/>
      </c>
      <c r="Z166" s="16" t="str">
        <f t="array" ref="Z166">IF(Z165&lt;&gt;"",IF(Y165-1&gt;=$U$7,MAX(IF($C$15:$C$10000&lt;=Y165-1,$C$15:$C$10000)),""),"")</f>
        <v/>
      </c>
      <c r="AA166" s="16" t="str">
        <f t="array" ref="AA166">IF(AB166&lt;&gt;"",MIN(IF($C$15:$C$10000&gt;=AB166-$G$7,$C$15:$C$10000)),"")</f>
        <v/>
      </c>
      <c r="AB166" s="16" t="str">
        <f t="array" ref="AB166">IF(AB165&lt;&gt;"",IF(AA165-1&gt;=$U$7,MAX(IF($C$15:$C$10000&lt;=AA165-1,$C$15:$C$10000)),""),"")</f>
        <v/>
      </c>
    </row>
    <row r="167" spans="3:28" x14ac:dyDescent="0.2">
      <c r="C167" s="16">
        <v>42829</v>
      </c>
      <c r="D167" s="29">
        <v>1.0671999999999999</v>
      </c>
      <c r="F167" s="16" t="str">
        <f t="shared" si="22"/>
        <v/>
      </c>
      <c r="G167" s="16" t="str">
        <f t="shared" si="23"/>
        <v/>
      </c>
      <c r="H167" s="53" t="str">
        <f t="shared" ca="1" si="24"/>
        <v/>
      </c>
      <c r="I167" s="51" t="str">
        <f t="shared" si="25"/>
        <v/>
      </c>
      <c r="J167" s="29" t="str">
        <f>IF(G167&lt;&gt;"",IF($D$7="Weekly","Wk "&amp;WEEKNUM(G167)&amp;" "&amp;"- "&amp;YEAR(G167),IF($D$7="Monthly",TEXT(G167,"mmm-yyyy"),IF($D$7="Yearly","Y "&amp;YEAR(G167),IF($D$7="Quarterly",YEAR(G167)&amp;" - Q"&amp;LOOKUP(MONTH(G167),{1,4,7,10},{1,2,3,4}),TEXT(F167,"dd-mmm-yy")&amp;" - "&amp;TEXT(G167,"dd-mmm-yy"))))),"")</f>
        <v/>
      </c>
      <c r="O167" s="63"/>
      <c r="S167" s="16" t="str">
        <f t="array" ref="S167">IF(T167&lt;&gt;"",MIN(IF($C$15:$C$10000&gt;=(T167-6),$C$15:$C$10000)),"")</f>
        <v/>
      </c>
      <c r="T167" s="16" t="str">
        <f t="array" ref="T167">IF(T166&lt;&gt;"",IF(S166-1&gt;=$U$7,MAX(IF($C$15:$C$10000&lt;=(S166-1),$C$15:$C$10000)),""),"")</f>
        <v/>
      </c>
      <c r="U167" s="16" t="str">
        <f t="array" ref="U167">IF(V167&lt;&gt;"",MIN(IF($C$15:$C$10000&gt;=DATE(YEAR(V167),MONTH(V167),1),$C$15:$C$10000)),"")</f>
        <v/>
      </c>
      <c r="V167" s="16" t="str">
        <f t="array" ref="V167">IF(V166&lt;&gt;"",IF(U166-1&gt;=$U$7,MAX(IF($C$15:$C$10000&lt;=U166-1,$C$15:$C$10000)),""),"")</f>
        <v/>
      </c>
      <c r="W167" s="20" t="str">
        <f t="array" ref="W167">IF(X167&lt;&gt;"",MIN(IF($C$15:$C$10000&gt;=DATE(YEAR(X167),3*(ROUNDUP(MONTH(X167)/3,0)-1)+1,1),$C$15:$C$10000)),"")</f>
        <v/>
      </c>
      <c r="X167" s="16" t="str">
        <f t="array" ref="X167">IF(X166&lt;&gt;"",IF(W166-1&gt;=$U$7,MAX(IF($C$15:$C$10000&lt;=W166-1,$C$15:$C$10000)),""),"")</f>
        <v/>
      </c>
      <c r="Y167" s="16" t="str">
        <f t="array" ref="Y167">IF(Z167&lt;&gt;"",MIN(IF($C$15:$C$10000&gt;=DATE(YEAR(Z167),1,1),$C$15:$C$10000)),"")</f>
        <v/>
      </c>
      <c r="Z167" s="16" t="str">
        <f t="array" ref="Z167">IF(Z166&lt;&gt;"",IF(Y166-1&gt;=$U$7,MAX(IF($C$15:$C$10000&lt;=Y166-1,$C$15:$C$10000)),""),"")</f>
        <v/>
      </c>
      <c r="AA167" s="16" t="str">
        <f t="array" ref="AA167">IF(AB167&lt;&gt;"",MIN(IF($C$15:$C$10000&gt;=AB167-$G$7,$C$15:$C$10000)),"")</f>
        <v/>
      </c>
      <c r="AB167" s="16" t="str">
        <f t="array" ref="AB167">IF(AB166&lt;&gt;"",IF(AA166-1&gt;=$U$7,MAX(IF($C$15:$C$10000&lt;=AA166-1,$C$15:$C$10000)),""),"")</f>
        <v/>
      </c>
    </row>
    <row r="168" spans="3:28" x14ac:dyDescent="0.2">
      <c r="C168" s="16">
        <v>42828</v>
      </c>
      <c r="D168" s="29">
        <v>1.0668</v>
      </c>
      <c r="F168" s="16" t="str">
        <f t="shared" si="22"/>
        <v/>
      </c>
      <c r="G168" s="16" t="str">
        <f t="shared" si="23"/>
        <v/>
      </c>
      <c r="H168" s="53" t="str">
        <f t="shared" ca="1" si="24"/>
        <v/>
      </c>
      <c r="I168" s="51" t="str">
        <f t="shared" si="25"/>
        <v/>
      </c>
      <c r="J168" s="29" t="str">
        <f>IF(G168&lt;&gt;"",IF($D$7="Weekly","Wk "&amp;WEEKNUM(G168)&amp;" "&amp;"- "&amp;YEAR(G168),IF($D$7="Monthly",TEXT(G168,"mmm-yyyy"),IF($D$7="Yearly","Y "&amp;YEAR(G168),IF($D$7="Quarterly",YEAR(G168)&amp;" - Q"&amp;LOOKUP(MONTH(G168),{1,4,7,10},{1,2,3,4}),TEXT(F168,"dd-mmm-yy")&amp;" - "&amp;TEXT(G168,"dd-mmm-yy"))))),"")</f>
        <v/>
      </c>
      <c r="O168" s="63"/>
      <c r="S168" s="16" t="str">
        <f t="array" ref="S168">IF(T168&lt;&gt;"",MIN(IF($C$15:$C$10000&gt;=(T168-6),$C$15:$C$10000)),"")</f>
        <v/>
      </c>
      <c r="T168" s="16" t="str">
        <f t="array" ref="T168">IF(T167&lt;&gt;"",IF(S167-1&gt;=$U$7,MAX(IF($C$15:$C$10000&lt;=(S167-1),$C$15:$C$10000)),""),"")</f>
        <v/>
      </c>
      <c r="U168" s="16" t="str">
        <f t="array" ref="U168">IF(V168&lt;&gt;"",MIN(IF($C$15:$C$10000&gt;=DATE(YEAR(V168),MONTH(V168),1),$C$15:$C$10000)),"")</f>
        <v/>
      </c>
      <c r="V168" s="16" t="str">
        <f t="array" ref="V168">IF(V167&lt;&gt;"",IF(U167-1&gt;=$U$7,MAX(IF($C$15:$C$10000&lt;=U167-1,$C$15:$C$10000)),""),"")</f>
        <v/>
      </c>
      <c r="W168" s="20" t="str">
        <f t="array" ref="W168">IF(X168&lt;&gt;"",MIN(IF($C$15:$C$10000&gt;=DATE(YEAR(X168),3*(ROUNDUP(MONTH(X168)/3,0)-1)+1,1),$C$15:$C$10000)),"")</f>
        <v/>
      </c>
      <c r="X168" s="16" t="str">
        <f t="array" ref="X168">IF(X167&lt;&gt;"",IF(W167-1&gt;=$U$7,MAX(IF($C$15:$C$10000&lt;=W167-1,$C$15:$C$10000)),""),"")</f>
        <v/>
      </c>
      <c r="Y168" s="16" t="str">
        <f t="array" ref="Y168">IF(Z168&lt;&gt;"",MIN(IF($C$15:$C$10000&gt;=DATE(YEAR(Z168),1,1),$C$15:$C$10000)),"")</f>
        <v/>
      </c>
      <c r="Z168" s="16" t="str">
        <f t="array" ref="Z168">IF(Z167&lt;&gt;"",IF(Y167-1&gt;=$U$7,MAX(IF($C$15:$C$10000&lt;=Y167-1,$C$15:$C$10000)),""),"")</f>
        <v/>
      </c>
      <c r="AA168" s="16" t="str">
        <f t="array" ref="AA168">IF(AB168&lt;&gt;"",MIN(IF($C$15:$C$10000&gt;=AB168-$G$7,$C$15:$C$10000)),"")</f>
        <v/>
      </c>
      <c r="AB168" s="16" t="str">
        <f t="array" ref="AB168">IF(AB167&lt;&gt;"",IF(AA167-1&gt;=$U$7,MAX(IF($C$15:$C$10000&lt;=AA167-1,$C$15:$C$10000)),""),"")</f>
        <v/>
      </c>
    </row>
    <row r="169" spans="3:28" x14ac:dyDescent="0.2">
      <c r="C169" s="16">
        <v>42825</v>
      </c>
      <c r="D169" s="29">
        <v>1.0649</v>
      </c>
      <c r="F169" s="16" t="str">
        <f t="shared" ref="F169:F232" si="26">IF($D$7="Weekly",S169,IF($D$7="Monthly",U169,IF($D$7="Quarterly",W169,IF($D$7="Yearly",Y169,AA169))))</f>
        <v/>
      </c>
      <c r="G169" s="16" t="str">
        <f t="shared" ref="G169:G232" si="27">IF($D$7="Weekly",T169,IF($D$7="Monthly",V169,IF($D$7="Quarterly",X169,IF($D$7="Yearly",Z169,AB169))))</f>
        <v/>
      </c>
      <c r="H169" s="53" t="str">
        <f t="shared" ca="1" si="24"/>
        <v/>
      </c>
      <c r="I169" s="51" t="str">
        <f t="shared" si="25"/>
        <v/>
      </c>
      <c r="J169" s="29" t="str">
        <f>IF(G169&lt;&gt;"",IF($D$7="Weekly","Wk "&amp;WEEKNUM(G169)&amp;" "&amp;"- "&amp;YEAR(G169),IF($D$7="Monthly",TEXT(G169,"mmm-yyyy"),IF($D$7="Yearly","Y "&amp;YEAR(G169),IF($D$7="Quarterly",YEAR(G169)&amp;" - Q"&amp;LOOKUP(MONTH(G169),{1,4,7,10},{1,2,3,4}),TEXT(F169,"dd-mmm-yy")&amp;" - "&amp;TEXT(G169,"dd-mmm-yy"))))),"")</f>
        <v/>
      </c>
      <c r="O169" s="63"/>
      <c r="S169" s="16" t="str">
        <f t="array" ref="S169">IF(T169&lt;&gt;"",MIN(IF($C$15:$C$10000&gt;=(T169-6),$C$15:$C$10000)),"")</f>
        <v/>
      </c>
      <c r="T169" s="16" t="str">
        <f t="array" ref="T169">IF(T168&lt;&gt;"",IF(S168-1&gt;=$U$7,MAX(IF($C$15:$C$10000&lt;=(S168-1),$C$15:$C$10000)),""),"")</f>
        <v/>
      </c>
      <c r="U169" s="16" t="str">
        <f t="array" ref="U169">IF(V169&lt;&gt;"",MIN(IF($C$15:$C$10000&gt;=DATE(YEAR(V169),MONTH(V169),1),$C$15:$C$10000)),"")</f>
        <v/>
      </c>
      <c r="V169" s="16" t="str">
        <f t="array" ref="V169">IF(V168&lt;&gt;"",IF(U168-1&gt;=$U$7,MAX(IF($C$15:$C$10000&lt;=U168-1,$C$15:$C$10000)),""),"")</f>
        <v/>
      </c>
      <c r="W169" s="20" t="str">
        <f t="array" ref="W169">IF(X169&lt;&gt;"",MIN(IF($C$15:$C$10000&gt;=DATE(YEAR(X169),3*(ROUNDUP(MONTH(X169)/3,0)-1)+1,1),$C$15:$C$10000)),"")</f>
        <v/>
      </c>
      <c r="X169" s="16" t="str">
        <f t="array" ref="X169">IF(X168&lt;&gt;"",IF(W168-1&gt;=$U$7,MAX(IF($C$15:$C$10000&lt;=W168-1,$C$15:$C$10000)),""),"")</f>
        <v/>
      </c>
      <c r="Y169" s="16" t="str">
        <f t="array" ref="Y169">IF(Z169&lt;&gt;"",MIN(IF($C$15:$C$10000&gt;=DATE(YEAR(Z169),1,1),$C$15:$C$10000)),"")</f>
        <v/>
      </c>
      <c r="Z169" s="16" t="str">
        <f t="array" ref="Z169">IF(Z168&lt;&gt;"",IF(Y168-1&gt;=$U$7,MAX(IF($C$15:$C$10000&lt;=Y168-1,$C$15:$C$10000)),""),"")</f>
        <v/>
      </c>
      <c r="AA169" s="16" t="str">
        <f t="array" ref="AA169">IF(AB169&lt;&gt;"",MIN(IF($C$15:$C$10000&gt;=AB169-$G$7,$C$15:$C$10000)),"")</f>
        <v/>
      </c>
      <c r="AB169" s="16" t="str">
        <f t="array" ref="AB169">IF(AB168&lt;&gt;"",IF(AA168-1&gt;=$U$7,MAX(IF($C$15:$C$10000&lt;=AA168-1,$C$15:$C$10000)),""),"")</f>
        <v/>
      </c>
    </row>
    <row r="170" spans="3:28" x14ac:dyDescent="0.2">
      <c r="C170" s="16">
        <v>42824</v>
      </c>
      <c r="D170" s="29">
        <v>1.0673999999999999</v>
      </c>
      <c r="F170" s="16" t="str">
        <f t="shared" si="26"/>
        <v/>
      </c>
      <c r="G170" s="16" t="str">
        <f t="shared" si="27"/>
        <v/>
      </c>
      <c r="H170" s="53" t="str">
        <f t="shared" ca="1" si="24"/>
        <v/>
      </c>
      <c r="I170" s="51" t="str">
        <f t="shared" si="25"/>
        <v/>
      </c>
      <c r="J170" s="29" t="str">
        <f>IF(G170&lt;&gt;"",IF($D$7="Weekly","Wk "&amp;WEEKNUM(G170)&amp;" "&amp;"- "&amp;YEAR(G170),IF($D$7="Monthly",TEXT(G170,"mmm-yyyy"),IF($D$7="Yearly","Y "&amp;YEAR(G170),IF($D$7="Quarterly",YEAR(G170)&amp;" - Q"&amp;LOOKUP(MONTH(G170),{1,4,7,10},{1,2,3,4}),TEXT(F170,"dd-mmm-yy")&amp;" - "&amp;TEXT(G170,"dd-mmm-yy"))))),"")</f>
        <v/>
      </c>
      <c r="O170" s="63"/>
      <c r="S170" s="16" t="str">
        <f t="array" ref="S170">IF(T170&lt;&gt;"",MIN(IF($C$15:$C$10000&gt;=(T170-6),$C$15:$C$10000)),"")</f>
        <v/>
      </c>
      <c r="T170" s="16" t="str">
        <f t="array" ref="T170">IF(T169&lt;&gt;"",IF(S169-1&gt;=$U$7,MAX(IF($C$15:$C$10000&lt;=(S169-1),$C$15:$C$10000)),""),"")</f>
        <v/>
      </c>
      <c r="U170" s="16" t="str">
        <f t="array" ref="U170">IF(V170&lt;&gt;"",MIN(IF($C$15:$C$10000&gt;=DATE(YEAR(V170),MONTH(V170),1),$C$15:$C$10000)),"")</f>
        <v/>
      </c>
      <c r="V170" s="16" t="str">
        <f t="array" ref="V170">IF(V169&lt;&gt;"",IF(U169-1&gt;=$U$7,MAX(IF($C$15:$C$10000&lt;=U169-1,$C$15:$C$10000)),""),"")</f>
        <v/>
      </c>
      <c r="W170" s="20" t="str">
        <f t="array" ref="W170">IF(X170&lt;&gt;"",MIN(IF($C$15:$C$10000&gt;=DATE(YEAR(X170),3*(ROUNDUP(MONTH(X170)/3,0)-1)+1,1),$C$15:$C$10000)),"")</f>
        <v/>
      </c>
      <c r="X170" s="16" t="str">
        <f t="array" ref="X170">IF(X169&lt;&gt;"",IF(W169-1&gt;=$U$7,MAX(IF($C$15:$C$10000&lt;=W169-1,$C$15:$C$10000)),""),"")</f>
        <v/>
      </c>
      <c r="Y170" s="16" t="str">
        <f t="array" ref="Y170">IF(Z170&lt;&gt;"",MIN(IF($C$15:$C$10000&gt;=DATE(YEAR(Z170),1,1),$C$15:$C$10000)),"")</f>
        <v/>
      </c>
      <c r="Z170" s="16" t="str">
        <f t="array" ref="Z170">IF(Z169&lt;&gt;"",IF(Y169-1&gt;=$U$7,MAX(IF($C$15:$C$10000&lt;=Y169-1,$C$15:$C$10000)),""),"")</f>
        <v/>
      </c>
      <c r="AA170" s="16" t="str">
        <f t="array" ref="AA170">IF(AB170&lt;&gt;"",MIN(IF($C$15:$C$10000&gt;=AB170-$G$7,$C$15:$C$10000)),"")</f>
        <v/>
      </c>
      <c r="AB170" s="16" t="str">
        <f t="array" ref="AB170">IF(AB169&lt;&gt;"",IF(AA169-1&gt;=$U$7,MAX(IF($C$15:$C$10000&lt;=AA169-1,$C$15:$C$10000)),""),"")</f>
        <v/>
      </c>
    </row>
    <row r="171" spans="3:28" x14ac:dyDescent="0.2">
      <c r="C171" s="16">
        <v>42823</v>
      </c>
      <c r="D171" s="29">
        <v>1.0766</v>
      </c>
      <c r="F171" s="16" t="str">
        <f t="shared" si="26"/>
        <v/>
      </c>
      <c r="G171" s="16" t="str">
        <f t="shared" si="27"/>
        <v/>
      </c>
      <c r="H171" s="53" t="str">
        <f t="shared" ca="1" si="24"/>
        <v/>
      </c>
      <c r="I171" s="51" t="str">
        <f t="shared" si="25"/>
        <v/>
      </c>
      <c r="J171" s="29" t="str">
        <f>IF(G171&lt;&gt;"",IF($D$7="Weekly","Wk "&amp;WEEKNUM(G171)&amp;" "&amp;"- "&amp;YEAR(G171),IF($D$7="Monthly",TEXT(G171,"mmm-yyyy"),IF($D$7="Yearly","Y "&amp;YEAR(G171),IF($D$7="Quarterly",YEAR(G171)&amp;" - Q"&amp;LOOKUP(MONTH(G171),{1,4,7,10},{1,2,3,4}),TEXT(F171,"dd-mmm-yy")&amp;" - "&amp;TEXT(G171,"dd-mmm-yy"))))),"")</f>
        <v/>
      </c>
      <c r="O171" s="63"/>
      <c r="S171" s="16" t="str">
        <f t="array" ref="S171">IF(T171&lt;&gt;"",MIN(IF($C$15:$C$10000&gt;=(T171-6),$C$15:$C$10000)),"")</f>
        <v/>
      </c>
      <c r="T171" s="16" t="str">
        <f t="array" ref="T171">IF(T170&lt;&gt;"",IF(S170-1&gt;=$U$7,MAX(IF($C$15:$C$10000&lt;=(S170-1),$C$15:$C$10000)),""),"")</f>
        <v/>
      </c>
      <c r="U171" s="16" t="str">
        <f t="array" ref="U171">IF(V171&lt;&gt;"",MIN(IF($C$15:$C$10000&gt;=DATE(YEAR(V171),MONTH(V171),1),$C$15:$C$10000)),"")</f>
        <v/>
      </c>
      <c r="V171" s="16" t="str">
        <f t="array" ref="V171">IF(V170&lt;&gt;"",IF(U170-1&gt;=$U$7,MAX(IF($C$15:$C$10000&lt;=U170-1,$C$15:$C$10000)),""),"")</f>
        <v/>
      </c>
      <c r="W171" s="20" t="str">
        <f t="array" ref="W171">IF(X171&lt;&gt;"",MIN(IF($C$15:$C$10000&gt;=DATE(YEAR(X171),3*(ROUNDUP(MONTH(X171)/3,0)-1)+1,1),$C$15:$C$10000)),"")</f>
        <v/>
      </c>
      <c r="X171" s="16" t="str">
        <f t="array" ref="X171">IF(X170&lt;&gt;"",IF(W170-1&gt;=$U$7,MAX(IF($C$15:$C$10000&lt;=W170-1,$C$15:$C$10000)),""),"")</f>
        <v/>
      </c>
      <c r="Y171" s="16" t="str">
        <f t="array" ref="Y171">IF(Z171&lt;&gt;"",MIN(IF($C$15:$C$10000&gt;=DATE(YEAR(Z171),1,1),$C$15:$C$10000)),"")</f>
        <v/>
      </c>
      <c r="Z171" s="16" t="str">
        <f t="array" ref="Z171">IF(Z170&lt;&gt;"",IF(Y170-1&gt;=$U$7,MAX(IF($C$15:$C$10000&lt;=Y170-1,$C$15:$C$10000)),""),"")</f>
        <v/>
      </c>
      <c r="AA171" s="16" t="str">
        <f t="array" ref="AA171">IF(AB171&lt;&gt;"",MIN(IF($C$15:$C$10000&gt;=AB171-$G$7,$C$15:$C$10000)),"")</f>
        <v/>
      </c>
      <c r="AB171" s="16" t="str">
        <f t="array" ref="AB171">IF(AB170&lt;&gt;"",IF(AA170-1&gt;=$U$7,MAX(IF($C$15:$C$10000&lt;=AA170-1,$C$15:$C$10000)),""),"")</f>
        <v/>
      </c>
    </row>
    <row r="172" spans="3:28" x14ac:dyDescent="0.2">
      <c r="C172" s="16">
        <v>42822</v>
      </c>
      <c r="D172" s="29">
        <v>1.0811999999999999</v>
      </c>
      <c r="F172" s="16" t="str">
        <f t="shared" si="26"/>
        <v/>
      </c>
      <c r="G172" s="16" t="str">
        <f t="shared" si="27"/>
        <v/>
      </c>
      <c r="H172" s="53" t="str">
        <f t="shared" ca="1" si="24"/>
        <v/>
      </c>
      <c r="I172" s="51" t="str">
        <f t="shared" si="25"/>
        <v/>
      </c>
      <c r="J172" s="29" t="str">
        <f>IF(G172&lt;&gt;"",IF($D$7="Weekly","Wk "&amp;WEEKNUM(G172)&amp;" "&amp;"- "&amp;YEAR(G172),IF($D$7="Monthly",TEXT(G172,"mmm-yyyy"),IF($D$7="Yearly","Y "&amp;YEAR(G172),IF($D$7="Quarterly",YEAR(G172)&amp;" - Q"&amp;LOOKUP(MONTH(G172),{1,4,7,10},{1,2,3,4}),TEXT(F172,"dd-mmm-yy")&amp;" - "&amp;TEXT(G172,"dd-mmm-yy"))))),"")</f>
        <v/>
      </c>
      <c r="O172" s="63"/>
      <c r="S172" s="16" t="str">
        <f t="array" ref="S172">IF(T172&lt;&gt;"",MIN(IF($C$15:$C$10000&gt;=(T172-6),$C$15:$C$10000)),"")</f>
        <v/>
      </c>
      <c r="T172" s="16" t="str">
        <f t="array" ref="T172">IF(T171&lt;&gt;"",IF(S171-1&gt;=$U$7,MAX(IF($C$15:$C$10000&lt;=(S171-1),$C$15:$C$10000)),""),"")</f>
        <v/>
      </c>
      <c r="U172" s="16" t="str">
        <f t="array" ref="U172">IF(V172&lt;&gt;"",MIN(IF($C$15:$C$10000&gt;=DATE(YEAR(V172),MONTH(V172),1),$C$15:$C$10000)),"")</f>
        <v/>
      </c>
      <c r="V172" s="16" t="str">
        <f t="array" ref="V172">IF(V171&lt;&gt;"",IF(U171-1&gt;=$U$7,MAX(IF($C$15:$C$10000&lt;=U171-1,$C$15:$C$10000)),""),"")</f>
        <v/>
      </c>
      <c r="W172" s="20" t="str">
        <f t="array" ref="W172">IF(X172&lt;&gt;"",MIN(IF($C$15:$C$10000&gt;=DATE(YEAR(X172),3*(ROUNDUP(MONTH(X172)/3,0)-1)+1,1),$C$15:$C$10000)),"")</f>
        <v/>
      </c>
      <c r="X172" s="16" t="str">
        <f t="array" ref="X172">IF(X171&lt;&gt;"",IF(W171-1&gt;=$U$7,MAX(IF($C$15:$C$10000&lt;=W171-1,$C$15:$C$10000)),""),"")</f>
        <v/>
      </c>
      <c r="Y172" s="16" t="str">
        <f t="array" ref="Y172">IF(Z172&lt;&gt;"",MIN(IF($C$15:$C$10000&gt;=DATE(YEAR(Z172),1,1),$C$15:$C$10000)),"")</f>
        <v/>
      </c>
      <c r="Z172" s="16" t="str">
        <f t="array" ref="Z172">IF(Z171&lt;&gt;"",IF(Y171-1&gt;=$U$7,MAX(IF($C$15:$C$10000&lt;=Y171-1,$C$15:$C$10000)),""),"")</f>
        <v/>
      </c>
      <c r="AA172" s="16" t="str">
        <f t="array" ref="AA172">IF(AB172&lt;&gt;"",MIN(IF($C$15:$C$10000&gt;=AB172-$G$7,$C$15:$C$10000)),"")</f>
        <v/>
      </c>
      <c r="AB172" s="16" t="str">
        <f t="array" ref="AB172">IF(AB171&lt;&gt;"",IF(AA171-1&gt;=$U$7,MAX(IF($C$15:$C$10000&lt;=AA171-1,$C$15:$C$10000)),""),"")</f>
        <v/>
      </c>
    </row>
    <row r="173" spans="3:28" x14ac:dyDescent="0.2">
      <c r="C173" s="16">
        <v>42821</v>
      </c>
      <c r="D173" s="29">
        <v>1.0864</v>
      </c>
      <c r="F173" s="16" t="str">
        <f t="shared" si="26"/>
        <v/>
      </c>
      <c r="G173" s="16" t="str">
        <f t="shared" si="27"/>
        <v/>
      </c>
      <c r="H173" s="53" t="str">
        <f t="shared" ca="1" si="24"/>
        <v/>
      </c>
      <c r="I173" s="51" t="str">
        <f t="shared" si="25"/>
        <v/>
      </c>
      <c r="J173" s="29" t="str">
        <f>IF(G173&lt;&gt;"",IF($D$7="Weekly","Wk "&amp;WEEKNUM(G173)&amp;" "&amp;"- "&amp;YEAR(G173),IF($D$7="Monthly",TEXT(G173,"mmm-yyyy"),IF($D$7="Yearly","Y "&amp;YEAR(G173),IF($D$7="Quarterly",YEAR(G173)&amp;" - Q"&amp;LOOKUP(MONTH(G173),{1,4,7,10},{1,2,3,4}),TEXT(F173,"dd-mmm-yy")&amp;" - "&amp;TEXT(G173,"dd-mmm-yy"))))),"")</f>
        <v/>
      </c>
      <c r="O173" s="63"/>
      <c r="S173" s="16" t="str">
        <f t="array" ref="S173">IF(T173&lt;&gt;"",MIN(IF($C$15:$C$10000&gt;=(T173-6),$C$15:$C$10000)),"")</f>
        <v/>
      </c>
      <c r="T173" s="16" t="str">
        <f t="array" ref="T173">IF(T172&lt;&gt;"",IF(S172-1&gt;=$U$7,MAX(IF($C$15:$C$10000&lt;=(S172-1),$C$15:$C$10000)),""),"")</f>
        <v/>
      </c>
      <c r="U173" s="16" t="str">
        <f t="array" ref="U173">IF(V173&lt;&gt;"",MIN(IF($C$15:$C$10000&gt;=DATE(YEAR(V173),MONTH(V173),1),$C$15:$C$10000)),"")</f>
        <v/>
      </c>
      <c r="V173" s="16" t="str">
        <f t="array" ref="V173">IF(V172&lt;&gt;"",IF(U172-1&gt;=$U$7,MAX(IF($C$15:$C$10000&lt;=U172-1,$C$15:$C$10000)),""),"")</f>
        <v/>
      </c>
      <c r="W173" s="20" t="str">
        <f t="array" ref="W173">IF(X173&lt;&gt;"",MIN(IF($C$15:$C$10000&gt;=DATE(YEAR(X173),3*(ROUNDUP(MONTH(X173)/3,0)-1)+1,1),$C$15:$C$10000)),"")</f>
        <v/>
      </c>
      <c r="X173" s="16" t="str">
        <f t="array" ref="X173">IF(X172&lt;&gt;"",IF(W172-1&gt;=$U$7,MAX(IF($C$15:$C$10000&lt;=W172-1,$C$15:$C$10000)),""),"")</f>
        <v/>
      </c>
      <c r="Y173" s="16" t="str">
        <f t="array" ref="Y173">IF(Z173&lt;&gt;"",MIN(IF($C$15:$C$10000&gt;=DATE(YEAR(Z173),1,1),$C$15:$C$10000)),"")</f>
        <v/>
      </c>
      <c r="Z173" s="16" t="str">
        <f t="array" ref="Z173">IF(Z172&lt;&gt;"",IF(Y172-1&gt;=$U$7,MAX(IF($C$15:$C$10000&lt;=Y172-1,$C$15:$C$10000)),""),"")</f>
        <v/>
      </c>
      <c r="AA173" s="16" t="str">
        <f t="array" ref="AA173">IF(AB173&lt;&gt;"",MIN(IF($C$15:$C$10000&gt;=AB173-$G$7,$C$15:$C$10000)),"")</f>
        <v/>
      </c>
      <c r="AB173" s="16" t="str">
        <f t="array" ref="AB173">IF(AB172&lt;&gt;"",IF(AA172-1&gt;=$U$7,MAX(IF($C$15:$C$10000&lt;=AA172-1,$C$15:$C$10000)),""),"")</f>
        <v/>
      </c>
    </row>
    <row r="174" spans="3:28" x14ac:dyDescent="0.2">
      <c r="C174" s="16">
        <v>42818</v>
      </c>
      <c r="D174" s="29">
        <v>1.0797000000000001</v>
      </c>
      <c r="F174" s="16" t="str">
        <f t="shared" si="26"/>
        <v/>
      </c>
      <c r="G174" s="16" t="str">
        <f t="shared" si="27"/>
        <v/>
      </c>
      <c r="H174" s="53" t="str">
        <f t="shared" ca="1" si="24"/>
        <v/>
      </c>
      <c r="I174" s="51" t="str">
        <f t="shared" si="25"/>
        <v/>
      </c>
      <c r="J174" s="29" t="str">
        <f>IF(G174&lt;&gt;"",IF($D$7="Weekly","Wk "&amp;WEEKNUM(G174)&amp;" "&amp;"- "&amp;YEAR(G174),IF($D$7="Monthly",TEXT(G174,"mmm-yyyy"),IF($D$7="Yearly","Y "&amp;YEAR(G174),IF($D$7="Quarterly",YEAR(G174)&amp;" - Q"&amp;LOOKUP(MONTH(G174),{1,4,7,10},{1,2,3,4}),TEXT(F174,"dd-mmm-yy")&amp;" - "&amp;TEXT(G174,"dd-mmm-yy"))))),"")</f>
        <v/>
      </c>
      <c r="O174" s="63"/>
      <c r="S174" s="16" t="str">
        <f t="array" ref="S174">IF(T174&lt;&gt;"",MIN(IF($C$15:$C$10000&gt;=(T174-6),$C$15:$C$10000)),"")</f>
        <v/>
      </c>
      <c r="T174" s="16" t="str">
        <f t="array" ref="T174">IF(T173&lt;&gt;"",IF(S173-1&gt;=$U$7,MAX(IF($C$15:$C$10000&lt;=(S173-1),$C$15:$C$10000)),""),"")</f>
        <v/>
      </c>
      <c r="U174" s="16" t="str">
        <f t="array" ref="U174">IF(V174&lt;&gt;"",MIN(IF($C$15:$C$10000&gt;=DATE(YEAR(V174),MONTH(V174),1),$C$15:$C$10000)),"")</f>
        <v/>
      </c>
      <c r="V174" s="16" t="str">
        <f t="array" ref="V174">IF(V173&lt;&gt;"",IF(U173-1&gt;=$U$7,MAX(IF($C$15:$C$10000&lt;=U173-1,$C$15:$C$10000)),""),"")</f>
        <v/>
      </c>
      <c r="W174" s="20" t="str">
        <f t="array" ref="W174">IF(X174&lt;&gt;"",MIN(IF($C$15:$C$10000&gt;=DATE(YEAR(X174),3*(ROUNDUP(MONTH(X174)/3,0)-1)+1,1),$C$15:$C$10000)),"")</f>
        <v/>
      </c>
      <c r="X174" s="16" t="str">
        <f t="array" ref="X174">IF(X173&lt;&gt;"",IF(W173-1&gt;=$U$7,MAX(IF($C$15:$C$10000&lt;=W173-1,$C$15:$C$10000)),""),"")</f>
        <v/>
      </c>
      <c r="Y174" s="16" t="str">
        <f t="array" ref="Y174">IF(Z174&lt;&gt;"",MIN(IF($C$15:$C$10000&gt;=DATE(YEAR(Z174),1,1),$C$15:$C$10000)),"")</f>
        <v/>
      </c>
      <c r="Z174" s="16" t="str">
        <f t="array" ref="Z174">IF(Z173&lt;&gt;"",IF(Y173-1&gt;=$U$7,MAX(IF($C$15:$C$10000&lt;=Y173-1,$C$15:$C$10000)),""),"")</f>
        <v/>
      </c>
      <c r="AA174" s="16" t="str">
        <f t="array" ref="AA174">IF(AB174&lt;&gt;"",MIN(IF($C$15:$C$10000&gt;=AB174-$G$7,$C$15:$C$10000)),"")</f>
        <v/>
      </c>
      <c r="AB174" s="16" t="str">
        <f t="array" ref="AB174">IF(AB173&lt;&gt;"",IF(AA173-1&gt;=$U$7,MAX(IF($C$15:$C$10000&lt;=AA173-1,$C$15:$C$10000)),""),"")</f>
        <v/>
      </c>
    </row>
    <row r="175" spans="3:28" x14ac:dyDescent="0.2">
      <c r="C175" s="16">
        <v>42817</v>
      </c>
      <c r="D175" s="29">
        <v>1.0780000000000001</v>
      </c>
      <c r="F175" s="16" t="str">
        <f t="shared" si="26"/>
        <v/>
      </c>
      <c r="G175" s="16" t="str">
        <f t="shared" si="27"/>
        <v/>
      </c>
      <c r="H175" s="53" t="str">
        <f t="shared" ca="1" si="24"/>
        <v/>
      </c>
      <c r="I175" s="51" t="str">
        <f t="shared" si="25"/>
        <v/>
      </c>
      <c r="J175" s="29" t="str">
        <f>IF(G175&lt;&gt;"",IF($D$7="Weekly","Wk "&amp;WEEKNUM(G175)&amp;" "&amp;"- "&amp;YEAR(G175),IF($D$7="Monthly",TEXT(G175,"mmm-yyyy"),IF($D$7="Yearly","Y "&amp;YEAR(G175),IF($D$7="Quarterly",YEAR(G175)&amp;" - Q"&amp;LOOKUP(MONTH(G175),{1,4,7,10},{1,2,3,4}),TEXT(F175,"dd-mmm-yy")&amp;" - "&amp;TEXT(G175,"dd-mmm-yy"))))),"")</f>
        <v/>
      </c>
      <c r="O175" s="63"/>
      <c r="S175" s="16" t="str">
        <f t="array" ref="S175">IF(T175&lt;&gt;"",MIN(IF($C$15:$C$10000&gt;=(T175-6),$C$15:$C$10000)),"")</f>
        <v/>
      </c>
      <c r="T175" s="16" t="str">
        <f t="array" ref="T175">IF(T174&lt;&gt;"",IF(S174-1&gt;=$U$7,MAX(IF($C$15:$C$10000&lt;=(S174-1),$C$15:$C$10000)),""),"")</f>
        <v/>
      </c>
      <c r="U175" s="16" t="str">
        <f t="array" ref="U175">IF(V175&lt;&gt;"",MIN(IF($C$15:$C$10000&gt;=DATE(YEAR(V175),MONTH(V175),1),$C$15:$C$10000)),"")</f>
        <v/>
      </c>
      <c r="V175" s="16" t="str">
        <f t="array" ref="V175">IF(V174&lt;&gt;"",IF(U174-1&gt;=$U$7,MAX(IF($C$15:$C$10000&lt;=U174-1,$C$15:$C$10000)),""),"")</f>
        <v/>
      </c>
      <c r="W175" s="20" t="str">
        <f t="array" ref="W175">IF(X175&lt;&gt;"",MIN(IF($C$15:$C$10000&gt;=DATE(YEAR(X175),3*(ROUNDUP(MONTH(X175)/3,0)-1)+1,1),$C$15:$C$10000)),"")</f>
        <v/>
      </c>
      <c r="X175" s="16" t="str">
        <f t="array" ref="X175">IF(X174&lt;&gt;"",IF(W174-1&gt;=$U$7,MAX(IF($C$15:$C$10000&lt;=W174-1,$C$15:$C$10000)),""),"")</f>
        <v/>
      </c>
      <c r="Y175" s="16" t="str">
        <f t="array" ref="Y175">IF(Z175&lt;&gt;"",MIN(IF($C$15:$C$10000&gt;=DATE(YEAR(Z175),1,1),$C$15:$C$10000)),"")</f>
        <v/>
      </c>
      <c r="Z175" s="16" t="str">
        <f t="array" ref="Z175">IF(Z174&lt;&gt;"",IF(Y174-1&gt;=$U$7,MAX(IF($C$15:$C$10000&lt;=Y174-1,$C$15:$C$10000)),""),"")</f>
        <v/>
      </c>
      <c r="AA175" s="16" t="str">
        <f t="array" ref="AA175">IF(AB175&lt;&gt;"",MIN(IF($C$15:$C$10000&gt;=AB175-$G$7,$C$15:$C$10000)),"")</f>
        <v/>
      </c>
      <c r="AB175" s="16" t="str">
        <f t="array" ref="AB175">IF(AB174&lt;&gt;"",IF(AA174-1&gt;=$U$7,MAX(IF($C$15:$C$10000&lt;=AA174-1,$C$15:$C$10000)),""),"")</f>
        <v/>
      </c>
    </row>
    <row r="176" spans="3:28" x14ac:dyDescent="0.2">
      <c r="C176" s="16">
        <v>42816</v>
      </c>
      <c r="D176" s="29">
        <v>1.0794999999999999</v>
      </c>
      <c r="F176" s="16" t="str">
        <f t="shared" si="26"/>
        <v/>
      </c>
      <c r="G176" s="16" t="str">
        <f t="shared" si="27"/>
        <v/>
      </c>
      <c r="H176" s="53" t="str">
        <f t="shared" ca="1" si="24"/>
        <v/>
      </c>
      <c r="I176" s="51" t="str">
        <f t="shared" si="25"/>
        <v/>
      </c>
      <c r="J176" s="29" t="str">
        <f>IF(G176&lt;&gt;"",IF($D$7="Weekly","Wk "&amp;WEEKNUM(G176)&amp;" "&amp;"- "&amp;YEAR(G176),IF($D$7="Monthly",TEXT(G176,"mmm-yyyy"),IF($D$7="Yearly","Y "&amp;YEAR(G176),IF($D$7="Quarterly",YEAR(G176)&amp;" - Q"&amp;LOOKUP(MONTH(G176),{1,4,7,10},{1,2,3,4}),TEXT(F176,"dd-mmm-yy")&amp;" - "&amp;TEXT(G176,"dd-mmm-yy"))))),"")</f>
        <v/>
      </c>
      <c r="O176" s="63"/>
      <c r="S176" s="16" t="str">
        <f t="array" ref="S176">IF(T176&lt;&gt;"",MIN(IF($C$15:$C$10000&gt;=(T176-6),$C$15:$C$10000)),"")</f>
        <v/>
      </c>
      <c r="T176" s="16" t="str">
        <f t="array" ref="T176">IF(T175&lt;&gt;"",IF(S175-1&gt;=$U$7,MAX(IF($C$15:$C$10000&lt;=(S175-1),$C$15:$C$10000)),""),"")</f>
        <v/>
      </c>
      <c r="U176" s="16" t="str">
        <f t="array" ref="U176">IF(V176&lt;&gt;"",MIN(IF($C$15:$C$10000&gt;=DATE(YEAR(V176),MONTH(V176),1),$C$15:$C$10000)),"")</f>
        <v/>
      </c>
      <c r="V176" s="16" t="str">
        <f t="array" ref="V176">IF(V175&lt;&gt;"",IF(U175-1&gt;=$U$7,MAX(IF($C$15:$C$10000&lt;=U175-1,$C$15:$C$10000)),""),"")</f>
        <v/>
      </c>
      <c r="W176" s="20" t="str">
        <f t="array" ref="W176">IF(X176&lt;&gt;"",MIN(IF($C$15:$C$10000&gt;=DATE(YEAR(X176),3*(ROUNDUP(MONTH(X176)/3,0)-1)+1,1),$C$15:$C$10000)),"")</f>
        <v/>
      </c>
      <c r="X176" s="16" t="str">
        <f t="array" ref="X176">IF(X175&lt;&gt;"",IF(W175-1&gt;=$U$7,MAX(IF($C$15:$C$10000&lt;=W175-1,$C$15:$C$10000)),""),"")</f>
        <v/>
      </c>
      <c r="Y176" s="16" t="str">
        <f t="array" ref="Y176">IF(Z176&lt;&gt;"",MIN(IF($C$15:$C$10000&gt;=DATE(YEAR(Z176),1,1),$C$15:$C$10000)),"")</f>
        <v/>
      </c>
      <c r="Z176" s="16" t="str">
        <f t="array" ref="Z176">IF(Z175&lt;&gt;"",IF(Y175-1&gt;=$U$7,MAX(IF($C$15:$C$10000&lt;=Y175-1,$C$15:$C$10000)),""),"")</f>
        <v/>
      </c>
      <c r="AA176" s="16" t="str">
        <f t="array" ref="AA176">IF(AB176&lt;&gt;"",MIN(IF($C$15:$C$10000&gt;=AB176-$G$7,$C$15:$C$10000)),"")</f>
        <v/>
      </c>
      <c r="AB176" s="16" t="str">
        <f t="array" ref="AB176">IF(AB175&lt;&gt;"",IF(AA175-1&gt;=$U$7,MAX(IF($C$15:$C$10000&lt;=AA175-1,$C$15:$C$10000)),""),"")</f>
        <v/>
      </c>
    </row>
    <row r="177" spans="3:28" x14ac:dyDescent="0.2">
      <c r="C177" s="16">
        <v>42815</v>
      </c>
      <c r="D177" s="29">
        <v>1.0808</v>
      </c>
      <c r="F177" s="16" t="str">
        <f t="shared" si="26"/>
        <v/>
      </c>
      <c r="G177" s="16" t="str">
        <f t="shared" si="27"/>
        <v/>
      </c>
      <c r="H177" s="53" t="str">
        <f t="shared" ca="1" si="24"/>
        <v/>
      </c>
      <c r="I177" s="51" t="str">
        <f t="shared" si="25"/>
        <v/>
      </c>
      <c r="J177" s="29" t="str">
        <f>IF(G177&lt;&gt;"",IF($D$7="Weekly","Wk "&amp;WEEKNUM(G177)&amp;" "&amp;"- "&amp;YEAR(G177),IF($D$7="Monthly",TEXT(G177,"mmm-yyyy"),IF($D$7="Yearly","Y "&amp;YEAR(G177),IF($D$7="Quarterly",YEAR(G177)&amp;" - Q"&amp;LOOKUP(MONTH(G177),{1,4,7,10},{1,2,3,4}),TEXT(F177,"dd-mmm-yy")&amp;" - "&amp;TEXT(G177,"dd-mmm-yy"))))),"")</f>
        <v/>
      </c>
      <c r="O177" s="63"/>
      <c r="S177" s="16" t="str">
        <f t="array" ref="S177">IF(T177&lt;&gt;"",MIN(IF($C$15:$C$10000&gt;=(T177-6),$C$15:$C$10000)),"")</f>
        <v/>
      </c>
      <c r="T177" s="16" t="str">
        <f t="array" ref="T177">IF(T176&lt;&gt;"",IF(S176-1&gt;=$U$7,MAX(IF($C$15:$C$10000&lt;=(S176-1),$C$15:$C$10000)),""),"")</f>
        <v/>
      </c>
      <c r="U177" s="16" t="str">
        <f t="array" ref="U177">IF(V177&lt;&gt;"",MIN(IF($C$15:$C$10000&gt;=DATE(YEAR(V177),MONTH(V177),1),$C$15:$C$10000)),"")</f>
        <v/>
      </c>
      <c r="V177" s="16" t="str">
        <f t="array" ref="V177">IF(V176&lt;&gt;"",IF(U176-1&gt;=$U$7,MAX(IF($C$15:$C$10000&lt;=U176-1,$C$15:$C$10000)),""),"")</f>
        <v/>
      </c>
      <c r="W177" s="20" t="str">
        <f t="array" ref="W177">IF(X177&lt;&gt;"",MIN(IF($C$15:$C$10000&gt;=DATE(YEAR(X177),3*(ROUNDUP(MONTH(X177)/3,0)-1)+1,1),$C$15:$C$10000)),"")</f>
        <v/>
      </c>
      <c r="X177" s="16" t="str">
        <f t="array" ref="X177">IF(X176&lt;&gt;"",IF(W176-1&gt;=$U$7,MAX(IF($C$15:$C$10000&lt;=W176-1,$C$15:$C$10000)),""),"")</f>
        <v/>
      </c>
      <c r="Y177" s="16" t="str">
        <f t="array" ref="Y177">IF(Z177&lt;&gt;"",MIN(IF($C$15:$C$10000&gt;=DATE(YEAR(Z177),1,1),$C$15:$C$10000)),"")</f>
        <v/>
      </c>
      <c r="Z177" s="16" t="str">
        <f t="array" ref="Z177">IF(Z176&lt;&gt;"",IF(Y176-1&gt;=$U$7,MAX(IF($C$15:$C$10000&lt;=Y176-1,$C$15:$C$10000)),""),"")</f>
        <v/>
      </c>
      <c r="AA177" s="16" t="str">
        <f t="array" ref="AA177">IF(AB177&lt;&gt;"",MIN(IF($C$15:$C$10000&gt;=AB177-$G$7,$C$15:$C$10000)),"")</f>
        <v/>
      </c>
      <c r="AB177" s="16" t="str">
        <f t="array" ref="AB177">IF(AB176&lt;&gt;"",IF(AA176-1&gt;=$U$7,MAX(IF($C$15:$C$10000&lt;=AA176-1,$C$15:$C$10000)),""),"")</f>
        <v/>
      </c>
    </row>
    <row r="178" spans="3:28" x14ac:dyDescent="0.2">
      <c r="C178" s="16">
        <v>42814</v>
      </c>
      <c r="D178" s="29">
        <v>1.0737000000000001</v>
      </c>
      <c r="F178" s="16" t="str">
        <f t="shared" si="26"/>
        <v/>
      </c>
      <c r="G178" s="16" t="str">
        <f t="shared" si="27"/>
        <v/>
      </c>
      <c r="H178" s="53" t="str">
        <f t="shared" ca="1" si="24"/>
        <v/>
      </c>
      <c r="I178" s="51" t="str">
        <f t="shared" si="25"/>
        <v/>
      </c>
      <c r="J178" s="29" t="str">
        <f>IF(G178&lt;&gt;"",IF($D$7="Weekly","Wk "&amp;WEEKNUM(G178)&amp;" "&amp;"- "&amp;YEAR(G178),IF($D$7="Monthly",TEXT(G178,"mmm-yyyy"),IF($D$7="Yearly","Y "&amp;YEAR(G178),IF($D$7="Quarterly",YEAR(G178)&amp;" - Q"&amp;LOOKUP(MONTH(G178),{1,4,7,10},{1,2,3,4}),TEXT(F178,"dd-mmm-yy")&amp;" - "&amp;TEXT(G178,"dd-mmm-yy"))))),"")</f>
        <v/>
      </c>
      <c r="O178" s="63"/>
      <c r="S178" s="16" t="str">
        <f t="array" ref="S178">IF(T178&lt;&gt;"",MIN(IF($C$15:$C$10000&gt;=(T178-6),$C$15:$C$10000)),"")</f>
        <v/>
      </c>
      <c r="T178" s="16" t="str">
        <f t="array" ref="T178">IF(T177&lt;&gt;"",IF(S177-1&gt;=$U$7,MAX(IF($C$15:$C$10000&lt;=(S177-1),$C$15:$C$10000)),""),"")</f>
        <v/>
      </c>
      <c r="U178" s="16" t="str">
        <f t="array" ref="U178">IF(V178&lt;&gt;"",MIN(IF($C$15:$C$10000&gt;=DATE(YEAR(V178),MONTH(V178),1),$C$15:$C$10000)),"")</f>
        <v/>
      </c>
      <c r="V178" s="16" t="str">
        <f t="array" ref="V178">IF(V177&lt;&gt;"",IF(U177-1&gt;=$U$7,MAX(IF($C$15:$C$10000&lt;=U177-1,$C$15:$C$10000)),""),"")</f>
        <v/>
      </c>
      <c r="W178" s="20" t="str">
        <f t="array" ref="W178">IF(X178&lt;&gt;"",MIN(IF($C$15:$C$10000&gt;=DATE(YEAR(X178),3*(ROUNDUP(MONTH(X178)/3,0)-1)+1,1),$C$15:$C$10000)),"")</f>
        <v/>
      </c>
      <c r="X178" s="16" t="str">
        <f t="array" ref="X178">IF(X177&lt;&gt;"",IF(W177-1&gt;=$U$7,MAX(IF($C$15:$C$10000&lt;=W177-1,$C$15:$C$10000)),""),"")</f>
        <v/>
      </c>
      <c r="Y178" s="16" t="str">
        <f t="array" ref="Y178">IF(Z178&lt;&gt;"",MIN(IF($C$15:$C$10000&gt;=DATE(YEAR(Z178),1,1),$C$15:$C$10000)),"")</f>
        <v/>
      </c>
      <c r="Z178" s="16" t="str">
        <f t="array" ref="Z178">IF(Z177&lt;&gt;"",IF(Y177-1&gt;=$U$7,MAX(IF($C$15:$C$10000&lt;=Y177-1,$C$15:$C$10000)),""),"")</f>
        <v/>
      </c>
      <c r="AA178" s="16" t="str">
        <f t="array" ref="AA178">IF(AB178&lt;&gt;"",MIN(IF($C$15:$C$10000&gt;=AB178-$G$7,$C$15:$C$10000)),"")</f>
        <v/>
      </c>
      <c r="AB178" s="16" t="str">
        <f t="array" ref="AB178">IF(AB177&lt;&gt;"",IF(AA177-1&gt;=$U$7,MAX(IF($C$15:$C$10000&lt;=AA177-1,$C$15:$C$10000)),""),"")</f>
        <v/>
      </c>
    </row>
    <row r="179" spans="3:28" x14ac:dyDescent="0.2">
      <c r="C179" s="16">
        <v>42811</v>
      </c>
      <c r="D179" s="29">
        <v>1.0736000000000001</v>
      </c>
      <c r="F179" s="16" t="str">
        <f t="shared" si="26"/>
        <v/>
      </c>
      <c r="G179" s="16" t="str">
        <f t="shared" si="27"/>
        <v/>
      </c>
      <c r="H179" s="53" t="str">
        <f t="shared" ca="1" si="24"/>
        <v/>
      </c>
      <c r="I179" s="51" t="str">
        <f t="shared" si="25"/>
        <v/>
      </c>
      <c r="J179" s="29" t="str">
        <f>IF(G179&lt;&gt;"",IF($D$7="Weekly","Wk "&amp;WEEKNUM(G179)&amp;" "&amp;"- "&amp;YEAR(G179),IF($D$7="Monthly",TEXT(G179,"mmm-yyyy"),IF($D$7="Yearly","Y "&amp;YEAR(G179),IF($D$7="Quarterly",YEAR(G179)&amp;" - Q"&amp;LOOKUP(MONTH(G179),{1,4,7,10},{1,2,3,4}),TEXT(F179,"dd-mmm-yy")&amp;" - "&amp;TEXT(G179,"dd-mmm-yy"))))),"")</f>
        <v/>
      </c>
      <c r="O179" s="63"/>
      <c r="S179" s="16" t="str">
        <f t="array" ref="S179">IF(T179&lt;&gt;"",MIN(IF($C$15:$C$10000&gt;=(T179-6),$C$15:$C$10000)),"")</f>
        <v/>
      </c>
      <c r="T179" s="16" t="str">
        <f t="array" ref="T179">IF(T178&lt;&gt;"",IF(S178-1&gt;=$U$7,MAX(IF($C$15:$C$10000&lt;=(S178-1),$C$15:$C$10000)),""),"")</f>
        <v/>
      </c>
      <c r="U179" s="16" t="str">
        <f t="array" ref="U179">IF(V179&lt;&gt;"",MIN(IF($C$15:$C$10000&gt;=DATE(YEAR(V179),MONTH(V179),1),$C$15:$C$10000)),"")</f>
        <v/>
      </c>
      <c r="V179" s="16" t="str">
        <f t="array" ref="V179">IF(V178&lt;&gt;"",IF(U178-1&gt;=$U$7,MAX(IF($C$15:$C$10000&lt;=U178-1,$C$15:$C$10000)),""),"")</f>
        <v/>
      </c>
      <c r="W179" s="20" t="str">
        <f t="array" ref="W179">IF(X179&lt;&gt;"",MIN(IF($C$15:$C$10000&gt;=DATE(YEAR(X179),3*(ROUNDUP(MONTH(X179)/3,0)-1)+1,1),$C$15:$C$10000)),"")</f>
        <v/>
      </c>
      <c r="X179" s="16" t="str">
        <f t="array" ref="X179">IF(X178&lt;&gt;"",IF(W178-1&gt;=$U$7,MAX(IF($C$15:$C$10000&lt;=W178-1,$C$15:$C$10000)),""),"")</f>
        <v/>
      </c>
      <c r="Y179" s="16" t="str">
        <f t="array" ref="Y179">IF(Z179&lt;&gt;"",MIN(IF($C$15:$C$10000&gt;=DATE(YEAR(Z179),1,1),$C$15:$C$10000)),"")</f>
        <v/>
      </c>
      <c r="Z179" s="16" t="str">
        <f t="array" ref="Z179">IF(Z178&lt;&gt;"",IF(Y178-1&gt;=$U$7,MAX(IF($C$15:$C$10000&lt;=Y178-1,$C$15:$C$10000)),""),"")</f>
        <v/>
      </c>
      <c r="AA179" s="16" t="str">
        <f t="array" ref="AA179">IF(AB179&lt;&gt;"",MIN(IF($C$15:$C$10000&gt;=AB179-$G$7,$C$15:$C$10000)),"")</f>
        <v/>
      </c>
      <c r="AB179" s="16" t="str">
        <f t="array" ref="AB179">IF(AB178&lt;&gt;"",IF(AA178-1&gt;=$U$7,MAX(IF($C$15:$C$10000&lt;=AA178-1,$C$15:$C$10000)),""),"")</f>
        <v/>
      </c>
    </row>
    <row r="180" spans="3:28" x14ac:dyDescent="0.2">
      <c r="C180" s="16">
        <v>42810</v>
      </c>
      <c r="D180" s="29">
        <v>1.0764</v>
      </c>
      <c r="F180" s="16" t="str">
        <f t="shared" si="26"/>
        <v/>
      </c>
      <c r="G180" s="16" t="str">
        <f t="shared" si="27"/>
        <v/>
      </c>
      <c r="H180" s="53" t="str">
        <f t="shared" ca="1" si="24"/>
        <v/>
      </c>
      <c r="I180" s="51" t="str">
        <f t="shared" si="25"/>
        <v/>
      </c>
      <c r="J180" s="29" t="str">
        <f>IF(G180&lt;&gt;"",IF($D$7="Weekly","Wk "&amp;WEEKNUM(G180)&amp;" "&amp;"- "&amp;YEAR(G180),IF($D$7="Monthly",TEXT(G180,"mmm-yyyy"),IF($D$7="Yearly","Y "&amp;YEAR(G180),IF($D$7="Quarterly",YEAR(G180)&amp;" - Q"&amp;LOOKUP(MONTH(G180),{1,4,7,10},{1,2,3,4}),TEXT(F180,"dd-mmm-yy")&amp;" - "&amp;TEXT(G180,"dd-mmm-yy"))))),"")</f>
        <v/>
      </c>
      <c r="O180" s="63"/>
      <c r="S180" s="16" t="str">
        <f t="array" ref="S180">IF(T180&lt;&gt;"",MIN(IF($C$15:$C$10000&gt;=(T180-6),$C$15:$C$10000)),"")</f>
        <v/>
      </c>
      <c r="T180" s="16" t="str">
        <f t="array" ref="T180">IF(T179&lt;&gt;"",IF(S179-1&gt;=$U$7,MAX(IF($C$15:$C$10000&lt;=(S179-1),$C$15:$C$10000)),""),"")</f>
        <v/>
      </c>
      <c r="U180" s="16" t="str">
        <f t="array" ref="U180">IF(V180&lt;&gt;"",MIN(IF($C$15:$C$10000&gt;=DATE(YEAR(V180),MONTH(V180),1),$C$15:$C$10000)),"")</f>
        <v/>
      </c>
      <c r="V180" s="16" t="str">
        <f t="array" ref="V180">IF(V179&lt;&gt;"",IF(U179-1&gt;=$U$7,MAX(IF($C$15:$C$10000&lt;=U179-1,$C$15:$C$10000)),""),"")</f>
        <v/>
      </c>
      <c r="W180" s="20" t="str">
        <f t="array" ref="W180">IF(X180&lt;&gt;"",MIN(IF($C$15:$C$10000&gt;=DATE(YEAR(X180),3*(ROUNDUP(MONTH(X180)/3,0)-1)+1,1),$C$15:$C$10000)),"")</f>
        <v/>
      </c>
      <c r="X180" s="16" t="str">
        <f t="array" ref="X180">IF(X179&lt;&gt;"",IF(W179-1&gt;=$U$7,MAX(IF($C$15:$C$10000&lt;=W179-1,$C$15:$C$10000)),""),"")</f>
        <v/>
      </c>
      <c r="Y180" s="16" t="str">
        <f t="array" ref="Y180">IF(Z180&lt;&gt;"",MIN(IF($C$15:$C$10000&gt;=DATE(YEAR(Z180),1,1),$C$15:$C$10000)),"")</f>
        <v/>
      </c>
      <c r="Z180" s="16" t="str">
        <f t="array" ref="Z180">IF(Z179&lt;&gt;"",IF(Y179-1&gt;=$U$7,MAX(IF($C$15:$C$10000&lt;=Y179-1,$C$15:$C$10000)),""),"")</f>
        <v/>
      </c>
      <c r="AA180" s="16" t="str">
        <f t="array" ref="AA180">IF(AB180&lt;&gt;"",MIN(IF($C$15:$C$10000&gt;=AB180-$G$7,$C$15:$C$10000)),"")</f>
        <v/>
      </c>
      <c r="AB180" s="16" t="str">
        <f t="array" ref="AB180">IF(AB179&lt;&gt;"",IF(AA179-1&gt;=$U$7,MAX(IF($C$15:$C$10000&lt;=AA179-1,$C$15:$C$10000)),""),"")</f>
        <v/>
      </c>
    </row>
    <row r="181" spans="3:28" x14ac:dyDescent="0.2">
      <c r="C181" s="16">
        <v>42809</v>
      </c>
      <c r="D181" s="29">
        <v>1.0731999999999999</v>
      </c>
      <c r="F181" s="16" t="str">
        <f t="shared" si="26"/>
        <v/>
      </c>
      <c r="G181" s="16" t="str">
        <f t="shared" si="27"/>
        <v/>
      </c>
      <c r="H181" s="53" t="str">
        <f t="shared" ca="1" si="24"/>
        <v/>
      </c>
      <c r="I181" s="51" t="str">
        <f t="shared" si="25"/>
        <v/>
      </c>
      <c r="J181" s="29" t="str">
        <f>IF(G181&lt;&gt;"",IF($D$7="Weekly","Wk "&amp;WEEKNUM(G181)&amp;" "&amp;"- "&amp;YEAR(G181),IF($D$7="Monthly",TEXT(G181,"mmm-yyyy"),IF($D$7="Yearly","Y "&amp;YEAR(G181),IF($D$7="Quarterly",YEAR(G181)&amp;" - Q"&amp;LOOKUP(MONTH(G181),{1,4,7,10},{1,2,3,4}),TEXT(F181,"dd-mmm-yy")&amp;" - "&amp;TEXT(G181,"dd-mmm-yy"))))),"")</f>
        <v/>
      </c>
      <c r="O181" s="63"/>
      <c r="S181" s="16" t="str">
        <f t="array" ref="S181">IF(T181&lt;&gt;"",MIN(IF($C$15:$C$10000&gt;=(T181-6),$C$15:$C$10000)),"")</f>
        <v/>
      </c>
      <c r="T181" s="16" t="str">
        <f t="array" ref="T181">IF(T180&lt;&gt;"",IF(S180-1&gt;=$U$7,MAX(IF($C$15:$C$10000&lt;=(S180-1),$C$15:$C$10000)),""),"")</f>
        <v/>
      </c>
      <c r="U181" s="16" t="str">
        <f t="array" ref="U181">IF(V181&lt;&gt;"",MIN(IF($C$15:$C$10000&gt;=DATE(YEAR(V181),MONTH(V181),1),$C$15:$C$10000)),"")</f>
        <v/>
      </c>
      <c r="V181" s="16" t="str">
        <f t="array" ref="V181">IF(V180&lt;&gt;"",IF(U180-1&gt;=$U$7,MAX(IF($C$15:$C$10000&lt;=U180-1,$C$15:$C$10000)),""),"")</f>
        <v/>
      </c>
      <c r="W181" s="20" t="str">
        <f t="array" ref="W181">IF(X181&lt;&gt;"",MIN(IF($C$15:$C$10000&gt;=DATE(YEAR(X181),3*(ROUNDUP(MONTH(X181)/3,0)-1)+1,1),$C$15:$C$10000)),"")</f>
        <v/>
      </c>
      <c r="X181" s="16" t="str">
        <f t="array" ref="X181">IF(X180&lt;&gt;"",IF(W180-1&gt;=$U$7,MAX(IF($C$15:$C$10000&lt;=W180-1,$C$15:$C$10000)),""),"")</f>
        <v/>
      </c>
      <c r="Y181" s="16" t="str">
        <f t="array" ref="Y181">IF(Z181&lt;&gt;"",MIN(IF($C$15:$C$10000&gt;=DATE(YEAR(Z181),1,1),$C$15:$C$10000)),"")</f>
        <v/>
      </c>
      <c r="Z181" s="16" t="str">
        <f t="array" ref="Z181">IF(Z180&lt;&gt;"",IF(Y180-1&gt;=$U$7,MAX(IF($C$15:$C$10000&lt;=Y180-1,$C$15:$C$10000)),""),"")</f>
        <v/>
      </c>
      <c r="AA181" s="16" t="str">
        <f t="array" ref="AA181">IF(AB181&lt;&gt;"",MIN(IF($C$15:$C$10000&gt;=AB181-$G$7,$C$15:$C$10000)),"")</f>
        <v/>
      </c>
      <c r="AB181" s="16" t="str">
        <f t="array" ref="AB181">IF(AB180&lt;&gt;"",IF(AA180-1&gt;=$U$7,MAX(IF($C$15:$C$10000&lt;=AA180-1,$C$15:$C$10000)),""),"")</f>
        <v/>
      </c>
    </row>
    <row r="182" spans="3:28" x14ac:dyDescent="0.2">
      <c r="C182" s="16">
        <v>42808</v>
      </c>
      <c r="D182" s="29">
        <v>1.0602</v>
      </c>
      <c r="F182" s="16" t="str">
        <f t="shared" si="26"/>
        <v/>
      </c>
      <c r="G182" s="16" t="str">
        <f t="shared" si="27"/>
        <v/>
      </c>
      <c r="H182" s="53" t="str">
        <f t="shared" ca="1" si="24"/>
        <v/>
      </c>
      <c r="I182" s="51" t="str">
        <f t="shared" si="25"/>
        <v/>
      </c>
      <c r="J182" s="29" t="str">
        <f>IF(G182&lt;&gt;"",IF($D$7="Weekly","Wk "&amp;WEEKNUM(G182)&amp;" "&amp;"- "&amp;YEAR(G182),IF($D$7="Monthly",TEXT(G182,"mmm-yyyy"),IF($D$7="Yearly","Y "&amp;YEAR(G182),IF($D$7="Quarterly",YEAR(G182)&amp;" - Q"&amp;LOOKUP(MONTH(G182),{1,4,7,10},{1,2,3,4}),TEXT(F182,"dd-mmm-yy")&amp;" - "&amp;TEXT(G182,"dd-mmm-yy"))))),"")</f>
        <v/>
      </c>
      <c r="O182" s="63"/>
      <c r="S182" s="16" t="str">
        <f t="array" ref="S182">IF(T182&lt;&gt;"",MIN(IF($C$15:$C$10000&gt;=(T182-6),$C$15:$C$10000)),"")</f>
        <v/>
      </c>
      <c r="T182" s="16" t="str">
        <f t="array" ref="T182">IF(T181&lt;&gt;"",IF(S181-1&gt;=$U$7,MAX(IF($C$15:$C$10000&lt;=(S181-1),$C$15:$C$10000)),""),"")</f>
        <v/>
      </c>
      <c r="U182" s="16" t="str">
        <f t="array" ref="U182">IF(V182&lt;&gt;"",MIN(IF($C$15:$C$10000&gt;=DATE(YEAR(V182),MONTH(V182),1),$C$15:$C$10000)),"")</f>
        <v/>
      </c>
      <c r="V182" s="16" t="str">
        <f t="array" ref="V182">IF(V181&lt;&gt;"",IF(U181-1&gt;=$U$7,MAX(IF($C$15:$C$10000&lt;=U181-1,$C$15:$C$10000)),""),"")</f>
        <v/>
      </c>
      <c r="W182" s="20" t="str">
        <f t="array" ref="W182">IF(X182&lt;&gt;"",MIN(IF($C$15:$C$10000&gt;=DATE(YEAR(X182),3*(ROUNDUP(MONTH(X182)/3,0)-1)+1,1),$C$15:$C$10000)),"")</f>
        <v/>
      </c>
      <c r="X182" s="16" t="str">
        <f t="array" ref="X182">IF(X181&lt;&gt;"",IF(W181-1&gt;=$U$7,MAX(IF($C$15:$C$10000&lt;=W181-1,$C$15:$C$10000)),""),"")</f>
        <v/>
      </c>
      <c r="Y182" s="16" t="str">
        <f t="array" ref="Y182">IF(Z182&lt;&gt;"",MIN(IF($C$15:$C$10000&gt;=DATE(YEAR(Z182),1,1),$C$15:$C$10000)),"")</f>
        <v/>
      </c>
      <c r="Z182" s="16" t="str">
        <f t="array" ref="Z182">IF(Z181&lt;&gt;"",IF(Y181-1&gt;=$U$7,MAX(IF($C$15:$C$10000&lt;=Y181-1,$C$15:$C$10000)),""),"")</f>
        <v/>
      </c>
      <c r="AA182" s="16" t="str">
        <f t="array" ref="AA182">IF(AB182&lt;&gt;"",MIN(IF($C$15:$C$10000&gt;=AB182-$G$7,$C$15:$C$10000)),"")</f>
        <v/>
      </c>
      <c r="AB182" s="16" t="str">
        <f t="array" ref="AB182">IF(AB181&lt;&gt;"",IF(AA181-1&gt;=$U$7,MAX(IF($C$15:$C$10000&lt;=AA181-1,$C$15:$C$10000)),""),"")</f>
        <v/>
      </c>
    </row>
    <row r="183" spans="3:28" x14ac:dyDescent="0.2">
      <c r="C183" s="16">
        <v>42807</v>
      </c>
      <c r="D183" s="29">
        <v>1.0652999999999999</v>
      </c>
      <c r="F183" s="16" t="str">
        <f t="shared" si="26"/>
        <v/>
      </c>
      <c r="G183" s="16" t="str">
        <f t="shared" si="27"/>
        <v/>
      </c>
      <c r="H183" s="53" t="str">
        <f t="shared" ca="1" si="24"/>
        <v/>
      </c>
      <c r="I183" s="51" t="str">
        <f t="shared" si="25"/>
        <v/>
      </c>
      <c r="J183" s="29" t="str">
        <f>IF(G183&lt;&gt;"",IF($D$7="Weekly","Wk "&amp;WEEKNUM(G183)&amp;" "&amp;"- "&amp;YEAR(G183),IF($D$7="Monthly",TEXT(G183,"mmm-yyyy"),IF($D$7="Yearly","Y "&amp;YEAR(G183),IF($D$7="Quarterly",YEAR(G183)&amp;" - Q"&amp;LOOKUP(MONTH(G183),{1,4,7,10},{1,2,3,4}),TEXT(F183,"dd-mmm-yy")&amp;" - "&amp;TEXT(G183,"dd-mmm-yy"))))),"")</f>
        <v/>
      </c>
      <c r="O183" s="63"/>
      <c r="S183" s="16" t="str">
        <f t="array" ref="S183">IF(T183&lt;&gt;"",MIN(IF($C$15:$C$10000&gt;=(T183-6),$C$15:$C$10000)),"")</f>
        <v/>
      </c>
      <c r="T183" s="16" t="str">
        <f t="array" ref="T183">IF(T182&lt;&gt;"",IF(S182-1&gt;=$U$7,MAX(IF($C$15:$C$10000&lt;=(S182-1),$C$15:$C$10000)),""),"")</f>
        <v/>
      </c>
      <c r="U183" s="16" t="str">
        <f t="array" ref="U183">IF(V183&lt;&gt;"",MIN(IF($C$15:$C$10000&gt;=DATE(YEAR(V183),MONTH(V183),1),$C$15:$C$10000)),"")</f>
        <v/>
      </c>
      <c r="V183" s="16" t="str">
        <f t="array" ref="V183">IF(V182&lt;&gt;"",IF(U182-1&gt;=$U$7,MAX(IF($C$15:$C$10000&lt;=U182-1,$C$15:$C$10000)),""),"")</f>
        <v/>
      </c>
      <c r="W183" s="20" t="str">
        <f t="array" ref="W183">IF(X183&lt;&gt;"",MIN(IF($C$15:$C$10000&gt;=DATE(YEAR(X183),3*(ROUNDUP(MONTH(X183)/3,0)-1)+1,1),$C$15:$C$10000)),"")</f>
        <v/>
      </c>
      <c r="X183" s="16" t="str">
        <f t="array" ref="X183">IF(X182&lt;&gt;"",IF(W182-1&gt;=$U$7,MAX(IF($C$15:$C$10000&lt;=W182-1,$C$15:$C$10000)),""),"")</f>
        <v/>
      </c>
      <c r="Y183" s="16" t="str">
        <f t="array" ref="Y183">IF(Z183&lt;&gt;"",MIN(IF($C$15:$C$10000&gt;=DATE(YEAR(Z183),1,1),$C$15:$C$10000)),"")</f>
        <v/>
      </c>
      <c r="Z183" s="16" t="str">
        <f t="array" ref="Z183">IF(Z182&lt;&gt;"",IF(Y182-1&gt;=$U$7,MAX(IF($C$15:$C$10000&lt;=Y182-1,$C$15:$C$10000)),""),"")</f>
        <v/>
      </c>
      <c r="AA183" s="16" t="str">
        <f t="array" ref="AA183">IF(AB183&lt;&gt;"",MIN(IF($C$15:$C$10000&gt;=AB183-$G$7,$C$15:$C$10000)),"")</f>
        <v/>
      </c>
      <c r="AB183" s="16" t="str">
        <f t="array" ref="AB183">IF(AB182&lt;&gt;"",IF(AA182-1&gt;=$U$7,MAX(IF($C$15:$C$10000&lt;=AA182-1,$C$15:$C$10000)),""),"")</f>
        <v/>
      </c>
    </row>
    <row r="184" spans="3:28" x14ac:dyDescent="0.2">
      <c r="C184" s="16">
        <v>42804</v>
      </c>
      <c r="D184" s="29">
        <v>1.0669</v>
      </c>
      <c r="F184" s="16" t="str">
        <f t="shared" si="26"/>
        <v/>
      </c>
      <c r="G184" s="16" t="str">
        <f t="shared" si="27"/>
        <v/>
      </c>
      <c r="H184" s="53" t="str">
        <f t="shared" ca="1" si="24"/>
        <v/>
      </c>
      <c r="I184" s="51" t="str">
        <f t="shared" si="25"/>
        <v/>
      </c>
      <c r="J184" s="29" t="str">
        <f>IF(G184&lt;&gt;"",IF($D$7="Weekly","Wk "&amp;WEEKNUM(G184)&amp;" "&amp;"- "&amp;YEAR(G184),IF($D$7="Monthly",TEXT(G184,"mmm-yyyy"),IF($D$7="Yearly","Y "&amp;YEAR(G184),IF($D$7="Quarterly",YEAR(G184)&amp;" - Q"&amp;LOOKUP(MONTH(G184),{1,4,7,10},{1,2,3,4}),TEXT(F184,"dd-mmm-yy")&amp;" - "&amp;TEXT(G184,"dd-mmm-yy"))))),"")</f>
        <v/>
      </c>
      <c r="O184" s="63"/>
      <c r="S184" s="16" t="str">
        <f t="array" ref="S184">IF(T184&lt;&gt;"",MIN(IF($C$15:$C$10000&gt;=(T184-6),$C$15:$C$10000)),"")</f>
        <v/>
      </c>
      <c r="T184" s="16" t="str">
        <f t="array" ref="T184">IF(T183&lt;&gt;"",IF(S183-1&gt;=$U$7,MAX(IF($C$15:$C$10000&lt;=(S183-1),$C$15:$C$10000)),""),"")</f>
        <v/>
      </c>
      <c r="U184" s="16" t="str">
        <f t="array" ref="U184">IF(V184&lt;&gt;"",MIN(IF($C$15:$C$10000&gt;=DATE(YEAR(V184),MONTH(V184),1),$C$15:$C$10000)),"")</f>
        <v/>
      </c>
      <c r="V184" s="16" t="str">
        <f t="array" ref="V184">IF(V183&lt;&gt;"",IF(U183-1&gt;=$U$7,MAX(IF($C$15:$C$10000&lt;=U183-1,$C$15:$C$10000)),""),"")</f>
        <v/>
      </c>
      <c r="W184" s="20" t="str">
        <f t="array" ref="W184">IF(X184&lt;&gt;"",MIN(IF($C$15:$C$10000&gt;=DATE(YEAR(X184),3*(ROUNDUP(MONTH(X184)/3,0)-1)+1,1),$C$15:$C$10000)),"")</f>
        <v/>
      </c>
      <c r="X184" s="16" t="str">
        <f t="array" ref="X184">IF(X183&lt;&gt;"",IF(W183-1&gt;=$U$7,MAX(IF($C$15:$C$10000&lt;=W183-1,$C$15:$C$10000)),""),"")</f>
        <v/>
      </c>
      <c r="Y184" s="16" t="str">
        <f t="array" ref="Y184">IF(Z184&lt;&gt;"",MIN(IF($C$15:$C$10000&gt;=DATE(YEAR(Z184),1,1),$C$15:$C$10000)),"")</f>
        <v/>
      </c>
      <c r="Z184" s="16" t="str">
        <f t="array" ref="Z184">IF(Z183&lt;&gt;"",IF(Y183-1&gt;=$U$7,MAX(IF($C$15:$C$10000&lt;=Y183-1,$C$15:$C$10000)),""),"")</f>
        <v/>
      </c>
      <c r="AA184" s="16" t="str">
        <f t="array" ref="AA184">IF(AB184&lt;&gt;"",MIN(IF($C$15:$C$10000&gt;=AB184-$G$7,$C$15:$C$10000)),"")</f>
        <v/>
      </c>
      <c r="AB184" s="16" t="str">
        <f t="array" ref="AB184">IF(AB183&lt;&gt;"",IF(AA183-1&gt;=$U$7,MAX(IF($C$15:$C$10000&lt;=AA183-1,$C$15:$C$10000)),""),"")</f>
        <v/>
      </c>
    </row>
    <row r="185" spans="3:28" x14ac:dyDescent="0.2">
      <c r="C185" s="16">
        <v>42803</v>
      </c>
      <c r="D185" s="29">
        <v>1.0575000000000001</v>
      </c>
      <c r="F185" s="16" t="str">
        <f t="shared" si="26"/>
        <v/>
      </c>
      <c r="G185" s="16" t="str">
        <f t="shared" si="27"/>
        <v/>
      </c>
      <c r="H185" s="53" t="str">
        <f t="shared" ca="1" si="24"/>
        <v/>
      </c>
      <c r="I185" s="51" t="str">
        <f t="shared" si="25"/>
        <v/>
      </c>
      <c r="J185" s="29" t="str">
        <f>IF(G185&lt;&gt;"",IF($D$7="Weekly","Wk "&amp;WEEKNUM(G185)&amp;" "&amp;"- "&amp;YEAR(G185),IF($D$7="Monthly",TEXT(G185,"mmm-yyyy"),IF($D$7="Yearly","Y "&amp;YEAR(G185),IF($D$7="Quarterly",YEAR(G185)&amp;" - Q"&amp;LOOKUP(MONTH(G185),{1,4,7,10},{1,2,3,4}),TEXT(F185,"dd-mmm-yy")&amp;" - "&amp;TEXT(G185,"dd-mmm-yy"))))),"")</f>
        <v/>
      </c>
      <c r="O185" s="63"/>
      <c r="S185" s="16" t="str">
        <f t="array" ref="S185">IF(T185&lt;&gt;"",MIN(IF($C$15:$C$10000&gt;=(T185-6),$C$15:$C$10000)),"")</f>
        <v/>
      </c>
      <c r="T185" s="16" t="str">
        <f t="array" ref="T185">IF(T184&lt;&gt;"",IF(S184-1&gt;=$U$7,MAX(IF($C$15:$C$10000&lt;=(S184-1),$C$15:$C$10000)),""),"")</f>
        <v/>
      </c>
      <c r="U185" s="16" t="str">
        <f t="array" ref="U185">IF(V185&lt;&gt;"",MIN(IF($C$15:$C$10000&gt;=DATE(YEAR(V185),MONTH(V185),1),$C$15:$C$10000)),"")</f>
        <v/>
      </c>
      <c r="V185" s="16" t="str">
        <f t="array" ref="V185">IF(V184&lt;&gt;"",IF(U184-1&gt;=$U$7,MAX(IF($C$15:$C$10000&lt;=U184-1,$C$15:$C$10000)),""),"")</f>
        <v/>
      </c>
      <c r="W185" s="20" t="str">
        <f t="array" ref="W185">IF(X185&lt;&gt;"",MIN(IF($C$15:$C$10000&gt;=DATE(YEAR(X185),3*(ROUNDUP(MONTH(X185)/3,0)-1)+1,1),$C$15:$C$10000)),"")</f>
        <v/>
      </c>
      <c r="X185" s="16" t="str">
        <f t="array" ref="X185">IF(X184&lt;&gt;"",IF(W184-1&gt;=$U$7,MAX(IF($C$15:$C$10000&lt;=W184-1,$C$15:$C$10000)),""),"")</f>
        <v/>
      </c>
      <c r="Y185" s="16" t="str">
        <f t="array" ref="Y185">IF(Z185&lt;&gt;"",MIN(IF($C$15:$C$10000&gt;=DATE(YEAR(Z185),1,1),$C$15:$C$10000)),"")</f>
        <v/>
      </c>
      <c r="Z185" s="16" t="str">
        <f t="array" ref="Z185">IF(Z184&lt;&gt;"",IF(Y184-1&gt;=$U$7,MAX(IF($C$15:$C$10000&lt;=Y184-1,$C$15:$C$10000)),""),"")</f>
        <v/>
      </c>
      <c r="AA185" s="16" t="str">
        <f t="array" ref="AA185">IF(AB185&lt;&gt;"",MIN(IF($C$15:$C$10000&gt;=AB185-$G$7,$C$15:$C$10000)),"")</f>
        <v/>
      </c>
      <c r="AB185" s="16" t="str">
        <f t="array" ref="AB185">IF(AB184&lt;&gt;"",IF(AA184-1&gt;=$U$7,MAX(IF($C$15:$C$10000&lt;=AA184-1,$C$15:$C$10000)),""),"")</f>
        <v/>
      </c>
    </row>
    <row r="186" spans="3:28" x14ac:dyDescent="0.2">
      <c r="C186" s="16">
        <v>42802</v>
      </c>
      <c r="D186" s="29">
        <v>1.0539000000000001</v>
      </c>
      <c r="F186" s="16" t="str">
        <f t="shared" si="26"/>
        <v/>
      </c>
      <c r="G186" s="16" t="str">
        <f t="shared" si="27"/>
        <v/>
      </c>
      <c r="H186" s="53" t="str">
        <f t="shared" ca="1" si="24"/>
        <v/>
      </c>
      <c r="I186" s="51" t="str">
        <f t="shared" si="25"/>
        <v/>
      </c>
      <c r="J186" s="29" t="str">
        <f>IF(G186&lt;&gt;"",IF($D$7="Weekly","Wk "&amp;WEEKNUM(G186)&amp;" "&amp;"- "&amp;YEAR(G186),IF($D$7="Monthly",TEXT(G186,"mmm-yyyy"),IF($D$7="Yearly","Y "&amp;YEAR(G186),IF($D$7="Quarterly",YEAR(G186)&amp;" - Q"&amp;LOOKUP(MONTH(G186),{1,4,7,10},{1,2,3,4}),TEXT(F186,"dd-mmm-yy")&amp;" - "&amp;TEXT(G186,"dd-mmm-yy"))))),"")</f>
        <v/>
      </c>
      <c r="O186" s="63"/>
      <c r="S186" s="16" t="str">
        <f t="array" ref="S186">IF(T186&lt;&gt;"",MIN(IF($C$15:$C$10000&gt;=(T186-6),$C$15:$C$10000)),"")</f>
        <v/>
      </c>
      <c r="T186" s="16" t="str">
        <f t="array" ref="T186">IF(T185&lt;&gt;"",IF(S185-1&gt;=$U$7,MAX(IF($C$15:$C$10000&lt;=(S185-1),$C$15:$C$10000)),""),"")</f>
        <v/>
      </c>
      <c r="U186" s="16" t="str">
        <f t="array" ref="U186">IF(V186&lt;&gt;"",MIN(IF($C$15:$C$10000&gt;=DATE(YEAR(V186),MONTH(V186),1),$C$15:$C$10000)),"")</f>
        <v/>
      </c>
      <c r="V186" s="16" t="str">
        <f t="array" ref="V186">IF(V185&lt;&gt;"",IF(U185-1&gt;=$U$7,MAX(IF($C$15:$C$10000&lt;=U185-1,$C$15:$C$10000)),""),"")</f>
        <v/>
      </c>
      <c r="W186" s="20" t="str">
        <f t="array" ref="W186">IF(X186&lt;&gt;"",MIN(IF($C$15:$C$10000&gt;=DATE(YEAR(X186),3*(ROUNDUP(MONTH(X186)/3,0)-1)+1,1),$C$15:$C$10000)),"")</f>
        <v/>
      </c>
      <c r="X186" s="16" t="str">
        <f t="array" ref="X186">IF(X185&lt;&gt;"",IF(W185-1&gt;=$U$7,MAX(IF($C$15:$C$10000&lt;=W185-1,$C$15:$C$10000)),""),"")</f>
        <v/>
      </c>
      <c r="Y186" s="16" t="str">
        <f t="array" ref="Y186">IF(Z186&lt;&gt;"",MIN(IF($C$15:$C$10000&gt;=DATE(YEAR(Z186),1,1),$C$15:$C$10000)),"")</f>
        <v/>
      </c>
      <c r="Z186" s="16" t="str">
        <f t="array" ref="Z186">IF(Z185&lt;&gt;"",IF(Y185-1&gt;=$U$7,MAX(IF($C$15:$C$10000&lt;=Y185-1,$C$15:$C$10000)),""),"")</f>
        <v/>
      </c>
      <c r="AA186" s="16" t="str">
        <f t="array" ref="AA186">IF(AB186&lt;&gt;"",MIN(IF($C$15:$C$10000&gt;=AB186-$G$7,$C$15:$C$10000)),"")</f>
        <v/>
      </c>
      <c r="AB186" s="16" t="str">
        <f t="array" ref="AB186">IF(AB185&lt;&gt;"",IF(AA185-1&gt;=$U$7,MAX(IF($C$15:$C$10000&lt;=AA185-1,$C$15:$C$10000)),""),"")</f>
        <v/>
      </c>
    </row>
    <row r="187" spans="3:28" x14ac:dyDescent="0.2">
      <c r="C187" s="16">
        <v>42801</v>
      </c>
      <c r="D187" s="29">
        <v>1.0565</v>
      </c>
      <c r="F187" s="16" t="str">
        <f t="shared" si="26"/>
        <v/>
      </c>
      <c r="G187" s="16" t="str">
        <f t="shared" si="27"/>
        <v/>
      </c>
      <c r="H187" s="53" t="str">
        <f t="shared" ca="1" si="24"/>
        <v/>
      </c>
      <c r="I187" s="51" t="str">
        <f t="shared" si="25"/>
        <v/>
      </c>
      <c r="J187" s="29" t="str">
        <f>IF(G187&lt;&gt;"",IF($D$7="Weekly","Wk "&amp;WEEKNUM(G187)&amp;" "&amp;"- "&amp;YEAR(G187),IF($D$7="Monthly",TEXT(G187,"mmm-yyyy"),IF($D$7="Yearly","Y "&amp;YEAR(G187),IF($D$7="Quarterly",YEAR(G187)&amp;" - Q"&amp;LOOKUP(MONTH(G187),{1,4,7,10},{1,2,3,4}),TEXT(F187,"dd-mmm-yy")&amp;" - "&amp;TEXT(G187,"dd-mmm-yy"))))),"")</f>
        <v/>
      </c>
      <c r="O187" s="63"/>
      <c r="S187" s="16" t="str">
        <f t="array" ref="S187">IF(T187&lt;&gt;"",MIN(IF($C$15:$C$10000&gt;=(T187-6),$C$15:$C$10000)),"")</f>
        <v/>
      </c>
      <c r="T187" s="16" t="str">
        <f t="array" ref="T187">IF(T186&lt;&gt;"",IF(S186-1&gt;=$U$7,MAX(IF($C$15:$C$10000&lt;=(S186-1),$C$15:$C$10000)),""),"")</f>
        <v/>
      </c>
      <c r="U187" s="16" t="str">
        <f t="array" ref="U187">IF(V187&lt;&gt;"",MIN(IF($C$15:$C$10000&gt;=DATE(YEAR(V187),MONTH(V187),1),$C$15:$C$10000)),"")</f>
        <v/>
      </c>
      <c r="V187" s="16" t="str">
        <f t="array" ref="V187">IF(V186&lt;&gt;"",IF(U186-1&gt;=$U$7,MAX(IF($C$15:$C$10000&lt;=U186-1,$C$15:$C$10000)),""),"")</f>
        <v/>
      </c>
      <c r="W187" s="20" t="str">
        <f t="array" ref="W187">IF(X187&lt;&gt;"",MIN(IF($C$15:$C$10000&gt;=DATE(YEAR(X187),3*(ROUNDUP(MONTH(X187)/3,0)-1)+1,1),$C$15:$C$10000)),"")</f>
        <v/>
      </c>
      <c r="X187" s="16" t="str">
        <f t="array" ref="X187">IF(X186&lt;&gt;"",IF(W186-1&gt;=$U$7,MAX(IF($C$15:$C$10000&lt;=W186-1,$C$15:$C$10000)),""),"")</f>
        <v/>
      </c>
      <c r="Y187" s="16" t="str">
        <f t="array" ref="Y187">IF(Z187&lt;&gt;"",MIN(IF($C$15:$C$10000&gt;=DATE(YEAR(Z187),1,1),$C$15:$C$10000)),"")</f>
        <v/>
      </c>
      <c r="Z187" s="16" t="str">
        <f t="array" ref="Z187">IF(Z186&lt;&gt;"",IF(Y186-1&gt;=$U$7,MAX(IF($C$15:$C$10000&lt;=Y186-1,$C$15:$C$10000)),""),"")</f>
        <v/>
      </c>
      <c r="AA187" s="16" t="str">
        <f t="array" ref="AA187">IF(AB187&lt;&gt;"",MIN(IF($C$15:$C$10000&gt;=AB187-$G$7,$C$15:$C$10000)),"")</f>
        <v/>
      </c>
      <c r="AB187" s="16" t="str">
        <f t="array" ref="AB187">IF(AB186&lt;&gt;"",IF(AA186-1&gt;=$U$7,MAX(IF($C$15:$C$10000&lt;=AA186-1,$C$15:$C$10000)),""),"")</f>
        <v/>
      </c>
    </row>
    <row r="188" spans="3:28" x14ac:dyDescent="0.2">
      <c r="C188" s="16">
        <v>42800</v>
      </c>
      <c r="D188" s="29">
        <v>1.0578000000000001</v>
      </c>
      <c r="F188" s="16" t="str">
        <f t="shared" si="26"/>
        <v/>
      </c>
      <c r="G188" s="16" t="str">
        <f t="shared" si="27"/>
        <v/>
      </c>
      <c r="H188" s="53" t="str">
        <f t="shared" ca="1" si="24"/>
        <v/>
      </c>
      <c r="I188" s="51" t="str">
        <f t="shared" si="25"/>
        <v/>
      </c>
      <c r="J188" s="29" t="str">
        <f>IF(G188&lt;&gt;"",IF($D$7="Weekly","Wk "&amp;WEEKNUM(G188)&amp;" "&amp;"- "&amp;YEAR(G188),IF($D$7="Monthly",TEXT(G188,"mmm-yyyy"),IF($D$7="Yearly","Y "&amp;YEAR(G188),IF($D$7="Quarterly",YEAR(G188)&amp;" - Q"&amp;LOOKUP(MONTH(G188),{1,4,7,10},{1,2,3,4}),TEXT(F188,"dd-mmm-yy")&amp;" - "&amp;TEXT(G188,"dd-mmm-yy"))))),"")</f>
        <v/>
      </c>
      <c r="O188" s="63"/>
      <c r="S188" s="16" t="str">
        <f t="array" ref="S188">IF(T188&lt;&gt;"",MIN(IF($C$15:$C$10000&gt;=(T188-6),$C$15:$C$10000)),"")</f>
        <v/>
      </c>
      <c r="T188" s="16" t="str">
        <f t="array" ref="T188">IF(T187&lt;&gt;"",IF(S187-1&gt;=$U$7,MAX(IF($C$15:$C$10000&lt;=(S187-1),$C$15:$C$10000)),""),"")</f>
        <v/>
      </c>
      <c r="U188" s="16" t="str">
        <f t="array" ref="U188">IF(V188&lt;&gt;"",MIN(IF($C$15:$C$10000&gt;=DATE(YEAR(V188),MONTH(V188),1),$C$15:$C$10000)),"")</f>
        <v/>
      </c>
      <c r="V188" s="16" t="str">
        <f t="array" ref="V188">IF(V187&lt;&gt;"",IF(U187-1&gt;=$U$7,MAX(IF($C$15:$C$10000&lt;=U187-1,$C$15:$C$10000)),""),"")</f>
        <v/>
      </c>
      <c r="W188" s="20" t="str">
        <f t="array" ref="W188">IF(X188&lt;&gt;"",MIN(IF($C$15:$C$10000&gt;=DATE(YEAR(X188),3*(ROUNDUP(MONTH(X188)/3,0)-1)+1,1),$C$15:$C$10000)),"")</f>
        <v/>
      </c>
      <c r="X188" s="16" t="str">
        <f t="array" ref="X188">IF(X187&lt;&gt;"",IF(W187-1&gt;=$U$7,MAX(IF($C$15:$C$10000&lt;=W187-1,$C$15:$C$10000)),""),"")</f>
        <v/>
      </c>
      <c r="Y188" s="16" t="str">
        <f t="array" ref="Y188">IF(Z188&lt;&gt;"",MIN(IF($C$15:$C$10000&gt;=DATE(YEAR(Z188),1,1),$C$15:$C$10000)),"")</f>
        <v/>
      </c>
      <c r="Z188" s="16" t="str">
        <f t="array" ref="Z188">IF(Z187&lt;&gt;"",IF(Y187-1&gt;=$U$7,MAX(IF($C$15:$C$10000&lt;=Y187-1,$C$15:$C$10000)),""),"")</f>
        <v/>
      </c>
      <c r="AA188" s="16" t="str">
        <f t="array" ref="AA188">IF(AB188&lt;&gt;"",MIN(IF($C$15:$C$10000&gt;=AB188-$G$7,$C$15:$C$10000)),"")</f>
        <v/>
      </c>
      <c r="AB188" s="16" t="str">
        <f t="array" ref="AB188">IF(AB187&lt;&gt;"",IF(AA187-1&gt;=$U$7,MAX(IF($C$15:$C$10000&lt;=AA187-1,$C$15:$C$10000)),""),"")</f>
        <v/>
      </c>
    </row>
    <row r="189" spans="3:28" x14ac:dyDescent="0.2">
      <c r="C189" s="16">
        <v>42797</v>
      </c>
      <c r="D189" s="29">
        <v>1.0620000000000001</v>
      </c>
      <c r="F189" s="16" t="str">
        <f t="shared" si="26"/>
        <v/>
      </c>
      <c r="G189" s="16" t="str">
        <f t="shared" si="27"/>
        <v/>
      </c>
      <c r="H189" s="53" t="str">
        <f t="shared" ca="1" si="24"/>
        <v/>
      </c>
      <c r="I189" s="51" t="str">
        <f t="shared" si="25"/>
        <v/>
      </c>
      <c r="J189" s="29" t="str">
        <f>IF(G189&lt;&gt;"",IF($D$7="Weekly","Wk "&amp;WEEKNUM(G189)&amp;" "&amp;"- "&amp;YEAR(G189),IF($D$7="Monthly",TEXT(G189,"mmm-yyyy"),IF($D$7="Yearly","Y "&amp;YEAR(G189),IF($D$7="Quarterly",YEAR(G189)&amp;" - Q"&amp;LOOKUP(MONTH(G189),{1,4,7,10},{1,2,3,4}),TEXT(F189,"dd-mmm-yy")&amp;" - "&amp;TEXT(G189,"dd-mmm-yy"))))),"")</f>
        <v/>
      </c>
      <c r="O189" s="63"/>
      <c r="S189" s="16" t="str">
        <f t="array" ref="S189">IF(T189&lt;&gt;"",MIN(IF($C$15:$C$10000&gt;=(T189-6),$C$15:$C$10000)),"")</f>
        <v/>
      </c>
      <c r="T189" s="16" t="str">
        <f t="array" ref="T189">IF(T188&lt;&gt;"",IF(S188-1&gt;=$U$7,MAX(IF($C$15:$C$10000&lt;=(S188-1),$C$15:$C$10000)),""),"")</f>
        <v/>
      </c>
      <c r="U189" s="16" t="str">
        <f t="array" ref="U189">IF(V189&lt;&gt;"",MIN(IF($C$15:$C$10000&gt;=DATE(YEAR(V189),MONTH(V189),1),$C$15:$C$10000)),"")</f>
        <v/>
      </c>
      <c r="V189" s="16" t="str">
        <f t="array" ref="V189">IF(V188&lt;&gt;"",IF(U188-1&gt;=$U$7,MAX(IF($C$15:$C$10000&lt;=U188-1,$C$15:$C$10000)),""),"")</f>
        <v/>
      </c>
      <c r="W189" s="20" t="str">
        <f t="array" ref="W189">IF(X189&lt;&gt;"",MIN(IF($C$15:$C$10000&gt;=DATE(YEAR(X189),3*(ROUNDUP(MONTH(X189)/3,0)-1)+1,1),$C$15:$C$10000)),"")</f>
        <v/>
      </c>
      <c r="X189" s="16" t="str">
        <f t="array" ref="X189">IF(X188&lt;&gt;"",IF(W188-1&gt;=$U$7,MAX(IF($C$15:$C$10000&lt;=W188-1,$C$15:$C$10000)),""),"")</f>
        <v/>
      </c>
      <c r="Y189" s="16" t="str">
        <f t="array" ref="Y189">IF(Z189&lt;&gt;"",MIN(IF($C$15:$C$10000&gt;=DATE(YEAR(Z189),1,1),$C$15:$C$10000)),"")</f>
        <v/>
      </c>
      <c r="Z189" s="16" t="str">
        <f t="array" ref="Z189">IF(Z188&lt;&gt;"",IF(Y188-1&gt;=$U$7,MAX(IF($C$15:$C$10000&lt;=Y188-1,$C$15:$C$10000)),""),"")</f>
        <v/>
      </c>
      <c r="AA189" s="16" t="str">
        <f t="array" ref="AA189">IF(AB189&lt;&gt;"",MIN(IF($C$15:$C$10000&gt;=AB189-$G$7,$C$15:$C$10000)),"")</f>
        <v/>
      </c>
      <c r="AB189" s="16" t="str">
        <f t="array" ref="AB189">IF(AB188&lt;&gt;"",IF(AA188-1&gt;=$U$7,MAX(IF($C$15:$C$10000&lt;=AA188-1,$C$15:$C$10000)),""),"")</f>
        <v/>
      </c>
    </row>
    <row r="190" spans="3:28" x14ac:dyDescent="0.2">
      <c r="C190" s="16">
        <v>42796</v>
      </c>
      <c r="D190" s="29">
        <v>1.0506</v>
      </c>
      <c r="F190" s="16" t="str">
        <f t="shared" si="26"/>
        <v/>
      </c>
      <c r="G190" s="16" t="str">
        <f t="shared" si="27"/>
        <v/>
      </c>
      <c r="H190" s="53" t="str">
        <f t="shared" ca="1" si="24"/>
        <v/>
      </c>
      <c r="I190" s="51" t="str">
        <f t="shared" si="25"/>
        <v/>
      </c>
      <c r="J190" s="29" t="str">
        <f>IF(G190&lt;&gt;"",IF($D$7="Weekly","Wk "&amp;WEEKNUM(G190)&amp;" "&amp;"- "&amp;YEAR(G190),IF($D$7="Monthly",TEXT(G190,"mmm-yyyy"),IF($D$7="Yearly","Y "&amp;YEAR(G190),IF($D$7="Quarterly",YEAR(G190)&amp;" - Q"&amp;LOOKUP(MONTH(G190),{1,4,7,10},{1,2,3,4}),TEXT(F190,"dd-mmm-yy")&amp;" - "&amp;TEXT(G190,"dd-mmm-yy"))))),"")</f>
        <v/>
      </c>
      <c r="O190" s="63"/>
      <c r="S190" s="16" t="str">
        <f t="array" ref="S190">IF(T190&lt;&gt;"",MIN(IF($C$15:$C$10000&gt;=(T190-6),$C$15:$C$10000)),"")</f>
        <v/>
      </c>
      <c r="T190" s="16" t="str">
        <f t="array" ref="T190">IF(T189&lt;&gt;"",IF(S189-1&gt;=$U$7,MAX(IF($C$15:$C$10000&lt;=(S189-1),$C$15:$C$10000)),""),"")</f>
        <v/>
      </c>
      <c r="U190" s="16" t="str">
        <f t="array" ref="U190">IF(V190&lt;&gt;"",MIN(IF($C$15:$C$10000&gt;=DATE(YEAR(V190),MONTH(V190),1),$C$15:$C$10000)),"")</f>
        <v/>
      </c>
      <c r="V190" s="16" t="str">
        <f t="array" ref="V190">IF(V189&lt;&gt;"",IF(U189-1&gt;=$U$7,MAX(IF($C$15:$C$10000&lt;=U189-1,$C$15:$C$10000)),""),"")</f>
        <v/>
      </c>
      <c r="W190" s="20" t="str">
        <f t="array" ref="W190">IF(X190&lt;&gt;"",MIN(IF($C$15:$C$10000&gt;=DATE(YEAR(X190),3*(ROUNDUP(MONTH(X190)/3,0)-1)+1,1),$C$15:$C$10000)),"")</f>
        <v/>
      </c>
      <c r="X190" s="16" t="str">
        <f t="array" ref="X190">IF(X189&lt;&gt;"",IF(W189-1&gt;=$U$7,MAX(IF($C$15:$C$10000&lt;=W189-1,$C$15:$C$10000)),""),"")</f>
        <v/>
      </c>
      <c r="Y190" s="16" t="str">
        <f t="array" ref="Y190">IF(Z190&lt;&gt;"",MIN(IF($C$15:$C$10000&gt;=DATE(YEAR(Z190),1,1),$C$15:$C$10000)),"")</f>
        <v/>
      </c>
      <c r="Z190" s="16" t="str">
        <f t="array" ref="Z190">IF(Z189&lt;&gt;"",IF(Y189-1&gt;=$U$7,MAX(IF($C$15:$C$10000&lt;=Y189-1,$C$15:$C$10000)),""),"")</f>
        <v/>
      </c>
      <c r="AA190" s="16" t="str">
        <f t="array" ref="AA190">IF(AB190&lt;&gt;"",MIN(IF($C$15:$C$10000&gt;=AB190-$G$7,$C$15:$C$10000)),"")</f>
        <v/>
      </c>
      <c r="AB190" s="16" t="str">
        <f t="array" ref="AB190">IF(AB189&lt;&gt;"",IF(AA189-1&gt;=$U$7,MAX(IF($C$15:$C$10000&lt;=AA189-1,$C$15:$C$10000)),""),"")</f>
        <v/>
      </c>
    </row>
    <row r="191" spans="3:28" x14ac:dyDescent="0.2">
      <c r="C191" s="16">
        <v>42795</v>
      </c>
      <c r="D191" s="29">
        <v>1.0546</v>
      </c>
      <c r="F191" s="16" t="str">
        <f t="shared" si="26"/>
        <v/>
      </c>
      <c r="G191" s="16" t="str">
        <f t="shared" si="27"/>
        <v/>
      </c>
      <c r="H191" s="53" t="str">
        <f t="shared" ca="1" si="24"/>
        <v/>
      </c>
      <c r="I191" s="51" t="str">
        <f t="shared" si="25"/>
        <v/>
      </c>
      <c r="J191" s="29" t="str">
        <f>IF(G191&lt;&gt;"",IF($D$7="Weekly","Wk "&amp;WEEKNUM(G191)&amp;" "&amp;"- "&amp;YEAR(G191),IF($D$7="Monthly",TEXT(G191,"mmm-yyyy"),IF($D$7="Yearly","Y "&amp;YEAR(G191),IF($D$7="Quarterly",YEAR(G191)&amp;" - Q"&amp;LOOKUP(MONTH(G191),{1,4,7,10},{1,2,3,4}),TEXT(F191,"dd-mmm-yy")&amp;" - "&amp;TEXT(G191,"dd-mmm-yy"))))),"")</f>
        <v/>
      </c>
      <c r="O191" s="63"/>
      <c r="S191" s="16" t="str">
        <f t="array" ref="S191">IF(T191&lt;&gt;"",MIN(IF($C$15:$C$10000&gt;=(T191-6),$C$15:$C$10000)),"")</f>
        <v/>
      </c>
      <c r="T191" s="16" t="str">
        <f t="array" ref="T191">IF(T190&lt;&gt;"",IF(S190-1&gt;=$U$7,MAX(IF($C$15:$C$10000&lt;=(S190-1),$C$15:$C$10000)),""),"")</f>
        <v/>
      </c>
      <c r="U191" s="16" t="str">
        <f t="array" ref="U191">IF(V191&lt;&gt;"",MIN(IF($C$15:$C$10000&gt;=DATE(YEAR(V191),MONTH(V191),1),$C$15:$C$10000)),"")</f>
        <v/>
      </c>
      <c r="V191" s="16" t="str">
        <f t="array" ref="V191">IF(V190&lt;&gt;"",IF(U190-1&gt;=$U$7,MAX(IF($C$15:$C$10000&lt;=U190-1,$C$15:$C$10000)),""),"")</f>
        <v/>
      </c>
      <c r="W191" s="20" t="str">
        <f t="array" ref="W191">IF(X191&lt;&gt;"",MIN(IF($C$15:$C$10000&gt;=DATE(YEAR(X191),3*(ROUNDUP(MONTH(X191)/3,0)-1)+1,1),$C$15:$C$10000)),"")</f>
        <v/>
      </c>
      <c r="X191" s="16" t="str">
        <f t="array" ref="X191">IF(X190&lt;&gt;"",IF(W190-1&gt;=$U$7,MAX(IF($C$15:$C$10000&lt;=W190-1,$C$15:$C$10000)),""),"")</f>
        <v/>
      </c>
      <c r="Y191" s="16" t="str">
        <f t="array" ref="Y191">IF(Z191&lt;&gt;"",MIN(IF($C$15:$C$10000&gt;=DATE(YEAR(Z191),1,1),$C$15:$C$10000)),"")</f>
        <v/>
      </c>
      <c r="Z191" s="16" t="str">
        <f t="array" ref="Z191">IF(Z190&lt;&gt;"",IF(Y190-1&gt;=$U$7,MAX(IF($C$15:$C$10000&lt;=Y190-1,$C$15:$C$10000)),""),"")</f>
        <v/>
      </c>
      <c r="AA191" s="16" t="str">
        <f t="array" ref="AA191">IF(AB191&lt;&gt;"",MIN(IF($C$15:$C$10000&gt;=AB191-$G$7,$C$15:$C$10000)),"")</f>
        <v/>
      </c>
      <c r="AB191" s="16" t="str">
        <f t="array" ref="AB191">IF(AB190&lt;&gt;"",IF(AA190-1&gt;=$U$7,MAX(IF($C$15:$C$10000&lt;=AA190-1,$C$15:$C$10000)),""),"")</f>
        <v/>
      </c>
    </row>
    <row r="192" spans="3:28" x14ac:dyDescent="0.2">
      <c r="C192" s="16">
        <v>42794</v>
      </c>
      <c r="D192" s="29">
        <v>1.0575000000000001</v>
      </c>
      <c r="F192" s="16" t="str">
        <f t="shared" si="26"/>
        <v/>
      </c>
      <c r="G192" s="16" t="str">
        <f t="shared" si="27"/>
        <v/>
      </c>
      <c r="H192" s="53" t="str">
        <f t="shared" ca="1" si="24"/>
        <v/>
      </c>
      <c r="I192" s="51" t="str">
        <f t="shared" si="25"/>
        <v/>
      </c>
      <c r="J192" s="29" t="str">
        <f>IF(G192&lt;&gt;"",IF($D$7="Weekly","Wk "&amp;WEEKNUM(G192)&amp;" "&amp;"- "&amp;YEAR(G192),IF($D$7="Monthly",TEXT(G192,"mmm-yyyy"),IF($D$7="Yearly","Y "&amp;YEAR(G192),IF($D$7="Quarterly",YEAR(G192)&amp;" - Q"&amp;LOOKUP(MONTH(G192),{1,4,7,10},{1,2,3,4}),TEXT(F192,"dd-mmm-yy")&amp;" - "&amp;TEXT(G192,"dd-mmm-yy"))))),"")</f>
        <v/>
      </c>
      <c r="O192" s="63"/>
      <c r="S192" s="16" t="str">
        <f t="array" ref="S192">IF(T192&lt;&gt;"",MIN(IF($C$15:$C$10000&gt;=(T192-6),$C$15:$C$10000)),"")</f>
        <v/>
      </c>
      <c r="T192" s="16" t="str">
        <f t="array" ref="T192">IF(T191&lt;&gt;"",IF(S191-1&gt;=$U$7,MAX(IF($C$15:$C$10000&lt;=(S191-1),$C$15:$C$10000)),""),"")</f>
        <v/>
      </c>
      <c r="U192" s="16" t="str">
        <f t="array" ref="U192">IF(V192&lt;&gt;"",MIN(IF($C$15:$C$10000&gt;=DATE(YEAR(V192),MONTH(V192),1),$C$15:$C$10000)),"")</f>
        <v/>
      </c>
      <c r="V192" s="16" t="str">
        <f t="array" ref="V192">IF(V191&lt;&gt;"",IF(U191-1&gt;=$U$7,MAX(IF($C$15:$C$10000&lt;=U191-1,$C$15:$C$10000)),""),"")</f>
        <v/>
      </c>
      <c r="W192" s="20" t="str">
        <f t="array" ref="W192">IF(X192&lt;&gt;"",MIN(IF($C$15:$C$10000&gt;=DATE(YEAR(X192),3*(ROUNDUP(MONTH(X192)/3,0)-1)+1,1),$C$15:$C$10000)),"")</f>
        <v/>
      </c>
      <c r="X192" s="16" t="str">
        <f t="array" ref="X192">IF(X191&lt;&gt;"",IF(W191-1&gt;=$U$7,MAX(IF($C$15:$C$10000&lt;=W191-1,$C$15:$C$10000)),""),"")</f>
        <v/>
      </c>
      <c r="Y192" s="16" t="str">
        <f t="array" ref="Y192">IF(Z192&lt;&gt;"",MIN(IF($C$15:$C$10000&gt;=DATE(YEAR(Z192),1,1),$C$15:$C$10000)),"")</f>
        <v/>
      </c>
      <c r="Z192" s="16" t="str">
        <f t="array" ref="Z192">IF(Z191&lt;&gt;"",IF(Y191-1&gt;=$U$7,MAX(IF($C$15:$C$10000&lt;=Y191-1,$C$15:$C$10000)),""),"")</f>
        <v/>
      </c>
      <c r="AA192" s="16" t="str">
        <f t="array" ref="AA192">IF(AB192&lt;&gt;"",MIN(IF($C$15:$C$10000&gt;=AB192-$G$7,$C$15:$C$10000)),"")</f>
        <v/>
      </c>
      <c r="AB192" s="16" t="str">
        <f t="array" ref="AB192">IF(AB191&lt;&gt;"",IF(AA191-1&gt;=$U$7,MAX(IF($C$15:$C$10000&lt;=AA191-1,$C$15:$C$10000)),""),"")</f>
        <v/>
      </c>
    </row>
    <row r="193" spans="3:28" x14ac:dyDescent="0.2">
      <c r="C193" s="16">
        <v>42793</v>
      </c>
      <c r="D193" s="29">
        <v>1.0585</v>
      </c>
      <c r="F193" s="16" t="str">
        <f t="shared" si="26"/>
        <v/>
      </c>
      <c r="G193" s="16" t="str">
        <f t="shared" si="27"/>
        <v/>
      </c>
      <c r="H193" s="53" t="str">
        <f t="shared" ca="1" si="24"/>
        <v/>
      </c>
      <c r="I193" s="51" t="str">
        <f t="shared" si="25"/>
        <v/>
      </c>
      <c r="J193" s="29" t="str">
        <f>IF(G193&lt;&gt;"",IF($D$7="Weekly","Wk "&amp;WEEKNUM(G193)&amp;" "&amp;"- "&amp;YEAR(G193),IF($D$7="Monthly",TEXT(G193,"mmm-yyyy"),IF($D$7="Yearly","Y "&amp;YEAR(G193),IF($D$7="Quarterly",YEAR(G193)&amp;" - Q"&amp;LOOKUP(MONTH(G193),{1,4,7,10},{1,2,3,4}),TEXT(F193,"dd-mmm-yy")&amp;" - "&amp;TEXT(G193,"dd-mmm-yy"))))),"")</f>
        <v/>
      </c>
      <c r="O193" s="63"/>
      <c r="S193" s="16" t="str">
        <f t="array" ref="S193">IF(T193&lt;&gt;"",MIN(IF($C$15:$C$10000&gt;=(T193-6),$C$15:$C$10000)),"")</f>
        <v/>
      </c>
      <c r="T193" s="16" t="str">
        <f t="array" ref="T193">IF(T192&lt;&gt;"",IF(S192-1&gt;=$U$7,MAX(IF($C$15:$C$10000&lt;=(S192-1),$C$15:$C$10000)),""),"")</f>
        <v/>
      </c>
      <c r="U193" s="16" t="str">
        <f t="array" ref="U193">IF(V193&lt;&gt;"",MIN(IF($C$15:$C$10000&gt;=DATE(YEAR(V193),MONTH(V193),1),$C$15:$C$10000)),"")</f>
        <v/>
      </c>
      <c r="V193" s="16" t="str">
        <f t="array" ref="V193">IF(V192&lt;&gt;"",IF(U192-1&gt;=$U$7,MAX(IF($C$15:$C$10000&lt;=U192-1,$C$15:$C$10000)),""),"")</f>
        <v/>
      </c>
      <c r="W193" s="20" t="str">
        <f t="array" ref="W193">IF(X193&lt;&gt;"",MIN(IF($C$15:$C$10000&gt;=DATE(YEAR(X193),3*(ROUNDUP(MONTH(X193)/3,0)-1)+1,1),$C$15:$C$10000)),"")</f>
        <v/>
      </c>
      <c r="X193" s="16" t="str">
        <f t="array" ref="X193">IF(X192&lt;&gt;"",IF(W192-1&gt;=$U$7,MAX(IF($C$15:$C$10000&lt;=W192-1,$C$15:$C$10000)),""),"")</f>
        <v/>
      </c>
      <c r="Y193" s="16" t="str">
        <f t="array" ref="Y193">IF(Z193&lt;&gt;"",MIN(IF($C$15:$C$10000&gt;=DATE(YEAR(Z193),1,1),$C$15:$C$10000)),"")</f>
        <v/>
      </c>
      <c r="Z193" s="16" t="str">
        <f t="array" ref="Z193">IF(Z192&lt;&gt;"",IF(Y192-1&gt;=$U$7,MAX(IF($C$15:$C$10000&lt;=Y192-1,$C$15:$C$10000)),""),"")</f>
        <v/>
      </c>
      <c r="AA193" s="16" t="str">
        <f t="array" ref="AA193">IF(AB193&lt;&gt;"",MIN(IF($C$15:$C$10000&gt;=AB193-$G$7,$C$15:$C$10000)),"")</f>
        <v/>
      </c>
      <c r="AB193" s="16" t="str">
        <f t="array" ref="AB193">IF(AB192&lt;&gt;"",IF(AA192-1&gt;=$U$7,MAX(IF($C$15:$C$10000&lt;=AA192-1,$C$15:$C$10000)),""),"")</f>
        <v/>
      </c>
    </row>
    <row r="194" spans="3:28" x14ac:dyDescent="0.2">
      <c r="C194" s="16">
        <v>42790</v>
      </c>
      <c r="D194" s="29">
        <v>1.056</v>
      </c>
      <c r="F194" s="16" t="str">
        <f t="shared" si="26"/>
        <v/>
      </c>
      <c r="G194" s="16" t="str">
        <f t="shared" si="27"/>
        <v/>
      </c>
      <c r="H194" s="53" t="str">
        <f t="shared" ca="1" si="24"/>
        <v/>
      </c>
      <c r="I194" s="51" t="str">
        <f t="shared" si="25"/>
        <v/>
      </c>
      <c r="J194" s="29" t="str">
        <f>IF(G194&lt;&gt;"",IF($D$7="Weekly","Wk "&amp;WEEKNUM(G194)&amp;" "&amp;"- "&amp;YEAR(G194),IF($D$7="Monthly",TEXT(G194,"mmm-yyyy"),IF($D$7="Yearly","Y "&amp;YEAR(G194),IF($D$7="Quarterly",YEAR(G194)&amp;" - Q"&amp;LOOKUP(MONTH(G194),{1,4,7,10},{1,2,3,4}),TEXT(F194,"dd-mmm-yy")&amp;" - "&amp;TEXT(G194,"dd-mmm-yy"))))),"")</f>
        <v/>
      </c>
      <c r="O194" s="63"/>
      <c r="S194" s="16" t="str">
        <f t="array" ref="S194">IF(T194&lt;&gt;"",MIN(IF($C$15:$C$10000&gt;=(T194-6),$C$15:$C$10000)),"")</f>
        <v/>
      </c>
      <c r="T194" s="16" t="str">
        <f t="array" ref="T194">IF(T193&lt;&gt;"",IF(S193-1&gt;=$U$7,MAX(IF($C$15:$C$10000&lt;=(S193-1),$C$15:$C$10000)),""),"")</f>
        <v/>
      </c>
      <c r="U194" s="16" t="str">
        <f t="array" ref="U194">IF(V194&lt;&gt;"",MIN(IF($C$15:$C$10000&gt;=DATE(YEAR(V194),MONTH(V194),1),$C$15:$C$10000)),"")</f>
        <v/>
      </c>
      <c r="V194" s="16" t="str">
        <f t="array" ref="V194">IF(V193&lt;&gt;"",IF(U193-1&gt;=$U$7,MAX(IF($C$15:$C$10000&lt;=U193-1,$C$15:$C$10000)),""),"")</f>
        <v/>
      </c>
      <c r="W194" s="20" t="str">
        <f t="array" ref="W194">IF(X194&lt;&gt;"",MIN(IF($C$15:$C$10000&gt;=DATE(YEAR(X194),3*(ROUNDUP(MONTH(X194)/3,0)-1)+1,1),$C$15:$C$10000)),"")</f>
        <v/>
      </c>
      <c r="X194" s="16" t="str">
        <f t="array" ref="X194">IF(X193&lt;&gt;"",IF(W193-1&gt;=$U$7,MAX(IF($C$15:$C$10000&lt;=W193-1,$C$15:$C$10000)),""),"")</f>
        <v/>
      </c>
      <c r="Y194" s="16" t="str">
        <f t="array" ref="Y194">IF(Z194&lt;&gt;"",MIN(IF($C$15:$C$10000&gt;=DATE(YEAR(Z194),1,1),$C$15:$C$10000)),"")</f>
        <v/>
      </c>
      <c r="Z194" s="16" t="str">
        <f t="array" ref="Z194">IF(Z193&lt;&gt;"",IF(Y193-1&gt;=$U$7,MAX(IF($C$15:$C$10000&lt;=Y193-1,$C$15:$C$10000)),""),"")</f>
        <v/>
      </c>
      <c r="AA194" s="16" t="str">
        <f t="array" ref="AA194">IF(AB194&lt;&gt;"",MIN(IF($C$15:$C$10000&gt;=AB194-$G$7,$C$15:$C$10000)),"")</f>
        <v/>
      </c>
      <c r="AB194" s="16" t="str">
        <f t="array" ref="AB194">IF(AB193&lt;&gt;"",IF(AA193-1&gt;=$U$7,MAX(IF($C$15:$C$10000&lt;=AA193-1,$C$15:$C$10000)),""),"")</f>
        <v/>
      </c>
    </row>
    <row r="195" spans="3:28" x14ac:dyDescent="0.2">
      <c r="C195" s="16">
        <v>42789</v>
      </c>
      <c r="D195" s="29">
        <v>1.0579000000000001</v>
      </c>
      <c r="F195" s="16" t="str">
        <f t="shared" si="26"/>
        <v/>
      </c>
      <c r="G195" s="16" t="str">
        <f t="shared" si="27"/>
        <v/>
      </c>
      <c r="H195" s="53" t="str">
        <f t="shared" ca="1" si="24"/>
        <v/>
      </c>
      <c r="I195" s="51" t="str">
        <f t="shared" si="25"/>
        <v/>
      </c>
      <c r="J195" s="29" t="str">
        <f>IF(G195&lt;&gt;"",IF($D$7="Weekly","Wk "&amp;WEEKNUM(G195)&amp;" "&amp;"- "&amp;YEAR(G195),IF($D$7="Monthly",TEXT(G195,"mmm-yyyy"),IF($D$7="Yearly","Y "&amp;YEAR(G195),IF($D$7="Quarterly",YEAR(G195)&amp;" - Q"&amp;LOOKUP(MONTH(G195),{1,4,7,10},{1,2,3,4}),TEXT(F195,"dd-mmm-yy")&amp;" - "&amp;TEXT(G195,"dd-mmm-yy"))))),"")</f>
        <v/>
      </c>
      <c r="O195" s="63"/>
      <c r="S195" s="16" t="str">
        <f t="array" ref="S195">IF(T195&lt;&gt;"",MIN(IF($C$15:$C$10000&gt;=(T195-6),$C$15:$C$10000)),"")</f>
        <v/>
      </c>
      <c r="T195" s="16" t="str">
        <f t="array" ref="T195">IF(T194&lt;&gt;"",IF(S194-1&gt;=$U$7,MAX(IF($C$15:$C$10000&lt;=(S194-1),$C$15:$C$10000)),""),"")</f>
        <v/>
      </c>
      <c r="U195" s="16" t="str">
        <f t="array" ref="U195">IF(V195&lt;&gt;"",MIN(IF($C$15:$C$10000&gt;=DATE(YEAR(V195),MONTH(V195),1),$C$15:$C$10000)),"")</f>
        <v/>
      </c>
      <c r="V195" s="16" t="str">
        <f t="array" ref="V195">IF(V194&lt;&gt;"",IF(U194-1&gt;=$U$7,MAX(IF($C$15:$C$10000&lt;=U194-1,$C$15:$C$10000)),""),"")</f>
        <v/>
      </c>
      <c r="W195" s="20" t="str">
        <f t="array" ref="W195">IF(X195&lt;&gt;"",MIN(IF($C$15:$C$10000&gt;=DATE(YEAR(X195),3*(ROUNDUP(MONTH(X195)/3,0)-1)+1,1),$C$15:$C$10000)),"")</f>
        <v/>
      </c>
      <c r="X195" s="16" t="str">
        <f t="array" ref="X195">IF(X194&lt;&gt;"",IF(W194-1&gt;=$U$7,MAX(IF($C$15:$C$10000&lt;=W194-1,$C$15:$C$10000)),""),"")</f>
        <v/>
      </c>
      <c r="Y195" s="16" t="str">
        <f t="array" ref="Y195">IF(Z195&lt;&gt;"",MIN(IF($C$15:$C$10000&gt;=DATE(YEAR(Z195),1,1),$C$15:$C$10000)),"")</f>
        <v/>
      </c>
      <c r="Z195" s="16" t="str">
        <f t="array" ref="Z195">IF(Z194&lt;&gt;"",IF(Y194-1&gt;=$U$7,MAX(IF($C$15:$C$10000&lt;=Y194-1,$C$15:$C$10000)),""),"")</f>
        <v/>
      </c>
      <c r="AA195" s="16" t="str">
        <f t="array" ref="AA195">IF(AB195&lt;&gt;"",MIN(IF($C$15:$C$10000&gt;=AB195-$G$7,$C$15:$C$10000)),"")</f>
        <v/>
      </c>
      <c r="AB195" s="16" t="str">
        <f t="array" ref="AB195">IF(AB194&lt;&gt;"",IF(AA194-1&gt;=$U$7,MAX(IF($C$15:$C$10000&lt;=AA194-1,$C$15:$C$10000)),""),"")</f>
        <v/>
      </c>
    </row>
    <row r="196" spans="3:28" x14ac:dyDescent="0.2">
      <c r="C196" s="16">
        <v>42788</v>
      </c>
      <c r="D196" s="29">
        <v>1.0555000000000001</v>
      </c>
      <c r="F196" s="16" t="str">
        <f t="shared" si="26"/>
        <v/>
      </c>
      <c r="G196" s="16" t="str">
        <f t="shared" si="27"/>
        <v/>
      </c>
      <c r="H196" s="53" t="str">
        <f t="shared" ca="1" si="24"/>
        <v/>
      </c>
      <c r="I196" s="51" t="str">
        <f t="shared" si="25"/>
        <v/>
      </c>
      <c r="J196" s="29" t="str">
        <f>IF(G196&lt;&gt;"",IF($D$7="Weekly","Wk "&amp;WEEKNUM(G196)&amp;" "&amp;"- "&amp;YEAR(G196),IF($D$7="Monthly",TEXT(G196,"mmm-yyyy"),IF($D$7="Yearly","Y "&amp;YEAR(G196),IF($D$7="Quarterly",YEAR(G196)&amp;" - Q"&amp;LOOKUP(MONTH(G196),{1,4,7,10},{1,2,3,4}),TEXT(F196,"dd-mmm-yy")&amp;" - "&amp;TEXT(G196,"dd-mmm-yy"))))),"")</f>
        <v/>
      </c>
      <c r="O196" s="63"/>
      <c r="S196" s="16" t="str">
        <f t="array" ref="S196">IF(T196&lt;&gt;"",MIN(IF($C$15:$C$10000&gt;=(T196-6),$C$15:$C$10000)),"")</f>
        <v/>
      </c>
      <c r="T196" s="16" t="str">
        <f t="array" ref="T196">IF(T195&lt;&gt;"",IF(S195-1&gt;=$U$7,MAX(IF($C$15:$C$10000&lt;=(S195-1),$C$15:$C$10000)),""),"")</f>
        <v/>
      </c>
      <c r="U196" s="16" t="str">
        <f t="array" ref="U196">IF(V196&lt;&gt;"",MIN(IF($C$15:$C$10000&gt;=DATE(YEAR(V196),MONTH(V196),1),$C$15:$C$10000)),"")</f>
        <v/>
      </c>
      <c r="V196" s="16" t="str">
        <f t="array" ref="V196">IF(V195&lt;&gt;"",IF(U195-1&gt;=$U$7,MAX(IF($C$15:$C$10000&lt;=U195-1,$C$15:$C$10000)),""),"")</f>
        <v/>
      </c>
      <c r="W196" s="20" t="str">
        <f t="array" ref="W196">IF(X196&lt;&gt;"",MIN(IF($C$15:$C$10000&gt;=DATE(YEAR(X196),3*(ROUNDUP(MONTH(X196)/3,0)-1)+1,1),$C$15:$C$10000)),"")</f>
        <v/>
      </c>
      <c r="X196" s="16" t="str">
        <f t="array" ref="X196">IF(X195&lt;&gt;"",IF(W195-1&gt;=$U$7,MAX(IF($C$15:$C$10000&lt;=W195-1,$C$15:$C$10000)),""),"")</f>
        <v/>
      </c>
      <c r="Y196" s="16" t="str">
        <f t="array" ref="Y196">IF(Z196&lt;&gt;"",MIN(IF($C$15:$C$10000&gt;=DATE(YEAR(Z196),1,1),$C$15:$C$10000)),"")</f>
        <v/>
      </c>
      <c r="Z196" s="16" t="str">
        <f t="array" ref="Z196">IF(Z195&lt;&gt;"",IF(Y195-1&gt;=$U$7,MAX(IF($C$15:$C$10000&lt;=Y195-1,$C$15:$C$10000)),""),"")</f>
        <v/>
      </c>
      <c r="AA196" s="16" t="str">
        <f t="array" ref="AA196">IF(AB196&lt;&gt;"",MIN(IF($C$15:$C$10000&gt;=AB196-$G$7,$C$15:$C$10000)),"")</f>
        <v/>
      </c>
      <c r="AB196" s="16" t="str">
        <f t="array" ref="AB196">IF(AB195&lt;&gt;"",IF(AA195-1&gt;=$U$7,MAX(IF($C$15:$C$10000&lt;=AA195-1,$C$15:$C$10000)),""),"")</f>
        <v/>
      </c>
    </row>
    <row r="197" spans="3:28" x14ac:dyDescent="0.2">
      <c r="C197" s="16">
        <v>42787</v>
      </c>
      <c r="D197" s="29">
        <v>1.0535000000000001</v>
      </c>
      <c r="F197" s="16" t="str">
        <f t="shared" si="26"/>
        <v/>
      </c>
      <c r="G197" s="16" t="str">
        <f t="shared" si="27"/>
        <v/>
      </c>
      <c r="H197" s="53" t="str">
        <f t="shared" ca="1" si="24"/>
        <v/>
      </c>
      <c r="I197" s="51" t="str">
        <f t="shared" si="25"/>
        <v/>
      </c>
      <c r="J197" s="29" t="str">
        <f>IF(G197&lt;&gt;"",IF($D$7="Weekly","Wk "&amp;WEEKNUM(G197)&amp;" "&amp;"- "&amp;YEAR(G197),IF($D$7="Monthly",TEXT(G197,"mmm-yyyy"),IF($D$7="Yearly","Y "&amp;YEAR(G197),IF($D$7="Quarterly",YEAR(G197)&amp;" - Q"&amp;LOOKUP(MONTH(G197),{1,4,7,10},{1,2,3,4}),TEXT(F197,"dd-mmm-yy")&amp;" - "&amp;TEXT(G197,"dd-mmm-yy"))))),"")</f>
        <v/>
      </c>
      <c r="O197" s="63"/>
      <c r="S197" s="16" t="str">
        <f t="array" ref="S197">IF(T197&lt;&gt;"",MIN(IF($C$15:$C$10000&gt;=(T197-6),$C$15:$C$10000)),"")</f>
        <v/>
      </c>
      <c r="T197" s="16" t="str">
        <f t="array" ref="T197">IF(T196&lt;&gt;"",IF(S196-1&gt;=$U$7,MAX(IF($C$15:$C$10000&lt;=(S196-1),$C$15:$C$10000)),""),"")</f>
        <v/>
      </c>
      <c r="U197" s="16" t="str">
        <f t="array" ref="U197">IF(V197&lt;&gt;"",MIN(IF($C$15:$C$10000&gt;=DATE(YEAR(V197),MONTH(V197),1),$C$15:$C$10000)),"")</f>
        <v/>
      </c>
      <c r="V197" s="16" t="str">
        <f t="array" ref="V197">IF(V196&lt;&gt;"",IF(U196-1&gt;=$U$7,MAX(IF($C$15:$C$10000&lt;=U196-1,$C$15:$C$10000)),""),"")</f>
        <v/>
      </c>
      <c r="W197" s="20" t="str">
        <f t="array" ref="W197">IF(X197&lt;&gt;"",MIN(IF($C$15:$C$10000&gt;=DATE(YEAR(X197),3*(ROUNDUP(MONTH(X197)/3,0)-1)+1,1),$C$15:$C$10000)),"")</f>
        <v/>
      </c>
      <c r="X197" s="16" t="str">
        <f t="array" ref="X197">IF(X196&lt;&gt;"",IF(W196-1&gt;=$U$7,MAX(IF($C$15:$C$10000&lt;=W196-1,$C$15:$C$10000)),""),"")</f>
        <v/>
      </c>
      <c r="Y197" s="16" t="str">
        <f t="array" ref="Y197">IF(Z197&lt;&gt;"",MIN(IF($C$15:$C$10000&gt;=DATE(YEAR(Z197),1,1),$C$15:$C$10000)),"")</f>
        <v/>
      </c>
      <c r="Z197" s="16" t="str">
        <f t="array" ref="Z197">IF(Z196&lt;&gt;"",IF(Y196-1&gt;=$U$7,MAX(IF($C$15:$C$10000&lt;=Y196-1,$C$15:$C$10000)),""),"")</f>
        <v/>
      </c>
      <c r="AA197" s="16" t="str">
        <f t="array" ref="AA197">IF(AB197&lt;&gt;"",MIN(IF($C$15:$C$10000&gt;=AB197-$G$7,$C$15:$C$10000)),"")</f>
        <v/>
      </c>
      <c r="AB197" s="16" t="str">
        <f t="array" ref="AB197">IF(AB196&lt;&gt;"",IF(AA196-1&gt;=$U$7,MAX(IF($C$15:$C$10000&lt;=AA196-1,$C$15:$C$10000)),""),"")</f>
        <v/>
      </c>
    </row>
    <row r="198" spans="3:28" x14ac:dyDescent="0.2">
      <c r="C198" s="16">
        <v>42786</v>
      </c>
      <c r="D198" s="29">
        <v>1.0609</v>
      </c>
      <c r="F198" s="16" t="str">
        <f t="shared" si="26"/>
        <v/>
      </c>
      <c r="G198" s="16" t="str">
        <f t="shared" si="27"/>
        <v/>
      </c>
      <c r="H198" s="53" t="str">
        <f t="shared" ca="1" si="24"/>
        <v/>
      </c>
      <c r="I198" s="51" t="str">
        <f t="shared" si="25"/>
        <v/>
      </c>
      <c r="J198" s="29" t="str">
        <f>IF(G198&lt;&gt;"",IF($D$7="Weekly","Wk "&amp;WEEKNUM(G198)&amp;" "&amp;"- "&amp;YEAR(G198),IF($D$7="Monthly",TEXT(G198,"mmm-yyyy"),IF($D$7="Yearly","Y "&amp;YEAR(G198),IF($D$7="Quarterly",YEAR(G198)&amp;" - Q"&amp;LOOKUP(MONTH(G198),{1,4,7,10},{1,2,3,4}),TEXT(F198,"dd-mmm-yy")&amp;" - "&amp;TEXT(G198,"dd-mmm-yy"))))),"")</f>
        <v/>
      </c>
      <c r="O198" s="63"/>
      <c r="S198" s="16" t="str">
        <f t="array" ref="S198">IF(T198&lt;&gt;"",MIN(IF($C$15:$C$10000&gt;=(T198-6),$C$15:$C$10000)),"")</f>
        <v/>
      </c>
      <c r="T198" s="16" t="str">
        <f t="array" ref="T198">IF(T197&lt;&gt;"",IF(S197-1&gt;=$U$7,MAX(IF($C$15:$C$10000&lt;=(S197-1),$C$15:$C$10000)),""),"")</f>
        <v/>
      </c>
      <c r="U198" s="16" t="str">
        <f t="array" ref="U198">IF(V198&lt;&gt;"",MIN(IF($C$15:$C$10000&gt;=DATE(YEAR(V198),MONTH(V198),1),$C$15:$C$10000)),"")</f>
        <v/>
      </c>
      <c r="V198" s="16" t="str">
        <f t="array" ref="V198">IF(V197&lt;&gt;"",IF(U197-1&gt;=$U$7,MAX(IF($C$15:$C$10000&lt;=U197-1,$C$15:$C$10000)),""),"")</f>
        <v/>
      </c>
      <c r="W198" s="20" t="str">
        <f t="array" ref="W198">IF(X198&lt;&gt;"",MIN(IF($C$15:$C$10000&gt;=DATE(YEAR(X198),3*(ROUNDUP(MONTH(X198)/3,0)-1)+1,1),$C$15:$C$10000)),"")</f>
        <v/>
      </c>
      <c r="X198" s="16" t="str">
        <f t="array" ref="X198">IF(X197&lt;&gt;"",IF(W197-1&gt;=$U$7,MAX(IF($C$15:$C$10000&lt;=W197-1,$C$15:$C$10000)),""),"")</f>
        <v/>
      </c>
      <c r="Y198" s="16" t="str">
        <f t="array" ref="Y198">IF(Z198&lt;&gt;"",MIN(IF($C$15:$C$10000&gt;=DATE(YEAR(Z198),1,1),$C$15:$C$10000)),"")</f>
        <v/>
      </c>
      <c r="Z198" s="16" t="str">
        <f t="array" ref="Z198">IF(Z197&lt;&gt;"",IF(Y197-1&gt;=$U$7,MAX(IF($C$15:$C$10000&lt;=Y197-1,$C$15:$C$10000)),""),"")</f>
        <v/>
      </c>
      <c r="AA198" s="16" t="str">
        <f t="array" ref="AA198">IF(AB198&lt;&gt;"",MIN(IF($C$15:$C$10000&gt;=AB198-$G$7,$C$15:$C$10000)),"")</f>
        <v/>
      </c>
      <c r="AB198" s="16" t="str">
        <f t="array" ref="AB198">IF(AB197&lt;&gt;"",IF(AA197-1&gt;=$U$7,MAX(IF($C$15:$C$10000&lt;=AA197-1,$C$15:$C$10000)),""),"")</f>
        <v/>
      </c>
    </row>
    <row r="199" spans="3:28" x14ac:dyDescent="0.2">
      <c r="C199" s="16">
        <v>42783</v>
      </c>
      <c r="D199" s="29">
        <v>1.0610999999999999</v>
      </c>
      <c r="F199" s="16" t="str">
        <f t="shared" si="26"/>
        <v/>
      </c>
      <c r="G199" s="16" t="str">
        <f t="shared" si="27"/>
        <v/>
      </c>
      <c r="H199" s="53" t="str">
        <f t="shared" ca="1" si="24"/>
        <v/>
      </c>
      <c r="I199" s="51" t="str">
        <f t="shared" si="25"/>
        <v/>
      </c>
      <c r="J199" s="29" t="str">
        <f>IF(G199&lt;&gt;"",IF($D$7="Weekly","Wk "&amp;WEEKNUM(G199)&amp;" "&amp;"- "&amp;YEAR(G199),IF($D$7="Monthly",TEXT(G199,"mmm-yyyy"),IF($D$7="Yearly","Y "&amp;YEAR(G199),IF($D$7="Quarterly",YEAR(G199)&amp;" - Q"&amp;LOOKUP(MONTH(G199),{1,4,7,10},{1,2,3,4}),TEXT(F199,"dd-mmm-yy")&amp;" - "&amp;TEXT(G199,"dd-mmm-yy"))))),"")</f>
        <v/>
      </c>
      <c r="O199" s="63"/>
      <c r="S199" s="16" t="str">
        <f t="array" ref="S199">IF(T199&lt;&gt;"",MIN(IF($C$15:$C$10000&gt;=(T199-6),$C$15:$C$10000)),"")</f>
        <v/>
      </c>
      <c r="T199" s="16" t="str">
        <f t="array" ref="T199">IF(T198&lt;&gt;"",IF(S198-1&gt;=$U$7,MAX(IF($C$15:$C$10000&lt;=(S198-1),$C$15:$C$10000)),""),"")</f>
        <v/>
      </c>
      <c r="U199" s="16" t="str">
        <f t="array" ref="U199">IF(V199&lt;&gt;"",MIN(IF($C$15:$C$10000&gt;=DATE(YEAR(V199),MONTH(V199),1),$C$15:$C$10000)),"")</f>
        <v/>
      </c>
      <c r="V199" s="16" t="str">
        <f t="array" ref="V199">IF(V198&lt;&gt;"",IF(U198-1&gt;=$U$7,MAX(IF($C$15:$C$10000&lt;=U198-1,$C$15:$C$10000)),""),"")</f>
        <v/>
      </c>
      <c r="W199" s="20" t="str">
        <f t="array" ref="W199">IF(X199&lt;&gt;"",MIN(IF($C$15:$C$10000&gt;=DATE(YEAR(X199),3*(ROUNDUP(MONTH(X199)/3,0)-1)+1,1),$C$15:$C$10000)),"")</f>
        <v/>
      </c>
      <c r="X199" s="16" t="str">
        <f t="array" ref="X199">IF(X198&lt;&gt;"",IF(W198-1&gt;=$U$7,MAX(IF($C$15:$C$10000&lt;=W198-1,$C$15:$C$10000)),""),"")</f>
        <v/>
      </c>
      <c r="Y199" s="16" t="str">
        <f t="array" ref="Y199">IF(Z199&lt;&gt;"",MIN(IF($C$15:$C$10000&gt;=DATE(YEAR(Z199),1,1),$C$15:$C$10000)),"")</f>
        <v/>
      </c>
      <c r="Z199" s="16" t="str">
        <f t="array" ref="Z199">IF(Z198&lt;&gt;"",IF(Y198-1&gt;=$U$7,MAX(IF($C$15:$C$10000&lt;=Y198-1,$C$15:$C$10000)),""),"")</f>
        <v/>
      </c>
      <c r="AA199" s="16" t="str">
        <f t="array" ref="AA199">IF(AB199&lt;&gt;"",MIN(IF($C$15:$C$10000&gt;=AB199-$G$7,$C$15:$C$10000)),"")</f>
        <v/>
      </c>
      <c r="AB199" s="16" t="str">
        <f t="array" ref="AB199">IF(AB198&lt;&gt;"",IF(AA198-1&gt;=$U$7,MAX(IF($C$15:$C$10000&lt;=AA198-1,$C$15:$C$10000)),""),"")</f>
        <v/>
      </c>
    </row>
    <row r="200" spans="3:28" x14ac:dyDescent="0.2">
      <c r="C200" s="16">
        <v>42782</v>
      </c>
      <c r="D200" s="29">
        <v>1.0671999999999999</v>
      </c>
      <c r="F200" s="16" t="str">
        <f t="shared" si="26"/>
        <v/>
      </c>
      <c r="G200" s="16" t="str">
        <f t="shared" si="27"/>
        <v/>
      </c>
      <c r="H200" s="53" t="str">
        <f t="shared" ca="1" si="24"/>
        <v/>
      </c>
      <c r="I200" s="51" t="str">
        <f t="shared" si="25"/>
        <v/>
      </c>
      <c r="J200" s="29" t="str">
        <f>IF(G200&lt;&gt;"",IF($D$7="Weekly","Wk "&amp;WEEKNUM(G200)&amp;" "&amp;"- "&amp;YEAR(G200),IF($D$7="Monthly",TEXT(G200,"mmm-yyyy"),IF($D$7="Yearly","Y "&amp;YEAR(G200),IF($D$7="Quarterly",YEAR(G200)&amp;" - Q"&amp;LOOKUP(MONTH(G200),{1,4,7,10},{1,2,3,4}),TEXT(F200,"dd-mmm-yy")&amp;" - "&amp;TEXT(G200,"dd-mmm-yy"))))),"")</f>
        <v/>
      </c>
      <c r="O200" s="63"/>
      <c r="S200" s="16" t="str">
        <f t="array" ref="S200">IF(T200&lt;&gt;"",MIN(IF($C$15:$C$10000&gt;=(T200-6),$C$15:$C$10000)),"")</f>
        <v/>
      </c>
      <c r="T200" s="16" t="str">
        <f t="array" ref="T200">IF(T199&lt;&gt;"",IF(S199-1&gt;=$U$7,MAX(IF($C$15:$C$10000&lt;=(S199-1),$C$15:$C$10000)),""),"")</f>
        <v/>
      </c>
      <c r="U200" s="16" t="str">
        <f t="array" ref="U200">IF(V200&lt;&gt;"",MIN(IF($C$15:$C$10000&gt;=DATE(YEAR(V200),MONTH(V200),1),$C$15:$C$10000)),"")</f>
        <v/>
      </c>
      <c r="V200" s="16" t="str">
        <f t="array" ref="V200">IF(V199&lt;&gt;"",IF(U199-1&gt;=$U$7,MAX(IF($C$15:$C$10000&lt;=U199-1,$C$15:$C$10000)),""),"")</f>
        <v/>
      </c>
      <c r="W200" s="20" t="str">
        <f t="array" ref="W200">IF(X200&lt;&gt;"",MIN(IF($C$15:$C$10000&gt;=DATE(YEAR(X200),3*(ROUNDUP(MONTH(X200)/3,0)-1)+1,1),$C$15:$C$10000)),"")</f>
        <v/>
      </c>
      <c r="X200" s="16" t="str">
        <f t="array" ref="X200">IF(X199&lt;&gt;"",IF(W199-1&gt;=$U$7,MAX(IF($C$15:$C$10000&lt;=W199-1,$C$15:$C$10000)),""),"")</f>
        <v/>
      </c>
      <c r="Y200" s="16" t="str">
        <f t="array" ref="Y200">IF(Z200&lt;&gt;"",MIN(IF($C$15:$C$10000&gt;=DATE(YEAR(Z200),1,1),$C$15:$C$10000)),"")</f>
        <v/>
      </c>
      <c r="Z200" s="16" t="str">
        <f t="array" ref="Z200">IF(Z199&lt;&gt;"",IF(Y199-1&gt;=$U$7,MAX(IF($C$15:$C$10000&lt;=Y199-1,$C$15:$C$10000)),""),"")</f>
        <v/>
      </c>
      <c r="AA200" s="16" t="str">
        <f t="array" ref="AA200">IF(AB200&lt;&gt;"",MIN(IF($C$15:$C$10000&gt;=AB200-$G$7,$C$15:$C$10000)),"")</f>
        <v/>
      </c>
      <c r="AB200" s="16" t="str">
        <f t="array" ref="AB200">IF(AB199&lt;&gt;"",IF(AA199-1&gt;=$U$7,MAX(IF($C$15:$C$10000&lt;=AA199-1,$C$15:$C$10000)),""),"")</f>
        <v/>
      </c>
    </row>
    <row r="201" spans="3:28" x14ac:dyDescent="0.2">
      <c r="C201" s="16">
        <v>42781</v>
      </c>
      <c r="D201" s="29">
        <v>1.0598000000000001</v>
      </c>
      <c r="F201" s="16" t="str">
        <f t="shared" si="26"/>
        <v/>
      </c>
      <c r="G201" s="16" t="str">
        <f t="shared" si="27"/>
        <v/>
      </c>
      <c r="H201" s="53" t="str">
        <f t="shared" ca="1" si="24"/>
        <v/>
      </c>
      <c r="I201" s="51" t="str">
        <f t="shared" si="25"/>
        <v/>
      </c>
      <c r="J201" s="29" t="str">
        <f>IF(G201&lt;&gt;"",IF($D$7="Weekly","Wk "&amp;WEEKNUM(G201)&amp;" "&amp;"- "&amp;YEAR(G201),IF($D$7="Monthly",TEXT(G201,"mmm-yyyy"),IF($D$7="Yearly","Y "&amp;YEAR(G201),IF($D$7="Quarterly",YEAR(G201)&amp;" - Q"&amp;LOOKUP(MONTH(G201),{1,4,7,10},{1,2,3,4}),TEXT(F201,"dd-mmm-yy")&amp;" - "&amp;TEXT(G201,"dd-mmm-yy"))))),"")</f>
        <v/>
      </c>
      <c r="O201" s="63"/>
      <c r="S201" s="16" t="str">
        <f t="array" ref="S201">IF(T201&lt;&gt;"",MIN(IF($C$15:$C$10000&gt;=(T201-6),$C$15:$C$10000)),"")</f>
        <v/>
      </c>
      <c r="T201" s="16" t="str">
        <f t="array" ref="T201">IF(T200&lt;&gt;"",IF(S200-1&gt;=$U$7,MAX(IF($C$15:$C$10000&lt;=(S200-1),$C$15:$C$10000)),""),"")</f>
        <v/>
      </c>
      <c r="U201" s="16" t="str">
        <f t="array" ref="U201">IF(V201&lt;&gt;"",MIN(IF($C$15:$C$10000&gt;=DATE(YEAR(V201),MONTH(V201),1),$C$15:$C$10000)),"")</f>
        <v/>
      </c>
      <c r="V201" s="16" t="str">
        <f t="array" ref="V201">IF(V200&lt;&gt;"",IF(U200-1&gt;=$U$7,MAX(IF($C$15:$C$10000&lt;=U200-1,$C$15:$C$10000)),""),"")</f>
        <v/>
      </c>
      <c r="W201" s="20" t="str">
        <f t="array" ref="W201">IF(X201&lt;&gt;"",MIN(IF($C$15:$C$10000&gt;=DATE(YEAR(X201),3*(ROUNDUP(MONTH(X201)/3,0)-1)+1,1),$C$15:$C$10000)),"")</f>
        <v/>
      </c>
      <c r="X201" s="16" t="str">
        <f t="array" ref="X201">IF(X200&lt;&gt;"",IF(W200-1&gt;=$U$7,MAX(IF($C$15:$C$10000&lt;=W200-1,$C$15:$C$10000)),""),"")</f>
        <v/>
      </c>
      <c r="Y201" s="16" t="str">
        <f t="array" ref="Y201">IF(Z201&lt;&gt;"",MIN(IF($C$15:$C$10000&gt;=DATE(YEAR(Z201),1,1),$C$15:$C$10000)),"")</f>
        <v/>
      </c>
      <c r="Z201" s="16" t="str">
        <f t="array" ref="Z201">IF(Z200&lt;&gt;"",IF(Y200-1&gt;=$U$7,MAX(IF($C$15:$C$10000&lt;=Y200-1,$C$15:$C$10000)),""),"")</f>
        <v/>
      </c>
      <c r="AA201" s="16" t="str">
        <f t="array" ref="AA201">IF(AB201&lt;&gt;"",MIN(IF($C$15:$C$10000&gt;=AB201-$G$7,$C$15:$C$10000)),"")</f>
        <v/>
      </c>
      <c r="AB201" s="16" t="str">
        <f t="array" ref="AB201">IF(AB200&lt;&gt;"",IF(AA200-1&gt;=$U$7,MAX(IF($C$15:$C$10000&lt;=AA200-1,$C$15:$C$10000)),""),"")</f>
        <v/>
      </c>
    </row>
    <row r="202" spans="3:28" x14ac:dyDescent="0.2">
      <c r="C202" s="16">
        <v>42780</v>
      </c>
      <c r="D202" s="29">
        <v>1.0577000000000001</v>
      </c>
      <c r="F202" s="16" t="str">
        <f t="shared" si="26"/>
        <v/>
      </c>
      <c r="G202" s="16" t="str">
        <f t="shared" si="27"/>
        <v/>
      </c>
      <c r="H202" s="53" t="str">
        <f t="shared" ca="1" si="24"/>
        <v/>
      </c>
      <c r="I202" s="51" t="str">
        <f t="shared" si="25"/>
        <v/>
      </c>
      <c r="J202" s="29" t="str">
        <f>IF(G202&lt;&gt;"",IF($D$7="Weekly","Wk "&amp;WEEKNUM(G202)&amp;" "&amp;"- "&amp;YEAR(G202),IF($D$7="Monthly",TEXT(G202,"mmm-yyyy"),IF($D$7="Yearly","Y "&amp;YEAR(G202),IF($D$7="Quarterly",YEAR(G202)&amp;" - Q"&amp;LOOKUP(MONTH(G202),{1,4,7,10},{1,2,3,4}),TEXT(F202,"dd-mmm-yy")&amp;" - "&amp;TEXT(G202,"dd-mmm-yy"))))),"")</f>
        <v/>
      </c>
      <c r="O202" s="63"/>
      <c r="S202" s="16" t="str">
        <f t="array" ref="S202">IF(T202&lt;&gt;"",MIN(IF($C$15:$C$10000&gt;=(T202-6),$C$15:$C$10000)),"")</f>
        <v/>
      </c>
      <c r="T202" s="16" t="str">
        <f t="array" ref="T202">IF(T201&lt;&gt;"",IF(S201-1&gt;=$U$7,MAX(IF($C$15:$C$10000&lt;=(S201-1),$C$15:$C$10000)),""),"")</f>
        <v/>
      </c>
      <c r="U202" s="16" t="str">
        <f t="array" ref="U202">IF(V202&lt;&gt;"",MIN(IF($C$15:$C$10000&gt;=DATE(YEAR(V202),MONTH(V202),1),$C$15:$C$10000)),"")</f>
        <v/>
      </c>
      <c r="V202" s="16" t="str">
        <f t="array" ref="V202">IF(V201&lt;&gt;"",IF(U201-1&gt;=$U$7,MAX(IF($C$15:$C$10000&lt;=U201-1,$C$15:$C$10000)),""),"")</f>
        <v/>
      </c>
      <c r="W202" s="20" t="str">
        <f t="array" ref="W202">IF(X202&lt;&gt;"",MIN(IF($C$15:$C$10000&gt;=DATE(YEAR(X202),3*(ROUNDUP(MONTH(X202)/3,0)-1)+1,1),$C$15:$C$10000)),"")</f>
        <v/>
      </c>
      <c r="X202" s="16" t="str">
        <f t="array" ref="X202">IF(X201&lt;&gt;"",IF(W201-1&gt;=$U$7,MAX(IF($C$15:$C$10000&lt;=W201-1,$C$15:$C$10000)),""),"")</f>
        <v/>
      </c>
      <c r="Y202" s="16" t="str">
        <f t="array" ref="Y202">IF(Z202&lt;&gt;"",MIN(IF($C$15:$C$10000&gt;=DATE(YEAR(Z202),1,1),$C$15:$C$10000)),"")</f>
        <v/>
      </c>
      <c r="Z202" s="16" t="str">
        <f t="array" ref="Z202">IF(Z201&lt;&gt;"",IF(Y201-1&gt;=$U$7,MAX(IF($C$15:$C$10000&lt;=Y201-1,$C$15:$C$10000)),""),"")</f>
        <v/>
      </c>
      <c r="AA202" s="16" t="str">
        <f t="array" ref="AA202">IF(AB202&lt;&gt;"",MIN(IF($C$15:$C$10000&gt;=AB202-$G$7,$C$15:$C$10000)),"")</f>
        <v/>
      </c>
      <c r="AB202" s="16" t="str">
        <f t="array" ref="AB202">IF(AB201&lt;&gt;"",IF(AA201-1&gt;=$U$7,MAX(IF($C$15:$C$10000&lt;=AA201-1,$C$15:$C$10000)),""),"")</f>
        <v/>
      </c>
    </row>
    <row r="203" spans="3:28" x14ac:dyDescent="0.2">
      <c r="C203" s="16">
        <v>42779</v>
      </c>
      <c r="D203" s="29">
        <v>1.0597000000000001</v>
      </c>
      <c r="F203" s="16" t="str">
        <f t="shared" si="26"/>
        <v/>
      </c>
      <c r="G203" s="16" t="str">
        <f t="shared" si="27"/>
        <v/>
      </c>
      <c r="H203" s="53" t="str">
        <f t="shared" ca="1" si="24"/>
        <v/>
      </c>
      <c r="I203" s="51" t="str">
        <f t="shared" si="25"/>
        <v/>
      </c>
      <c r="J203" s="29" t="str">
        <f>IF(G203&lt;&gt;"",IF($D$7="Weekly","Wk "&amp;WEEKNUM(G203)&amp;" "&amp;"- "&amp;YEAR(G203),IF($D$7="Monthly",TEXT(G203,"mmm-yyyy"),IF($D$7="Yearly","Y "&amp;YEAR(G203),IF($D$7="Quarterly",YEAR(G203)&amp;" - Q"&amp;LOOKUP(MONTH(G203),{1,4,7,10},{1,2,3,4}),TEXT(F203,"dd-mmm-yy")&amp;" - "&amp;TEXT(G203,"dd-mmm-yy"))))),"")</f>
        <v/>
      </c>
      <c r="O203" s="63"/>
      <c r="S203" s="16" t="str">
        <f t="array" ref="S203">IF(T203&lt;&gt;"",MIN(IF($C$15:$C$10000&gt;=(T203-6),$C$15:$C$10000)),"")</f>
        <v/>
      </c>
      <c r="T203" s="16" t="str">
        <f t="array" ref="T203">IF(T202&lt;&gt;"",IF(S202-1&gt;=$U$7,MAX(IF($C$15:$C$10000&lt;=(S202-1),$C$15:$C$10000)),""),"")</f>
        <v/>
      </c>
      <c r="U203" s="16" t="str">
        <f t="array" ref="U203">IF(V203&lt;&gt;"",MIN(IF($C$15:$C$10000&gt;=DATE(YEAR(V203),MONTH(V203),1),$C$15:$C$10000)),"")</f>
        <v/>
      </c>
      <c r="V203" s="16" t="str">
        <f t="array" ref="V203">IF(V202&lt;&gt;"",IF(U202-1&gt;=$U$7,MAX(IF($C$15:$C$10000&lt;=U202-1,$C$15:$C$10000)),""),"")</f>
        <v/>
      </c>
      <c r="W203" s="20" t="str">
        <f t="array" ref="W203">IF(X203&lt;&gt;"",MIN(IF($C$15:$C$10000&gt;=DATE(YEAR(X203),3*(ROUNDUP(MONTH(X203)/3,0)-1)+1,1),$C$15:$C$10000)),"")</f>
        <v/>
      </c>
      <c r="X203" s="16" t="str">
        <f t="array" ref="X203">IF(X202&lt;&gt;"",IF(W202-1&gt;=$U$7,MAX(IF($C$15:$C$10000&lt;=W202-1,$C$15:$C$10000)),""),"")</f>
        <v/>
      </c>
      <c r="Y203" s="16" t="str">
        <f t="array" ref="Y203">IF(Z203&lt;&gt;"",MIN(IF($C$15:$C$10000&gt;=DATE(YEAR(Z203),1,1),$C$15:$C$10000)),"")</f>
        <v/>
      </c>
      <c r="Z203" s="16" t="str">
        <f t="array" ref="Z203">IF(Z202&lt;&gt;"",IF(Y202-1&gt;=$U$7,MAX(IF($C$15:$C$10000&lt;=Y202-1,$C$15:$C$10000)),""),"")</f>
        <v/>
      </c>
      <c r="AA203" s="16" t="str">
        <f t="array" ref="AA203">IF(AB203&lt;&gt;"",MIN(IF($C$15:$C$10000&gt;=AB203-$G$7,$C$15:$C$10000)),"")</f>
        <v/>
      </c>
      <c r="AB203" s="16" t="str">
        <f t="array" ref="AB203">IF(AB202&lt;&gt;"",IF(AA202-1&gt;=$U$7,MAX(IF($C$15:$C$10000&lt;=AA202-1,$C$15:$C$10000)),""),"")</f>
        <v/>
      </c>
    </row>
    <row r="204" spans="3:28" x14ac:dyDescent="0.2">
      <c r="C204" s="16">
        <v>42776</v>
      </c>
      <c r="D204" s="29">
        <v>1.0638000000000001</v>
      </c>
      <c r="F204" s="16" t="str">
        <f t="shared" si="26"/>
        <v/>
      </c>
      <c r="G204" s="16" t="str">
        <f t="shared" si="27"/>
        <v/>
      </c>
      <c r="H204" s="53" t="str">
        <f t="shared" ca="1" si="24"/>
        <v/>
      </c>
      <c r="I204" s="51" t="str">
        <f t="shared" si="25"/>
        <v/>
      </c>
      <c r="J204" s="29" t="str">
        <f>IF(G204&lt;&gt;"",IF($D$7="Weekly","Wk "&amp;WEEKNUM(G204)&amp;" "&amp;"- "&amp;YEAR(G204),IF($D$7="Monthly",TEXT(G204,"mmm-yyyy"),IF($D$7="Yearly","Y "&amp;YEAR(G204),IF($D$7="Quarterly",YEAR(G204)&amp;" - Q"&amp;LOOKUP(MONTH(G204),{1,4,7,10},{1,2,3,4}),TEXT(F204,"dd-mmm-yy")&amp;" - "&amp;TEXT(G204,"dd-mmm-yy"))))),"")</f>
        <v/>
      </c>
      <c r="O204" s="63"/>
      <c r="S204" s="16" t="str">
        <f t="array" ref="S204">IF(T204&lt;&gt;"",MIN(IF($C$15:$C$10000&gt;=(T204-6),$C$15:$C$10000)),"")</f>
        <v/>
      </c>
      <c r="T204" s="16" t="str">
        <f t="array" ref="T204">IF(T203&lt;&gt;"",IF(S203-1&gt;=$U$7,MAX(IF($C$15:$C$10000&lt;=(S203-1),$C$15:$C$10000)),""),"")</f>
        <v/>
      </c>
      <c r="U204" s="16" t="str">
        <f t="array" ref="U204">IF(V204&lt;&gt;"",MIN(IF($C$15:$C$10000&gt;=DATE(YEAR(V204),MONTH(V204),1),$C$15:$C$10000)),"")</f>
        <v/>
      </c>
      <c r="V204" s="16" t="str">
        <f t="array" ref="V204">IF(V203&lt;&gt;"",IF(U203-1&gt;=$U$7,MAX(IF($C$15:$C$10000&lt;=U203-1,$C$15:$C$10000)),""),"")</f>
        <v/>
      </c>
      <c r="W204" s="20" t="str">
        <f t="array" ref="W204">IF(X204&lt;&gt;"",MIN(IF($C$15:$C$10000&gt;=DATE(YEAR(X204),3*(ROUNDUP(MONTH(X204)/3,0)-1)+1,1),$C$15:$C$10000)),"")</f>
        <v/>
      </c>
      <c r="X204" s="16" t="str">
        <f t="array" ref="X204">IF(X203&lt;&gt;"",IF(W203-1&gt;=$U$7,MAX(IF($C$15:$C$10000&lt;=W203-1,$C$15:$C$10000)),""),"")</f>
        <v/>
      </c>
      <c r="Y204" s="16" t="str">
        <f t="array" ref="Y204">IF(Z204&lt;&gt;"",MIN(IF($C$15:$C$10000&gt;=DATE(YEAR(Z204),1,1),$C$15:$C$10000)),"")</f>
        <v/>
      </c>
      <c r="Z204" s="16" t="str">
        <f t="array" ref="Z204">IF(Z203&lt;&gt;"",IF(Y203-1&gt;=$U$7,MAX(IF($C$15:$C$10000&lt;=Y203-1,$C$15:$C$10000)),""),"")</f>
        <v/>
      </c>
      <c r="AA204" s="16" t="str">
        <f t="array" ref="AA204">IF(AB204&lt;&gt;"",MIN(IF($C$15:$C$10000&gt;=AB204-$G$7,$C$15:$C$10000)),"")</f>
        <v/>
      </c>
      <c r="AB204" s="16" t="str">
        <f t="array" ref="AB204">IF(AB203&lt;&gt;"",IF(AA203-1&gt;=$U$7,MAX(IF($C$15:$C$10000&lt;=AA203-1,$C$15:$C$10000)),""),"")</f>
        <v/>
      </c>
    </row>
    <row r="205" spans="3:28" x14ac:dyDescent="0.2">
      <c r="C205" s="16">
        <v>42775</v>
      </c>
      <c r="D205" s="29">
        <v>1.0653999999999999</v>
      </c>
      <c r="F205" s="16" t="str">
        <f t="shared" si="26"/>
        <v/>
      </c>
      <c r="G205" s="16" t="str">
        <f t="shared" si="27"/>
        <v/>
      </c>
      <c r="H205" s="53" t="str">
        <f t="shared" ca="1" si="24"/>
        <v/>
      </c>
      <c r="I205" s="51" t="str">
        <f t="shared" si="25"/>
        <v/>
      </c>
      <c r="J205" s="29" t="str">
        <f>IF(G205&lt;&gt;"",IF($D$7="Weekly","Wk "&amp;WEEKNUM(G205)&amp;" "&amp;"- "&amp;YEAR(G205),IF($D$7="Monthly",TEXT(G205,"mmm-yyyy"),IF($D$7="Yearly","Y "&amp;YEAR(G205),IF($D$7="Quarterly",YEAR(G205)&amp;" - Q"&amp;LOOKUP(MONTH(G205),{1,4,7,10},{1,2,3,4}),TEXT(F205,"dd-mmm-yy")&amp;" - "&amp;TEXT(G205,"dd-mmm-yy"))))),"")</f>
        <v/>
      </c>
      <c r="O205" s="63"/>
      <c r="S205" s="16" t="str">
        <f t="array" ref="S205">IF(T205&lt;&gt;"",MIN(IF($C$15:$C$10000&gt;=(T205-6),$C$15:$C$10000)),"")</f>
        <v/>
      </c>
      <c r="T205" s="16" t="str">
        <f t="array" ref="T205">IF(T204&lt;&gt;"",IF(S204-1&gt;=$U$7,MAX(IF($C$15:$C$10000&lt;=(S204-1),$C$15:$C$10000)),""),"")</f>
        <v/>
      </c>
      <c r="U205" s="16" t="str">
        <f t="array" ref="U205">IF(V205&lt;&gt;"",MIN(IF($C$15:$C$10000&gt;=DATE(YEAR(V205),MONTH(V205),1),$C$15:$C$10000)),"")</f>
        <v/>
      </c>
      <c r="V205" s="16" t="str">
        <f t="array" ref="V205">IF(V204&lt;&gt;"",IF(U204-1&gt;=$U$7,MAX(IF($C$15:$C$10000&lt;=U204-1,$C$15:$C$10000)),""),"")</f>
        <v/>
      </c>
      <c r="W205" s="20" t="str">
        <f t="array" ref="W205">IF(X205&lt;&gt;"",MIN(IF($C$15:$C$10000&gt;=DATE(YEAR(X205),3*(ROUNDUP(MONTH(X205)/3,0)-1)+1,1),$C$15:$C$10000)),"")</f>
        <v/>
      </c>
      <c r="X205" s="16" t="str">
        <f t="array" ref="X205">IF(X204&lt;&gt;"",IF(W204-1&gt;=$U$7,MAX(IF($C$15:$C$10000&lt;=W204-1,$C$15:$C$10000)),""),"")</f>
        <v/>
      </c>
      <c r="Y205" s="16" t="str">
        <f t="array" ref="Y205">IF(Z205&lt;&gt;"",MIN(IF($C$15:$C$10000&gt;=DATE(YEAR(Z205),1,1),$C$15:$C$10000)),"")</f>
        <v/>
      </c>
      <c r="Z205" s="16" t="str">
        <f t="array" ref="Z205">IF(Z204&lt;&gt;"",IF(Y204-1&gt;=$U$7,MAX(IF($C$15:$C$10000&lt;=Y204-1,$C$15:$C$10000)),""),"")</f>
        <v/>
      </c>
      <c r="AA205" s="16" t="str">
        <f t="array" ref="AA205">IF(AB205&lt;&gt;"",MIN(IF($C$15:$C$10000&gt;=AB205-$G$7,$C$15:$C$10000)),"")</f>
        <v/>
      </c>
      <c r="AB205" s="16" t="str">
        <f t="array" ref="AB205">IF(AB204&lt;&gt;"",IF(AA204-1&gt;=$U$7,MAX(IF($C$15:$C$10000&lt;=AA204-1,$C$15:$C$10000)),""),"")</f>
        <v/>
      </c>
    </row>
    <row r="206" spans="3:28" x14ac:dyDescent="0.2">
      <c r="C206" s="16">
        <v>42774</v>
      </c>
      <c r="D206" s="29">
        <v>1.0697000000000001</v>
      </c>
      <c r="F206" s="16" t="str">
        <f t="shared" si="26"/>
        <v/>
      </c>
      <c r="G206" s="16" t="str">
        <f t="shared" si="27"/>
        <v/>
      </c>
      <c r="H206" s="53" t="str">
        <f t="shared" ca="1" si="24"/>
        <v/>
      </c>
      <c r="I206" s="51" t="str">
        <f t="shared" si="25"/>
        <v/>
      </c>
      <c r="J206" s="29" t="str">
        <f>IF(G206&lt;&gt;"",IF($D$7="Weekly","Wk "&amp;WEEKNUM(G206)&amp;" "&amp;"- "&amp;YEAR(G206),IF($D$7="Monthly",TEXT(G206,"mmm-yyyy"),IF($D$7="Yearly","Y "&amp;YEAR(G206),IF($D$7="Quarterly",YEAR(G206)&amp;" - Q"&amp;LOOKUP(MONTH(G206),{1,4,7,10},{1,2,3,4}),TEXT(F206,"dd-mmm-yy")&amp;" - "&amp;TEXT(G206,"dd-mmm-yy"))))),"")</f>
        <v/>
      </c>
      <c r="O206" s="63"/>
      <c r="S206" s="16" t="str">
        <f t="array" ref="S206">IF(T206&lt;&gt;"",MIN(IF($C$15:$C$10000&gt;=(T206-6),$C$15:$C$10000)),"")</f>
        <v/>
      </c>
      <c r="T206" s="16" t="str">
        <f t="array" ref="T206">IF(T205&lt;&gt;"",IF(S205-1&gt;=$U$7,MAX(IF($C$15:$C$10000&lt;=(S205-1),$C$15:$C$10000)),""),"")</f>
        <v/>
      </c>
      <c r="U206" s="16" t="str">
        <f t="array" ref="U206">IF(V206&lt;&gt;"",MIN(IF($C$15:$C$10000&gt;=DATE(YEAR(V206),MONTH(V206),1),$C$15:$C$10000)),"")</f>
        <v/>
      </c>
      <c r="V206" s="16" t="str">
        <f t="array" ref="V206">IF(V205&lt;&gt;"",IF(U205-1&gt;=$U$7,MAX(IF($C$15:$C$10000&lt;=U205-1,$C$15:$C$10000)),""),"")</f>
        <v/>
      </c>
      <c r="W206" s="20" t="str">
        <f t="array" ref="W206">IF(X206&lt;&gt;"",MIN(IF($C$15:$C$10000&gt;=DATE(YEAR(X206),3*(ROUNDUP(MONTH(X206)/3,0)-1)+1,1),$C$15:$C$10000)),"")</f>
        <v/>
      </c>
      <c r="X206" s="16" t="str">
        <f t="array" ref="X206">IF(X205&lt;&gt;"",IF(W205-1&gt;=$U$7,MAX(IF($C$15:$C$10000&lt;=W205-1,$C$15:$C$10000)),""),"")</f>
        <v/>
      </c>
      <c r="Y206" s="16" t="str">
        <f t="array" ref="Y206">IF(Z206&lt;&gt;"",MIN(IF($C$15:$C$10000&gt;=DATE(YEAR(Z206),1,1),$C$15:$C$10000)),"")</f>
        <v/>
      </c>
      <c r="Z206" s="16" t="str">
        <f t="array" ref="Z206">IF(Z205&lt;&gt;"",IF(Y205-1&gt;=$U$7,MAX(IF($C$15:$C$10000&lt;=Y205-1,$C$15:$C$10000)),""),"")</f>
        <v/>
      </c>
      <c r="AA206" s="16" t="str">
        <f t="array" ref="AA206">IF(AB206&lt;&gt;"",MIN(IF($C$15:$C$10000&gt;=AB206-$G$7,$C$15:$C$10000)),"")</f>
        <v/>
      </c>
      <c r="AB206" s="16" t="str">
        <f t="array" ref="AB206">IF(AB205&lt;&gt;"",IF(AA205-1&gt;=$U$7,MAX(IF($C$15:$C$10000&lt;=AA205-1,$C$15:$C$10000)),""),"")</f>
        <v/>
      </c>
    </row>
    <row r="207" spans="3:28" x14ac:dyDescent="0.2">
      <c r="C207" s="16">
        <v>42773</v>
      </c>
      <c r="D207" s="29">
        <v>1.0680000000000001</v>
      </c>
      <c r="F207" s="16" t="str">
        <f t="shared" si="26"/>
        <v/>
      </c>
      <c r="G207" s="16" t="str">
        <f t="shared" si="27"/>
        <v/>
      </c>
      <c r="H207" s="53" t="str">
        <f t="shared" ref="H207:H270" ca="1" si="28">IF(AND(F207&lt;&gt;"",G207&lt;&gt;""),AVERAGE(OFFSET($D$14,ROW(INDEX($D$14:$D$2286,MATCH(G207,$C$14:$C$2286,0)))-ROW($D$14),0,ROW(INDEX($D$14:$D$2286,MATCH(F207,$C$14:$C$2286,0)))-ROW(INDEX($D$14:$D$2286,MATCH(G207,$C$14:$C$2286,0)))+1,1)),"")</f>
        <v/>
      </c>
      <c r="I207" s="51" t="str">
        <f t="shared" ref="I207:I270" si="29">IF(AND(F207&lt;&gt;"",G207&lt;&gt;""),(VLOOKUP(G207,$C$14:$D$2286,2,FALSE)-VLOOKUP(F207,$C$14:$D$2286,2,FALSE))/VLOOKUP(F207,$C$14:$D$2286,2,FALSE),"")</f>
        <v/>
      </c>
      <c r="J207" s="29" t="str">
        <f>IF(G207&lt;&gt;"",IF($D$7="Weekly","Wk "&amp;WEEKNUM(G207)&amp;" "&amp;"- "&amp;YEAR(G207),IF($D$7="Monthly",TEXT(G207,"mmm-yyyy"),IF($D$7="Yearly","Y "&amp;YEAR(G207),IF($D$7="Quarterly",YEAR(G207)&amp;" - Q"&amp;LOOKUP(MONTH(G207),{1,4,7,10},{1,2,3,4}),TEXT(F207,"dd-mmm-yy")&amp;" - "&amp;TEXT(G207,"dd-mmm-yy"))))),"")</f>
        <v/>
      </c>
      <c r="O207" s="63"/>
      <c r="S207" s="16" t="str">
        <f t="array" ref="S207">IF(T207&lt;&gt;"",MIN(IF($C$15:$C$10000&gt;=(T207-6),$C$15:$C$10000)),"")</f>
        <v/>
      </c>
      <c r="T207" s="16" t="str">
        <f t="array" ref="T207">IF(T206&lt;&gt;"",IF(S206-1&gt;=$U$7,MAX(IF($C$15:$C$10000&lt;=(S206-1),$C$15:$C$10000)),""),"")</f>
        <v/>
      </c>
      <c r="U207" s="16" t="str">
        <f t="array" ref="U207">IF(V207&lt;&gt;"",MIN(IF($C$15:$C$10000&gt;=DATE(YEAR(V207),MONTH(V207),1),$C$15:$C$10000)),"")</f>
        <v/>
      </c>
      <c r="V207" s="16" t="str">
        <f t="array" ref="V207">IF(V206&lt;&gt;"",IF(U206-1&gt;=$U$7,MAX(IF($C$15:$C$10000&lt;=U206-1,$C$15:$C$10000)),""),"")</f>
        <v/>
      </c>
      <c r="W207" s="20" t="str">
        <f t="array" ref="W207">IF(X207&lt;&gt;"",MIN(IF($C$15:$C$10000&gt;=DATE(YEAR(X207),3*(ROUNDUP(MONTH(X207)/3,0)-1)+1,1),$C$15:$C$10000)),"")</f>
        <v/>
      </c>
      <c r="X207" s="16" t="str">
        <f t="array" ref="X207">IF(X206&lt;&gt;"",IF(W206-1&gt;=$U$7,MAX(IF($C$15:$C$10000&lt;=W206-1,$C$15:$C$10000)),""),"")</f>
        <v/>
      </c>
      <c r="Y207" s="16" t="str">
        <f t="array" ref="Y207">IF(Z207&lt;&gt;"",MIN(IF($C$15:$C$10000&gt;=DATE(YEAR(Z207),1,1),$C$15:$C$10000)),"")</f>
        <v/>
      </c>
      <c r="Z207" s="16" t="str">
        <f t="array" ref="Z207">IF(Z206&lt;&gt;"",IF(Y206-1&gt;=$U$7,MAX(IF($C$15:$C$10000&lt;=Y206-1,$C$15:$C$10000)),""),"")</f>
        <v/>
      </c>
      <c r="AA207" s="16" t="str">
        <f t="array" ref="AA207">IF(AB207&lt;&gt;"",MIN(IF($C$15:$C$10000&gt;=AB207-$G$7,$C$15:$C$10000)),"")</f>
        <v/>
      </c>
      <c r="AB207" s="16" t="str">
        <f t="array" ref="AB207">IF(AB206&lt;&gt;"",IF(AA206-1&gt;=$U$7,MAX(IF($C$15:$C$10000&lt;=AA206-1,$C$15:$C$10000)),""),"")</f>
        <v/>
      </c>
    </row>
    <row r="208" spans="3:28" x14ac:dyDescent="0.2">
      <c r="C208" s="16">
        <v>42772</v>
      </c>
      <c r="D208" s="29">
        <v>1.0749</v>
      </c>
      <c r="F208" s="16" t="str">
        <f t="shared" si="26"/>
        <v/>
      </c>
      <c r="G208" s="16" t="str">
        <f t="shared" si="27"/>
        <v/>
      </c>
      <c r="H208" s="53" t="str">
        <f t="shared" ca="1" si="28"/>
        <v/>
      </c>
      <c r="I208" s="51" t="str">
        <f t="shared" si="29"/>
        <v/>
      </c>
      <c r="J208" s="29" t="str">
        <f>IF(G208&lt;&gt;"",IF($D$7="Weekly","Wk "&amp;WEEKNUM(G208)&amp;" "&amp;"- "&amp;YEAR(G208),IF($D$7="Monthly",TEXT(G208,"mmm-yyyy"),IF($D$7="Yearly","Y "&amp;YEAR(G208),IF($D$7="Quarterly",YEAR(G208)&amp;" - Q"&amp;LOOKUP(MONTH(G208),{1,4,7,10},{1,2,3,4}),TEXT(F208,"dd-mmm-yy")&amp;" - "&amp;TEXT(G208,"dd-mmm-yy"))))),"")</f>
        <v/>
      </c>
      <c r="O208" s="63"/>
      <c r="S208" s="16" t="str">
        <f t="array" ref="S208">IF(T208&lt;&gt;"",MIN(IF($C$15:$C$10000&gt;=(T208-6),$C$15:$C$10000)),"")</f>
        <v/>
      </c>
      <c r="T208" s="16" t="str">
        <f t="array" ref="T208">IF(T207&lt;&gt;"",IF(S207-1&gt;=$U$7,MAX(IF($C$15:$C$10000&lt;=(S207-1),$C$15:$C$10000)),""),"")</f>
        <v/>
      </c>
      <c r="U208" s="16" t="str">
        <f t="array" ref="U208">IF(V208&lt;&gt;"",MIN(IF($C$15:$C$10000&gt;=DATE(YEAR(V208),MONTH(V208),1),$C$15:$C$10000)),"")</f>
        <v/>
      </c>
      <c r="V208" s="16" t="str">
        <f t="array" ref="V208">IF(V207&lt;&gt;"",IF(U207-1&gt;=$U$7,MAX(IF($C$15:$C$10000&lt;=U207-1,$C$15:$C$10000)),""),"")</f>
        <v/>
      </c>
      <c r="W208" s="20" t="str">
        <f t="array" ref="W208">IF(X208&lt;&gt;"",MIN(IF($C$15:$C$10000&gt;=DATE(YEAR(X208),3*(ROUNDUP(MONTH(X208)/3,0)-1)+1,1),$C$15:$C$10000)),"")</f>
        <v/>
      </c>
      <c r="X208" s="16" t="str">
        <f t="array" ref="X208">IF(X207&lt;&gt;"",IF(W207-1&gt;=$U$7,MAX(IF($C$15:$C$10000&lt;=W207-1,$C$15:$C$10000)),""),"")</f>
        <v/>
      </c>
      <c r="Y208" s="16" t="str">
        <f t="array" ref="Y208">IF(Z208&lt;&gt;"",MIN(IF($C$15:$C$10000&gt;=DATE(YEAR(Z208),1,1),$C$15:$C$10000)),"")</f>
        <v/>
      </c>
      <c r="Z208" s="16" t="str">
        <f t="array" ref="Z208">IF(Z207&lt;&gt;"",IF(Y207-1&gt;=$U$7,MAX(IF($C$15:$C$10000&lt;=Y207-1,$C$15:$C$10000)),""),"")</f>
        <v/>
      </c>
      <c r="AA208" s="16" t="str">
        <f t="array" ref="AA208">IF(AB208&lt;&gt;"",MIN(IF($C$15:$C$10000&gt;=AB208-$G$7,$C$15:$C$10000)),"")</f>
        <v/>
      </c>
      <c r="AB208" s="16" t="str">
        <f t="array" ref="AB208">IF(AB207&lt;&gt;"",IF(AA207-1&gt;=$U$7,MAX(IF($C$15:$C$10000&lt;=AA207-1,$C$15:$C$10000)),""),"")</f>
        <v/>
      </c>
    </row>
    <row r="209" spans="3:28" x14ac:dyDescent="0.2">
      <c r="C209" s="16">
        <v>42769</v>
      </c>
      <c r="D209" s="29">
        <v>1.0781000000000001</v>
      </c>
      <c r="F209" s="16" t="str">
        <f t="shared" si="26"/>
        <v/>
      </c>
      <c r="G209" s="16" t="str">
        <f t="shared" si="27"/>
        <v/>
      </c>
      <c r="H209" s="53" t="str">
        <f t="shared" ca="1" si="28"/>
        <v/>
      </c>
      <c r="I209" s="51" t="str">
        <f t="shared" si="29"/>
        <v/>
      </c>
      <c r="J209" s="29" t="str">
        <f>IF(G209&lt;&gt;"",IF($D$7="Weekly","Wk "&amp;WEEKNUM(G209)&amp;" "&amp;"- "&amp;YEAR(G209),IF($D$7="Monthly",TEXT(G209,"mmm-yyyy"),IF($D$7="Yearly","Y "&amp;YEAR(G209),IF($D$7="Quarterly",YEAR(G209)&amp;" - Q"&amp;LOOKUP(MONTH(G209),{1,4,7,10},{1,2,3,4}),TEXT(F209,"dd-mmm-yy")&amp;" - "&amp;TEXT(G209,"dd-mmm-yy"))))),"")</f>
        <v/>
      </c>
      <c r="O209" s="63"/>
      <c r="S209" s="16" t="str">
        <f t="array" ref="S209">IF(T209&lt;&gt;"",MIN(IF($C$15:$C$10000&gt;=(T209-6),$C$15:$C$10000)),"")</f>
        <v/>
      </c>
      <c r="T209" s="16" t="str">
        <f t="array" ref="T209">IF(T208&lt;&gt;"",IF(S208-1&gt;=$U$7,MAX(IF($C$15:$C$10000&lt;=(S208-1),$C$15:$C$10000)),""),"")</f>
        <v/>
      </c>
      <c r="U209" s="16" t="str">
        <f t="array" ref="U209">IF(V209&lt;&gt;"",MIN(IF($C$15:$C$10000&gt;=DATE(YEAR(V209),MONTH(V209),1),$C$15:$C$10000)),"")</f>
        <v/>
      </c>
      <c r="V209" s="16" t="str">
        <f t="array" ref="V209">IF(V208&lt;&gt;"",IF(U208-1&gt;=$U$7,MAX(IF($C$15:$C$10000&lt;=U208-1,$C$15:$C$10000)),""),"")</f>
        <v/>
      </c>
      <c r="W209" s="20" t="str">
        <f t="array" ref="W209">IF(X209&lt;&gt;"",MIN(IF($C$15:$C$10000&gt;=DATE(YEAR(X209),3*(ROUNDUP(MONTH(X209)/3,0)-1)+1,1),$C$15:$C$10000)),"")</f>
        <v/>
      </c>
      <c r="X209" s="16" t="str">
        <f t="array" ref="X209">IF(X208&lt;&gt;"",IF(W208-1&gt;=$U$7,MAX(IF($C$15:$C$10000&lt;=W208-1,$C$15:$C$10000)),""),"")</f>
        <v/>
      </c>
      <c r="Y209" s="16" t="str">
        <f t="array" ref="Y209">IF(Z209&lt;&gt;"",MIN(IF($C$15:$C$10000&gt;=DATE(YEAR(Z209),1,1),$C$15:$C$10000)),"")</f>
        <v/>
      </c>
      <c r="Z209" s="16" t="str">
        <f t="array" ref="Z209">IF(Z208&lt;&gt;"",IF(Y208-1&gt;=$U$7,MAX(IF($C$15:$C$10000&lt;=Y208-1,$C$15:$C$10000)),""),"")</f>
        <v/>
      </c>
      <c r="AA209" s="16" t="str">
        <f t="array" ref="AA209">IF(AB209&lt;&gt;"",MIN(IF($C$15:$C$10000&gt;=AB209-$G$7,$C$15:$C$10000)),"")</f>
        <v/>
      </c>
      <c r="AB209" s="16" t="str">
        <f t="array" ref="AB209">IF(AB208&lt;&gt;"",IF(AA208-1&gt;=$U$7,MAX(IF($C$15:$C$10000&lt;=AA208-1,$C$15:$C$10000)),""),"")</f>
        <v/>
      </c>
    </row>
    <row r="210" spans="3:28" x14ac:dyDescent="0.2">
      <c r="C210" s="16">
        <v>42768</v>
      </c>
      <c r="D210" s="29">
        <v>1.0758000000000001</v>
      </c>
      <c r="F210" s="16" t="str">
        <f t="shared" si="26"/>
        <v/>
      </c>
      <c r="G210" s="16" t="str">
        <f t="shared" si="27"/>
        <v/>
      </c>
      <c r="H210" s="53" t="str">
        <f t="shared" ca="1" si="28"/>
        <v/>
      </c>
      <c r="I210" s="51" t="str">
        <f t="shared" si="29"/>
        <v/>
      </c>
      <c r="J210" s="29" t="str">
        <f>IF(G210&lt;&gt;"",IF($D$7="Weekly","Wk "&amp;WEEKNUM(G210)&amp;" "&amp;"- "&amp;YEAR(G210),IF($D$7="Monthly",TEXT(G210,"mmm-yyyy"),IF($D$7="Yearly","Y "&amp;YEAR(G210),IF($D$7="Quarterly",YEAR(G210)&amp;" - Q"&amp;LOOKUP(MONTH(G210),{1,4,7,10},{1,2,3,4}),TEXT(F210,"dd-mmm-yy")&amp;" - "&amp;TEXT(G210,"dd-mmm-yy"))))),"")</f>
        <v/>
      </c>
      <c r="O210" s="63"/>
      <c r="S210" s="16" t="str">
        <f t="array" ref="S210">IF(T210&lt;&gt;"",MIN(IF($C$15:$C$10000&gt;=(T210-6),$C$15:$C$10000)),"")</f>
        <v/>
      </c>
      <c r="T210" s="16" t="str">
        <f t="array" ref="T210">IF(T209&lt;&gt;"",IF(S209-1&gt;=$U$7,MAX(IF($C$15:$C$10000&lt;=(S209-1),$C$15:$C$10000)),""),"")</f>
        <v/>
      </c>
      <c r="U210" s="16" t="str">
        <f t="array" ref="U210">IF(V210&lt;&gt;"",MIN(IF($C$15:$C$10000&gt;=DATE(YEAR(V210),MONTH(V210),1),$C$15:$C$10000)),"")</f>
        <v/>
      </c>
      <c r="V210" s="16" t="str">
        <f t="array" ref="V210">IF(V209&lt;&gt;"",IF(U209-1&gt;=$U$7,MAX(IF($C$15:$C$10000&lt;=U209-1,$C$15:$C$10000)),""),"")</f>
        <v/>
      </c>
      <c r="W210" s="20" t="str">
        <f t="array" ref="W210">IF(X210&lt;&gt;"",MIN(IF($C$15:$C$10000&gt;=DATE(YEAR(X210),3*(ROUNDUP(MONTH(X210)/3,0)-1)+1,1),$C$15:$C$10000)),"")</f>
        <v/>
      </c>
      <c r="X210" s="16" t="str">
        <f t="array" ref="X210">IF(X209&lt;&gt;"",IF(W209-1&gt;=$U$7,MAX(IF($C$15:$C$10000&lt;=W209-1,$C$15:$C$10000)),""),"")</f>
        <v/>
      </c>
      <c r="Y210" s="16" t="str">
        <f t="array" ref="Y210">IF(Z210&lt;&gt;"",MIN(IF($C$15:$C$10000&gt;=DATE(YEAR(Z210),1,1),$C$15:$C$10000)),"")</f>
        <v/>
      </c>
      <c r="Z210" s="16" t="str">
        <f t="array" ref="Z210">IF(Z209&lt;&gt;"",IF(Y209-1&gt;=$U$7,MAX(IF($C$15:$C$10000&lt;=Y209-1,$C$15:$C$10000)),""),"")</f>
        <v/>
      </c>
      <c r="AA210" s="16" t="str">
        <f t="array" ref="AA210">IF(AB210&lt;&gt;"",MIN(IF($C$15:$C$10000&gt;=AB210-$G$7,$C$15:$C$10000)),"")</f>
        <v/>
      </c>
      <c r="AB210" s="16" t="str">
        <f t="array" ref="AB210">IF(AB209&lt;&gt;"",IF(AA209-1&gt;=$U$7,MAX(IF($C$15:$C$10000&lt;=AA209-1,$C$15:$C$10000)),""),"")</f>
        <v/>
      </c>
    </row>
    <row r="211" spans="3:28" x14ac:dyDescent="0.2">
      <c r="C211" s="16">
        <v>42767</v>
      </c>
      <c r="D211" s="29">
        <v>1.0767</v>
      </c>
      <c r="F211" s="16" t="str">
        <f t="shared" si="26"/>
        <v/>
      </c>
      <c r="G211" s="16" t="str">
        <f t="shared" si="27"/>
        <v/>
      </c>
      <c r="H211" s="53" t="str">
        <f t="shared" ca="1" si="28"/>
        <v/>
      </c>
      <c r="I211" s="51" t="str">
        <f t="shared" si="29"/>
        <v/>
      </c>
      <c r="J211" s="29" t="str">
        <f>IF(G211&lt;&gt;"",IF($D$7="Weekly","Wk "&amp;WEEKNUM(G211)&amp;" "&amp;"- "&amp;YEAR(G211),IF($D$7="Monthly",TEXT(G211,"mmm-yyyy"),IF($D$7="Yearly","Y "&amp;YEAR(G211),IF($D$7="Quarterly",YEAR(G211)&amp;" - Q"&amp;LOOKUP(MONTH(G211),{1,4,7,10},{1,2,3,4}),TEXT(F211,"dd-mmm-yy")&amp;" - "&amp;TEXT(G211,"dd-mmm-yy"))))),"")</f>
        <v/>
      </c>
      <c r="O211" s="63"/>
      <c r="S211" s="16" t="str">
        <f t="array" ref="S211">IF(T211&lt;&gt;"",MIN(IF($C$15:$C$10000&gt;=(T211-6),$C$15:$C$10000)),"")</f>
        <v/>
      </c>
      <c r="T211" s="16" t="str">
        <f t="array" ref="T211">IF(T210&lt;&gt;"",IF(S210-1&gt;=$U$7,MAX(IF($C$15:$C$10000&lt;=(S210-1),$C$15:$C$10000)),""),"")</f>
        <v/>
      </c>
      <c r="U211" s="16" t="str">
        <f t="array" ref="U211">IF(V211&lt;&gt;"",MIN(IF($C$15:$C$10000&gt;=DATE(YEAR(V211),MONTH(V211),1),$C$15:$C$10000)),"")</f>
        <v/>
      </c>
      <c r="V211" s="16" t="str">
        <f t="array" ref="V211">IF(V210&lt;&gt;"",IF(U210-1&gt;=$U$7,MAX(IF($C$15:$C$10000&lt;=U210-1,$C$15:$C$10000)),""),"")</f>
        <v/>
      </c>
      <c r="W211" s="20" t="str">
        <f t="array" ref="W211">IF(X211&lt;&gt;"",MIN(IF($C$15:$C$10000&gt;=DATE(YEAR(X211),3*(ROUNDUP(MONTH(X211)/3,0)-1)+1,1),$C$15:$C$10000)),"")</f>
        <v/>
      </c>
      <c r="X211" s="16" t="str">
        <f t="array" ref="X211">IF(X210&lt;&gt;"",IF(W210-1&gt;=$U$7,MAX(IF($C$15:$C$10000&lt;=W210-1,$C$15:$C$10000)),""),"")</f>
        <v/>
      </c>
      <c r="Y211" s="16" t="str">
        <f t="array" ref="Y211">IF(Z211&lt;&gt;"",MIN(IF($C$15:$C$10000&gt;=DATE(YEAR(Z211),1,1),$C$15:$C$10000)),"")</f>
        <v/>
      </c>
      <c r="Z211" s="16" t="str">
        <f t="array" ref="Z211">IF(Z210&lt;&gt;"",IF(Y210-1&gt;=$U$7,MAX(IF($C$15:$C$10000&lt;=Y210-1,$C$15:$C$10000)),""),"")</f>
        <v/>
      </c>
      <c r="AA211" s="16" t="str">
        <f t="array" ref="AA211">IF(AB211&lt;&gt;"",MIN(IF($C$15:$C$10000&gt;=AB211-$G$7,$C$15:$C$10000)),"")</f>
        <v/>
      </c>
      <c r="AB211" s="16" t="str">
        <f t="array" ref="AB211">IF(AB210&lt;&gt;"",IF(AA210-1&gt;=$U$7,MAX(IF($C$15:$C$10000&lt;=AA210-1,$C$15:$C$10000)),""),"")</f>
        <v/>
      </c>
    </row>
    <row r="212" spans="3:28" x14ac:dyDescent="0.2">
      <c r="C212" s="16">
        <v>42766</v>
      </c>
      <c r="D212" s="29">
        <v>1.0794999999999999</v>
      </c>
      <c r="F212" s="16" t="str">
        <f t="shared" si="26"/>
        <v/>
      </c>
      <c r="G212" s="16" t="str">
        <f t="shared" si="27"/>
        <v/>
      </c>
      <c r="H212" s="53" t="str">
        <f t="shared" ca="1" si="28"/>
        <v/>
      </c>
      <c r="I212" s="51" t="str">
        <f t="shared" si="29"/>
        <v/>
      </c>
      <c r="J212" s="29" t="str">
        <f>IF(G212&lt;&gt;"",IF($D$7="Weekly","Wk "&amp;WEEKNUM(G212)&amp;" "&amp;"- "&amp;YEAR(G212),IF($D$7="Monthly",TEXT(G212,"mmm-yyyy"),IF($D$7="Yearly","Y "&amp;YEAR(G212),IF($D$7="Quarterly",YEAR(G212)&amp;" - Q"&amp;LOOKUP(MONTH(G212),{1,4,7,10},{1,2,3,4}),TEXT(F212,"dd-mmm-yy")&amp;" - "&amp;TEXT(G212,"dd-mmm-yy"))))),"")</f>
        <v/>
      </c>
      <c r="O212" s="63"/>
      <c r="S212" s="16" t="str">
        <f t="array" ref="S212">IF(T212&lt;&gt;"",MIN(IF($C$15:$C$10000&gt;=(T212-6),$C$15:$C$10000)),"")</f>
        <v/>
      </c>
      <c r="T212" s="16" t="str">
        <f t="array" ref="T212">IF(T211&lt;&gt;"",IF(S211-1&gt;=$U$7,MAX(IF($C$15:$C$10000&lt;=(S211-1),$C$15:$C$10000)),""),"")</f>
        <v/>
      </c>
      <c r="U212" s="16" t="str">
        <f t="array" ref="U212">IF(V212&lt;&gt;"",MIN(IF($C$15:$C$10000&gt;=DATE(YEAR(V212),MONTH(V212),1),$C$15:$C$10000)),"")</f>
        <v/>
      </c>
      <c r="V212" s="16" t="str">
        <f t="array" ref="V212">IF(V211&lt;&gt;"",IF(U211-1&gt;=$U$7,MAX(IF($C$15:$C$10000&lt;=U211-1,$C$15:$C$10000)),""),"")</f>
        <v/>
      </c>
      <c r="W212" s="20" t="str">
        <f t="array" ref="W212">IF(X212&lt;&gt;"",MIN(IF($C$15:$C$10000&gt;=DATE(YEAR(X212),3*(ROUNDUP(MONTH(X212)/3,0)-1)+1,1),$C$15:$C$10000)),"")</f>
        <v/>
      </c>
      <c r="X212" s="16" t="str">
        <f t="array" ref="X212">IF(X211&lt;&gt;"",IF(W211-1&gt;=$U$7,MAX(IF($C$15:$C$10000&lt;=W211-1,$C$15:$C$10000)),""),"")</f>
        <v/>
      </c>
      <c r="Y212" s="16" t="str">
        <f t="array" ref="Y212">IF(Z212&lt;&gt;"",MIN(IF($C$15:$C$10000&gt;=DATE(YEAR(Z212),1,1),$C$15:$C$10000)),"")</f>
        <v/>
      </c>
      <c r="Z212" s="16" t="str">
        <f t="array" ref="Z212">IF(Z211&lt;&gt;"",IF(Y211-1&gt;=$U$7,MAX(IF($C$15:$C$10000&lt;=Y211-1,$C$15:$C$10000)),""),"")</f>
        <v/>
      </c>
      <c r="AA212" s="16" t="str">
        <f t="array" ref="AA212">IF(AB212&lt;&gt;"",MIN(IF($C$15:$C$10000&gt;=AB212-$G$7,$C$15:$C$10000)),"")</f>
        <v/>
      </c>
      <c r="AB212" s="16" t="str">
        <f t="array" ref="AB212">IF(AB211&lt;&gt;"",IF(AA211-1&gt;=$U$7,MAX(IF($C$15:$C$10000&lt;=AA211-1,$C$15:$C$10000)),""),"")</f>
        <v/>
      </c>
    </row>
    <row r="213" spans="3:28" x14ac:dyDescent="0.2">
      <c r="C213" s="16">
        <v>42765</v>
      </c>
      <c r="D213" s="29">
        <v>1.0691999999999999</v>
      </c>
      <c r="F213" s="16" t="str">
        <f t="shared" si="26"/>
        <v/>
      </c>
      <c r="G213" s="16" t="str">
        <f t="shared" si="27"/>
        <v/>
      </c>
      <c r="H213" s="53" t="str">
        <f t="shared" ca="1" si="28"/>
        <v/>
      </c>
      <c r="I213" s="51" t="str">
        <f t="shared" si="29"/>
        <v/>
      </c>
      <c r="J213" s="29" t="str">
        <f>IF(G213&lt;&gt;"",IF($D$7="Weekly","Wk "&amp;WEEKNUM(G213)&amp;" "&amp;"- "&amp;YEAR(G213),IF($D$7="Monthly",TEXT(G213,"mmm-yyyy"),IF($D$7="Yearly","Y "&amp;YEAR(G213),IF($D$7="Quarterly",YEAR(G213)&amp;" - Q"&amp;LOOKUP(MONTH(G213),{1,4,7,10},{1,2,3,4}),TEXT(F213,"dd-mmm-yy")&amp;" - "&amp;TEXT(G213,"dd-mmm-yy"))))),"")</f>
        <v/>
      </c>
      <c r="O213" s="63"/>
      <c r="S213" s="16" t="str">
        <f t="array" ref="S213">IF(T213&lt;&gt;"",MIN(IF($C$15:$C$10000&gt;=(T213-6),$C$15:$C$10000)),"")</f>
        <v/>
      </c>
      <c r="T213" s="16" t="str">
        <f t="array" ref="T213">IF(T212&lt;&gt;"",IF(S212-1&gt;=$U$7,MAX(IF($C$15:$C$10000&lt;=(S212-1),$C$15:$C$10000)),""),"")</f>
        <v/>
      </c>
      <c r="U213" s="16" t="str">
        <f t="array" ref="U213">IF(V213&lt;&gt;"",MIN(IF($C$15:$C$10000&gt;=DATE(YEAR(V213),MONTH(V213),1),$C$15:$C$10000)),"")</f>
        <v/>
      </c>
      <c r="V213" s="16" t="str">
        <f t="array" ref="V213">IF(V212&lt;&gt;"",IF(U212-1&gt;=$U$7,MAX(IF($C$15:$C$10000&lt;=U212-1,$C$15:$C$10000)),""),"")</f>
        <v/>
      </c>
      <c r="W213" s="20" t="str">
        <f t="array" ref="W213">IF(X213&lt;&gt;"",MIN(IF($C$15:$C$10000&gt;=DATE(YEAR(X213),3*(ROUNDUP(MONTH(X213)/3,0)-1)+1,1),$C$15:$C$10000)),"")</f>
        <v/>
      </c>
      <c r="X213" s="16" t="str">
        <f t="array" ref="X213">IF(X212&lt;&gt;"",IF(W212-1&gt;=$U$7,MAX(IF($C$15:$C$10000&lt;=W212-1,$C$15:$C$10000)),""),"")</f>
        <v/>
      </c>
      <c r="Y213" s="16" t="str">
        <f t="array" ref="Y213">IF(Z213&lt;&gt;"",MIN(IF($C$15:$C$10000&gt;=DATE(YEAR(Z213),1,1),$C$15:$C$10000)),"")</f>
        <v/>
      </c>
      <c r="Z213" s="16" t="str">
        <f t="array" ref="Z213">IF(Z212&lt;&gt;"",IF(Y212-1&gt;=$U$7,MAX(IF($C$15:$C$10000&lt;=Y212-1,$C$15:$C$10000)),""),"")</f>
        <v/>
      </c>
      <c r="AA213" s="16" t="str">
        <f t="array" ref="AA213">IF(AB213&lt;&gt;"",MIN(IF($C$15:$C$10000&gt;=AB213-$G$7,$C$15:$C$10000)),"")</f>
        <v/>
      </c>
      <c r="AB213" s="16" t="str">
        <f t="array" ref="AB213">IF(AB212&lt;&gt;"",IF(AA212-1&gt;=$U$7,MAX(IF($C$15:$C$10000&lt;=AA212-1,$C$15:$C$10000)),""),"")</f>
        <v/>
      </c>
    </row>
    <row r="214" spans="3:28" x14ac:dyDescent="0.2">
      <c r="C214" s="16">
        <v>42762</v>
      </c>
      <c r="D214" s="29">
        <v>1.0693999999999999</v>
      </c>
      <c r="F214" s="16" t="str">
        <f t="shared" si="26"/>
        <v/>
      </c>
      <c r="G214" s="16" t="str">
        <f t="shared" si="27"/>
        <v/>
      </c>
      <c r="H214" s="53" t="str">
        <f t="shared" ca="1" si="28"/>
        <v/>
      </c>
      <c r="I214" s="51" t="str">
        <f t="shared" si="29"/>
        <v/>
      </c>
      <c r="J214" s="29" t="str">
        <f>IF(G214&lt;&gt;"",IF($D$7="Weekly","Wk "&amp;WEEKNUM(G214)&amp;" "&amp;"- "&amp;YEAR(G214),IF($D$7="Monthly",TEXT(G214,"mmm-yyyy"),IF($D$7="Yearly","Y "&amp;YEAR(G214),IF($D$7="Quarterly",YEAR(G214)&amp;" - Q"&amp;LOOKUP(MONTH(G214),{1,4,7,10},{1,2,3,4}),TEXT(F214,"dd-mmm-yy")&amp;" - "&amp;TEXT(G214,"dd-mmm-yy"))))),"")</f>
        <v/>
      </c>
      <c r="O214" s="63"/>
      <c r="S214" s="16" t="str">
        <f t="array" ref="S214">IF(T214&lt;&gt;"",MIN(IF($C$15:$C$10000&gt;=(T214-6),$C$15:$C$10000)),"")</f>
        <v/>
      </c>
      <c r="T214" s="16" t="str">
        <f t="array" ref="T214">IF(T213&lt;&gt;"",IF(S213-1&gt;=$U$7,MAX(IF($C$15:$C$10000&lt;=(S213-1),$C$15:$C$10000)),""),"")</f>
        <v/>
      </c>
      <c r="U214" s="16" t="str">
        <f t="array" ref="U214">IF(V214&lt;&gt;"",MIN(IF($C$15:$C$10000&gt;=DATE(YEAR(V214),MONTH(V214),1),$C$15:$C$10000)),"")</f>
        <v/>
      </c>
      <c r="V214" s="16" t="str">
        <f t="array" ref="V214">IF(V213&lt;&gt;"",IF(U213-1&gt;=$U$7,MAX(IF($C$15:$C$10000&lt;=U213-1,$C$15:$C$10000)),""),"")</f>
        <v/>
      </c>
      <c r="W214" s="20" t="str">
        <f t="array" ref="W214">IF(X214&lt;&gt;"",MIN(IF($C$15:$C$10000&gt;=DATE(YEAR(X214),3*(ROUNDUP(MONTH(X214)/3,0)-1)+1,1),$C$15:$C$10000)),"")</f>
        <v/>
      </c>
      <c r="X214" s="16" t="str">
        <f t="array" ref="X214">IF(X213&lt;&gt;"",IF(W213-1&gt;=$U$7,MAX(IF($C$15:$C$10000&lt;=W213-1,$C$15:$C$10000)),""),"")</f>
        <v/>
      </c>
      <c r="Y214" s="16" t="str">
        <f t="array" ref="Y214">IF(Z214&lt;&gt;"",MIN(IF($C$15:$C$10000&gt;=DATE(YEAR(Z214),1,1),$C$15:$C$10000)),"")</f>
        <v/>
      </c>
      <c r="Z214" s="16" t="str">
        <f t="array" ref="Z214">IF(Z213&lt;&gt;"",IF(Y213-1&gt;=$U$7,MAX(IF($C$15:$C$10000&lt;=Y213-1,$C$15:$C$10000)),""),"")</f>
        <v/>
      </c>
      <c r="AA214" s="16" t="str">
        <f t="array" ref="AA214">IF(AB214&lt;&gt;"",MIN(IF($C$15:$C$10000&gt;=AB214-$G$7,$C$15:$C$10000)),"")</f>
        <v/>
      </c>
      <c r="AB214" s="16" t="str">
        <f t="array" ref="AB214">IF(AB213&lt;&gt;"",IF(AA213-1&gt;=$U$7,MAX(IF($C$15:$C$10000&lt;=AA213-1,$C$15:$C$10000)),""),"")</f>
        <v/>
      </c>
    </row>
    <row r="215" spans="3:28" x14ac:dyDescent="0.2">
      <c r="C215" s="16">
        <v>42761</v>
      </c>
      <c r="D215" s="29">
        <v>1.0680000000000001</v>
      </c>
      <c r="F215" s="16" t="str">
        <f t="shared" si="26"/>
        <v/>
      </c>
      <c r="G215" s="16" t="str">
        <f t="shared" si="27"/>
        <v/>
      </c>
      <c r="H215" s="53" t="str">
        <f t="shared" ca="1" si="28"/>
        <v/>
      </c>
      <c r="I215" s="51" t="str">
        <f t="shared" si="29"/>
        <v/>
      </c>
      <c r="J215" s="29" t="str">
        <f>IF(G215&lt;&gt;"",IF($D$7="Weekly","Wk "&amp;WEEKNUM(G215)&amp;" "&amp;"- "&amp;YEAR(G215),IF($D$7="Monthly",TEXT(G215,"mmm-yyyy"),IF($D$7="Yearly","Y "&amp;YEAR(G215),IF($D$7="Quarterly",YEAR(G215)&amp;" - Q"&amp;LOOKUP(MONTH(G215),{1,4,7,10},{1,2,3,4}),TEXT(F215,"dd-mmm-yy")&amp;" - "&amp;TEXT(G215,"dd-mmm-yy"))))),"")</f>
        <v/>
      </c>
      <c r="O215" s="63"/>
      <c r="S215" s="16" t="str">
        <f t="array" ref="S215">IF(T215&lt;&gt;"",MIN(IF($C$15:$C$10000&gt;=(T215-6),$C$15:$C$10000)),"")</f>
        <v/>
      </c>
      <c r="T215" s="16" t="str">
        <f t="array" ref="T215">IF(T214&lt;&gt;"",IF(S214-1&gt;=$U$7,MAX(IF($C$15:$C$10000&lt;=(S214-1),$C$15:$C$10000)),""),"")</f>
        <v/>
      </c>
      <c r="U215" s="16" t="str">
        <f t="array" ref="U215">IF(V215&lt;&gt;"",MIN(IF($C$15:$C$10000&gt;=DATE(YEAR(V215),MONTH(V215),1),$C$15:$C$10000)),"")</f>
        <v/>
      </c>
      <c r="V215" s="16" t="str">
        <f t="array" ref="V215">IF(V214&lt;&gt;"",IF(U214-1&gt;=$U$7,MAX(IF($C$15:$C$10000&lt;=U214-1,$C$15:$C$10000)),""),"")</f>
        <v/>
      </c>
      <c r="W215" s="20" t="str">
        <f t="array" ref="W215">IF(X215&lt;&gt;"",MIN(IF($C$15:$C$10000&gt;=DATE(YEAR(X215),3*(ROUNDUP(MONTH(X215)/3,0)-1)+1,1),$C$15:$C$10000)),"")</f>
        <v/>
      </c>
      <c r="X215" s="16" t="str">
        <f t="array" ref="X215">IF(X214&lt;&gt;"",IF(W214-1&gt;=$U$7,MAX(IF($C$15:$C$10000&lt;=W214-1,$C$15:$C$10000)),""),"")</f>
        <v/>
      </c>
      <c r="Y215" s="16" t="str">
        <f t="array" ref="Y215">IF(Z215&lt;&gt;"",MIN(IF($C$15:$C$10000&gt;=DATE(YEAR(Z215),1,1),$C$15:$C$10000)),"")</f>
        <v/>
      </c>
      <c r="Z215" s="16" t="str">
        <f t="array" ref="Z215">IF(Z214&lt;&gt;"",IF(Y214-1&gt;=$U$7,MAX(IF($C$15:$C$10000&lt;=Y214-1,$C$15:$C$10000)),""),"")</f>
        <v/>
      </c>
      <c r="AA215" s="16" t="str">
        <f t="array" ref="AA215">IF(AB215&lt;&gt;"",MIN(IF($C$15:$C$10000&gt;=AB215-$G$7,$C$15:$C$10000)),"")</f>
        <v/>
      </c>
      <c r="AB215" s="16" t="str">
        <f t="array" ref="AB215">IF(AB214&lt;&gt;"",IF(AA214-1&gt;=$U$7,MAX(IF($C$15:$C$10000&lt;=AA214-1,$C$15:$C$10000)),""),"")</f>
        <v/>
      </c>
    </row>
    <row r="216" spans="3:28" x14ac:dyDescent="0.2">
      <c r="C216" s="16">
        <v>42760</v>
      </c>
      <c r="D216" s="29">
        <v>1.0744</v>
      </c>
      <c r="F216" s="16" t="str">
        <f t="shared" si="26"/>
        <v/>
      </c>
      <c r="G216" s="16" t="str">
        <f t="shared" si="27"/>
        <v/>
      </c>
      <c r="H216" s="53" t="str">
        <f t="shared" ca="1" si="28"/>
        <v/>
      </c>
      <c r="I216" s="51" t="str">
        <f t="shared" si="29"/>
        <v/>
      </c>
      <c r="J216" s="29" t="str">
        <f>IF(G216&lt;&gt;"",IF($D$7="Weekly","Wk "&amp;WEEKNUM(G216)&amp;" "&amp;"- "&amp;YEAR(G216),IF($D$7="Monthly",TEXT(G216,"mmm-yyyy"),IF($D$7="Yearly","Y "&amp;YEAR(G216),IF($D$7="Quarterly",YEAR(G216)&amp;" - Q"&amp;LOOKUP(MONTH(G216),{1,4,7,10},{1,2,3,4}),TEXT(F216,"dd-mmm-yy")&amp;" - "&amp;TEXT(G216,"dd-mmm-yy"))))),"")</f>
        <v/>
      </c>
      <c r="O216" s="63"/>
      <c r="S216" s="16" t="str">
        <f t="array" ref="S216">IF(T216&lt;&gt;"",MIN(IF($C$15:$C$10000&gt;=(T216-6),$C$15:$C$10000)),"")</f>
        <v/>
      </c>
      <c r="T216" s="16" t="str">
        <f t="array" ref="T216">IF(T215&lt;&gt;"",IF(S215-1&gt;=$U$7,MAX(IF($C$15:$C$10000&lt;=(S215-1),$C$15:$C$10000)),""),"")</f>
        <v/>
      </c>
      <c r="U216" s="16" t="str">
        <f t="array" ref="U216">IF(V216&lt;&gt;"",MIN(IF($C$15:$C$10000&gt;=DATE(YEAR(V216),MONTH(V216),1),$C$15:$C$10000)),"")</f>
        <v/>
      </c>
      <c r="V216" s="16" t="str">
        <f t="array" ref="V216">IF(V215&lt;&gt;"",IF(U215-1&gt;=$U$7,MAX(IF($C$15:$C$10000&lt;=U215-1,$C$15:$C$10000)),""),"")</f>
        <v/>
      </c>
      <c r="W216" s="20" t="str">
        <f t="array" ref="W216">IF(X216&lt;&gt;"",MIN(IF($C$15:$C$10000&gt;=DATE(YEAR(X216),3*(ROUNDUP(MONTH(X216)/3,0)-1)+1,1),$C$15:$C$10000)),"")</f>
        <v/>
      </c>
      <c r="X216" s="16" t="str">
        <f t="array" ref="X216">IF(X215&lt;&gt;"",IF(W215-1&gt;=$U$7,MAX(IF($C$15:$C$10000&lt;=W215-1,$C$15:$C$10000)),""),"")</f>
        <v/>
      </c>
      <c r="Y216" s="16" t="str">
        <f t="array" ref="Y216">IF(Z216&lt;&gt;"",MIN(IF($C$15:$C$10000&gt;=DATE(YEAR(Z216),1,1),$C$15:$C$10000)),"")</f>
        <v/>
      </c>
      <c r="Z216" s="16" t="str">
        <f t="array" ref="Z216">IF(Z215&lt;&gt;"",IF(Y215-1&gt;=$U$7,MAX(IF($C$15:$C$10000&lt;=Y215-1,$C$15:$C$10000)),""),"")</f>
        <v/>
      </c>
      <c r="AA216" s="16" t="str">
        <f t="array" ref="AA216">IF(AB216&lt;&gt;"",MIN(IF($C$15:$C$10000&gt;=AB216-$G$7,$C$15:$C$10000)),"")</f>
        <v/>
      </c>
      <c r="AB216" s="16" t="str">
        <f t="array" ref="AB216">IF(AB215&lt;&gt;"",IF(AA215-1&gt;=$U$7,MAX(IF($C$15:$C$10000&lt;=AA215-1,$C$15:$C$10000)),""),"")</f>
        <v/>
      </c>
    </row>
    <row r="217" spans="3:28" x14ac:dyDescent="0.2">
      <c r="C217" s="16">
        <v>42759</v>
      </c>
      <c r="D217" s="29">
        <v>1.073</v>
      </c>
      <c r="F217" s="16" t="str">
        <f t="shared" si="26"/>
        <v/>
      </c>
      <c r="G217" s="16" t="str">
        <f t="shared" si="27"/>
        <v/>
      </c>
      <c r="H217" s="53" t="str">
        <f t="shared" ca="1" si="28"/>
        <v/>
      </c>
      <c r="I217" s="51" t="str">
        <f t="shared" si="29"/>
        <v/>
      </c>
      <c r="J217" s="29" t="str">
        <f>IF(G217&lt;&gt;"",IF($D$7="Weekly","Wk "&amp;WEEKNUM(G217)&amp;" "&amp;"- "&amp;YEAR(G217),IF($D$7="Monthly",TEXT(G217,"mmm-yyyy"),IF($D$7="Yearly","Y "&amp;YEAR(G217),IF($D$7="Quarterly",YEAR(G217)&amp;" - Q"&amp;LOOKUP(MONTH(G217),{1,4,7,10},{1,2,3,4}),TEXT(F217,"dd-mmm-yy")&amp;" - "&amp;TEXT(G217,"dd-mmm-yy"))))),"")</f>
        <v/>
      </c>
      <c r="O217" s="63"/>
      <c r="S217" s="16" t="str">
        <f t="array" ref="S217">IF(T217&lt;&gt;"",MIN(IF($C$15:$C$10000&gt;=(T217-6),$C$15:$C$10000)),"")</f>
        <v/>
      </c>
      <c r="T217" s="16" t="str">
        <f t="array" ref="T217">IF(T216&lt;&gt;"",IF(S216-1&gt;=$U$7,MAX(IF($C$15:$C$10000&lt;=(S216-1),$C$15:$C$10000)),""),"")</f>
        <v/>
      </c>
      <c r="U217" s="16" t="str">
        <f t="array" ref="U217">IF(V217&lt;&gt;"",MIN(IF($C$15:$C$10000&gt;=DATE(YEAR(V217),MONTH(V217),1),$C$15:$C$10000)),"")</f>
        <v/>
      </c>
      <c r="V217" s="16" t="str">
        <f t="array" ref="V217">IF(V216&lt;&gt;"",IF(U216-1&gt;=$U$7,MAX(IF($C$15:$C$10000&lt;=U216-1,$C$15:$C$10000)),""),"")</f>
        <v/>
      </c>
      <c r="W217" s="20" t="str">
        <f t="array" ref="W217">IF(X217&lt;&gt;"",MIN(IF($C$15:$C$10000&gt;=DATE(YEAR(X217),3*(ROUNDUP(MONTH(X217)/3,0)-1)+1,1),$C$15:$C$10000)),"")</f>
        <v/>
      </c>
      <c r="X217" s="16" t="str">
        <f t="array" ref="X217">IF(X216&lt;&gt;"",IF(W216-1&gt;=$U$7,MAX(IF($C$15:$C$10000&lt;=W216-1,$C$15:$C$10000)),""),"")</f>
        <v/>
      </c>
      <c r="Y217" s="16" t="str">
        <f t="array" ref="Y217">IF(Z217&lt;&gt;"",MIN(IF($C$15:$C$10000&gt;=DATE(YEAR(Z217),1,1),$C$15:$C$10000)),"")</f>
        <v/>
      </c>
      <c r="Z217" s="16" t="str">
        <f t="array" ref="Z217">IF(Z216&lt;&gt;"",IF(Y216-1&gt;=$U$7,MAX(IF($C$15:$C$10000&lt;=Y216-1,$C$15:$C$10000)),""),"")</f>
        <v/>
      </c>
      <c r="AA217" s="16" t="str">
        <f t="array" ref="AA217">IF(AB217&lt;&gt;"",MIN(IF($C$15:$C$10000&gt;=AB217-$G$7,$C$15:$C$10000)),"")</f>
        <v/>
      </c>
      <c r="AB217" s="16" t="str">
        <f t="array" ref="AB217">IF(AB216&lt;&gt;"",IF(AA216-1&gt;=$U$7,MAX(IF($C$15:$C$10000&lt;=AA216-1,$C$15:$C$10000)),""),"")</f>
        <v/>
      </c>
    </row>
    <row r="218" spans="3:28" x14ac:dyDescent="0.2">
      <c r="C218" s="16">
        <v>42758</v>
      </c>
      <c r="D218" s="29">
        <v>1.0761000000000001</v>
      </c>
      <c r="F218" s="16" t="str">
        <f t="shared" si="26"/>
        <v/>
      </c>
      <c r="G218" s="16" t="str">
        <f t="shared" si="27"/>
        <v/>
      </c>
      <c r="H218" s="53" t="str">
        <f t="shared" ca="1" si="28"/>
        <v/>
      </c>
      <c r="I218" s="51" t="str">
        <f t="shared" si="29"/>
        <v/>
      </c>
      <c r="J218" s="29" t="str">
        <f>IF(G218&lt;&gt;"",IF($D$7="Weekly","Wk "&amp;WEEKNUM(G218)&amp;" "&amp;"- "&amp;YEAR(G218),IF($D$7="Monthly",TEXT(G218,"mmm-yyyy"),IF($D$7="Yearly","Y "&amp;YEAR(G218),IF($D$7="Quarterly",YEAR(G218)&amp;" - Q"&amp;LOOKUP(MONTH(G218),{1,4,7,10},{1,2,3,4}),TEXT(F218,"dd-mmm-yy")&amp;" - "&amp;TEXT(G218,"dd-mmm-yy"))))),"")</f>
        <v/>
      </c>
      <c r="O218" s="63"/>
      <c r="S218" s="16" t="str">
        <f t="array" ref="S218">IF(T218&lt;&gt;"",MIN(IF($C$15:$C$10000&gt;=(T218-6),$C$15:$C$10000)),"")</f>
        <v/>
      </c>
      <c r="T218" s="16" t="str">
        <f t="array" ref="T218">IF(T217&lt;&gt;"",IF(S217-1&gt;=$U$7,MAX(IF($C$15:$C$10000&lt;=(S217-1),$C$15:$C$10000)),""),"")</f>
        <v/>
      </c>
      <c r="U218" s="16" t="str">
        <f t="array" ref="U218">IF(V218&lt;&gt;"",MIN(IF($C$15:$C$10000&gt;=DATE(YEAR(V218),MONTH(V218),1),$C$15:$C$10000)),"")</f>
        <v/>
      </c>
      <c r="V218" s="16" t="str">
        <f t="array" ref="V218">IF(V217&lt;&gt;"",IF(U217-1&gt;=$U$7,MAX(IF($C$15:$C$10000&lt;=U217-1,$C$15:$C$10000)),""),"")</f>
        <v/>
      </c>
      <c r="W218" s="20" t="str">
        <f t="array" ref="W218">IF(X218&lt;&gt;"",MIN(IF($C$15:$C$10000&gt;=DATE(YEAR(X218),3*(ROUNDUP(MONTH(X218)/3,0)-1)+1,1),$C$15:$C$10000)),"")</f>
        <v/>
      </c>
      <c r="X218" s="16" t="str">
        <f t="array" ref="X218">IF(X217&lt;&gt;"",IF(W217-1&gt;=$U$7,MAX(IF($C$15:$C$10000&lt;=W217-1,$C$15:$C$10000)),""),"")</f>
        <v/>
      </c>
      <c r="Y218" s="16" t="str">
        <f t="array" ref="Y218">IF(Z218&lt;&gt;"",MIN(IF($C$15:$C$10000&gt;=DATE(YEAR(Z218),1,1),$C$15:$C$10000)),"")</f>
        <v/>
      </c>
      <c r="Z218" s="16" t="str">
        <f t="array" ref="Z218">IF(Z217&lt;&gt;"",IF(Y217-1&gt;=$U$7,MAX(IF($C$15:$C$10000&lt;=Y217-1,$C$15:$C$10000)),""),"")</f>
        <v/>
      </c>
      <c r="AA218" s="16" t="str">
        <f t="array" ref="AA218">IF(AB218&lt;&gt;"",MIN(IF($C$15:$C$10000&gt;=AB218-$G$7,$C$15:$C$10000)),"")</f>
        <v/>
      </c>
      <c r="AB218" s="16" t="str">
        <f t="array" ref="AB218">IF(AB217&lt;&gt;"",IF(AA217-1&gt;=$U$7,MAX(IF($C$15:$C$10000&lt;=AA217-1,$C$15:$C$10000)),""),"")</f>
        <v/>
      </c>
    </row>
    <row r="219" spans="3:28" x14ac:dyDescent="0.2">
      <c r="C219" s="16">
        <v>42755</v>
      </c>
      <c r="D219" s="29">
        <v>1.0699000000000001</v>
      </c>
      <c r="F219" s="16" t="str">
        <f t="shared" si="26"/>
        <v/>
      </c>
      <c r="G219" s="16" t="str">
        <f t="shared" si="27"/>
        <v/>
      </c>
      <c r="H219" s="53" t="str">
        <f t="shared" ca="1" si="28"/>
        <v/>
      </c>
      <c r="I219" s="51" t="str">
        <f t="shared" si="29"/>
        <v/>
      </c>
      <c r="J219" s="29" t="str">
        <f>IF(G219&lt;&gt;"",IF($D$7="Weekly","Wk "&amp;WEEKNUM(G219)&amp;" "&amp;"- "&amp;YEAR(G219),IF($D$7="Monthly",TEXT(G219,"mmm-yyyy"),IF($D$7="Yearly","Y "&amp;YEAR(G219),IF($D$7="Quarterly",YEAR(G219)&amp;" - Q"&amp;LOOKUP(MONTH(G219),{1,4,7,10},{1,2,3,4}),TEXT(F219,"dd-mmm-yy")&amp;" - "&amp;TEXT(G219,"dd-mmm-yy"))))),"")</f>
        <v/>
      </c>
      <c r="O219" s="63"/>
      <c r="S219" s="16" t="str">
        <f t="array" ref="S219">IF(T219&lt;&gt;"",MIN(IF($C$15:$C$10000&gt;=(T219-6),$C$15:$C$10000)),"")</f>
        <v/>
      </c>
      <c r="T219" s="16" t="str">
        <f t="array" ref="T219">IF(T218&lt;&gt;"",IF(S218-1&gt;=$U$7,MAX(IF($C$15:$C$10000&lt;=(S218-1),$C$15:$C$10000)),""),"")</f>
        <v/>
      </c>
      <c r="U219" s="16" t="str">
        <f t="array" ref="U219">IF(V219&lt;&gt;"",MIN(IF($C$15:$C$10000&gt;=DATE(YEAR(V219),MONTH(V219),1),$C$15:$C$10000)),"")</f>
        <v/>
      </c>
      <c r="V219" s="16" t="str">
        <f t="array" ref="V219">IF(V218&lt;&gt;"",IF(U218-1&gt;=$U$7,MAX(IF($C$15:$C$10000&lt;=U218-1,$C$15:$C$10000)),""),"")</f>
        <v/>
      </c>
      <c r="W219" s="20" t="str">
        <f t="array" ref="W219">IF(X219&lt;&gt;"",MIN(IF($C$15:$C$10000&gt;=DATE(YEAR(X219),3*(ROUNDUP(MONTH(X219)/3,0)-1)+1,1),$C$15:$C$10000)),"")</f>
        <v/>
      </c>
      <c r="X219" s="16" t="str">
        <f t="array" ref="X219">IF(X218&lt;&gt;"",IF(W218-1&gt;=$U$7,MAX(IF($C$15:$C$10000&lt;=W218-1,$C$15:$C$10000)),""),"")</f>
        <v/>
      </c>
      <c r="Y219" s="16" t="str">
        <f t="array" ref="Y219">IF(Z219&lt;&gt;"",MIN(IF($C$15:$C$10000&gt;=DATE(YEAR(Z219),1,1),$C$15:$C$10000)),"")</f>
        <v/>
      </c>
      <c r="Z219" s="16" t="str">
        <f t="array" ref="Z219">IF(Z218&lt;&gt;"",IF(Y218-1&gt;=$U$7,MAX(IF($C$15:$C$10000&lt;=Y218-1,$C$15:$C$10000)),""),"")</f>
        <v/>
      </c>
      <c r="AA219" s="16" t="str">
        <f t="array" ref="AA219">IF(AB219&lt;&gt;"",MIN(IF($C$15:$C$10000&gt;=AB219-$G$7,$C$15:$C$10000)),"")</f>
        <v/>
      </c>
      <c r="AB219" s="16" t="str">
        <f t="array" ref="AB219">IF(AB218&lt;&gt;"",IF(AA218-1&gt;=$U$7,MAX(IF($C$15:$C$10000&lt;=AA218-1,$C$15:$C$10000)),""),"")</f>
        <v/>
      </c>
    </row>
    <row r="220" spans="3:28" x14ac:dyDescent="0.2">
      <c r="C220" s="16">
        <v>42754</v>
      </c>
      <c r="D220" s="29">
        <v>1.0663</v>
      </c>
      <c r="F220" s="16" t="str">
        <f t="shared" si="26"/>
        <v/>
      </c>
      <c r="G220" s="16" t="str">
        <f t="shared" si="27"/>
        <v/>
      </c>
      <c r="H220" s="53" t="str">
        <f t="shared" ca="1" si="28"/>
        <v/>
      </c>
      <c r="I220" s="51" t="str">
        <f t="shared" si="29"/>
        <v/>
      </c>
      <c r="J220" s="29" t="str">
        <f>IF(G220&lt;&gt;"",IF($D$7="Weekly","Wk "&amp;WEEKNUM(G220)&amp;" "&amp;"- "&amp;YEAR(G220),IF($D$7="Monthly",TEXT(G220,"mmm-yyyy"),IF($D$7="Yearly","Y "&amp;YEAR(G220),IF($D$7="Quarterly",YEAR(G220)&amp;" - Q"&amp;LOOKUP(MONTH(G220),{1,4,7,10},{1,2,3,4}),TEXT(F220,"dd-mmm-yy")&amp;" - "&amp;TEXT(G220,"dd-mmm-yy"))))),"")</f>
        <v/>
      </c>
      <c r="O220" s="63"/>
      <c r="S220" s="16" t="str">
        <f t="array" ref="S220">IF(T220&lt;&gt;"",MIN(IF($C$15:$C$10000&gt;=(T220-6),$C$15:$C$10000)),"")</f>
        <v/>
      </c>
      <c r="T220" s="16" t="str">
        <f t="array" ref="T220">IF(T219&lt;&gt;"",IF(S219-1&gt;=$U$7,MAX(IF($C$15:$C$10000&lt;=(S219-1),$C$15:$C$10000)),""),"")</f>
        <v/>
      </c>
      <c r="U220" s="16" t="str">
        <f t="array" ref="U220">IF(V220&lt;&gt;"",MIN(IF($C$15:$C$10000&gt;=DATE(YEAR(V220),MONTH(V220),1),$C$15:$C$10000)),"")</f>
        <v/>
      </c>
      <c r="V220" s="16" t="str">
        <f t="array" ref="V220">IF(V219&lt;&gt;"",IF(U219-1&gt;=$U$7,MAX(IF($C$15:$C$10000&lt;=U219-1,$C$15:$C$10000)),""),"")</f>
        <v/>
      </c>
      <c r="W220" s="20" t="str">
        <f t="array" ref="W220">IF(X220&lt;&gt;"",MIN(IF($C$15:$C$10000&gt;=DATE(YEAR(X220),3*(ROUNDUP(MONTH(X220)/3,0)-1)+1,1),$C$15:$C$10000)),"")</f>
        <v/>
      </c>
      <c r="X220" s="16" t="str">
        <f t="array" ref="X220">IF(X219&lt;&gt;"",IF(W219-1&gt;=$U$7,MAX(IF($C$15:$C$10000&lt;=W219-1,$C$15:$C$10000)),""),"")</f>
        <v/>
      </c>
      <c r="Y220" s="16" t="str">
        <f t="array" ref="Y220">IF(Z220&lt;&gt;"",MIN(IF($C$15:$C$10000&gt;=DATE(YEAR(Z220),1,1),$C$15:$C$10000)),"")</f>
        <v/>
      </c>
      <c r="Z220" s="16" t="str">
        <f t="array" ref="Z220">IF(Z219&lt;&gt;"",IF(Y219-1&gt;=$U$7,MAX(IF($C$15:$C$10000&lt;=Y219-1,$C$15:$C$10000)),""),"")</f>
        <v/>
      </c>
      <c r="AA220" s="16" t="str">
        <f t="array" ref="AA220">IF(AB220&lt;&gt;"",MIN(IF($C$15:$C$10000&gt;=AB220-$G$7,$C$15:$C$10000)),"")</f>
        <v/>
      </c>
      <c r="AB220" s="16" t="str">
        <f t="array" ref="AB220">IF(AB219&lt;&gt;"",IF(AA219-1&gt;=$U$7,MAX(IF($C$15:$C$10000&lt;=AA219-1,$C$15:$C$10000)),""),"")</f>
        <v/>
      </c>
    </row>
    <row r="221" spans="3:28" x14ac:dyDescent="0.2">
      <c r="C221" s="16">
        <v>42753</v>
      </c>
      <c r="D221" s="29">
        <v>1.0629999999999999</v>
      </c>
      <c r="F221" s="16" t="str">
        <f t="shared" si="26"/>
        <v/>
      </c>
      <c r="G221" s="16" t="str">
        <f t="shared" si="27"/>
        <v/>
      </c>
      <c r="H221" s="53" t="str">
        <f t="shared" ca="1" si="28"/>
        <v/>
      </c>
      <c r="I221" s="51" t="str">
        <f t="shared" si="29"/>
        <v/>
      </c>
      <c r="J221" s="29" t="str">
        <f>IF(G221&lt;&gt;"",IF($D$7="Weekly","Wk "&amp;WEEKNUM(G221)&amp;" "&amp;"- "&amp;YEAR(G221),IF($D$7="Monthly",TEXT(G221,"mmm-yyyy"),IF($D$7="Yearly","Y "&amp;YEAR(G221),IF($D$7="Quarterly",YEAR(G221)&amp;" - Q"&amp;LOOKUP(MONTH(G221),{1,4,7,10},{1,2,3,4}),TEXT(F221,"dd-mmm-yy")&amp;" - "&amp;TEXT(G221,"dd-mmm-yy"))))),"")</f>
        <v/>
      </c>
      <c r="O221" s="63"/>
      <c r="S221" s="16" t="str">
        <f t="array" ref="S221">IF(T221&lt;&gt;"",MIN(IF($C$15:$C$10000&gt;=(T221-6),$C$15:$C$10000)),"")</f>
        <v/>
      </c>
      <c r="T221" s="16" t="str">
        <f t="array" ref="T221">IF(T220&lt;&gt;"",IF(S220-1&gt;=$U$7,MAX(IF($C$15:$C$10000&lt;=(S220-1),$C$15:$C$10000)),""),"")</f>
        <v/>
      </c>
      <c r="U221" s="16" t="str">
        <f t="array" ref="U221">IF(V221&lt;&gt;"",MIN(IF($C$15:$C$10000&gt;=DATE(YEAR(V221),MONTH(V221),1),$C$15:$C$10000)),"")</f>
        <v/>
      </c>
      <c r="V221" s="16" t="str">
        <f t="array" ref="V221">IF(V220&lt;&gt;"",IF(U220-1&gt;=$U$7,MAX(IF($C$15:$C$10000&lt;=U220-1,$C$15:$C$10000)),""),"")</f>
        <v/>
      </c>
      <c r="W221" s="20" t="str">
        <f t="array" ref="W221">IF(X221&lt;&gt;"",MIN(IF($C$15:$C$10000&gt;=DATE(YEAR(X221),3*(ROUNDUP(MONTH(X221)/3,0)-1)+1,1),$C$15:$C$10000)),"")</f>
        <v/>
      </c>
      <c r="X221" s="16" t="str">
        <f t="array" ref="X221">IF(X220&lt;&gt;"",IF(W220-1&gt;=$U$7,MAX(IF($C$15:$C$10000&lt;=W220-1,$C$15:$C$10000)),""),"")</f>
        <v/>
      </c>
      <c r="Y221" s="16" t="str">
        <f t="array" ref="Y221">IF(Z221&lt;&gt;"",MIN(IF($C$15:$C$10000&gt;=DATE(YEAR(Z221),1,1),$C$15:$C$10000)),"")</f>
        <v/>
      </c>
      <c r="Z221" s="16" t="str">
        <f t="array" ref="Z221">IF(Z220&lt;&gt;"",IF(Y220-1&gt;=$U$7,MAX(IF($C$15:$C$10000&lt;=Y220-1,$C$15:$C$10000)),""),"")</f>
        <v/>
      </c>
      <c r="AA221" s="16" t="str">
        <f t="array" ref="AA221">IF(AB221&lt;&gt;"",MIN(IF($C$15:$C$10000&gt;=AB221-$G$7,$C$15:$C$10000)),"")</f>
        <v/>
      </c>
      <c r="AB221" s="16" t="str">
        <f t="array" ref="AB221">IF(AB220&lt;&gt;"",IF(AA220-1&gt;=$U$7,MAX(IF($C$15:$C$10000&lt;=AA220-1,$C$15:$C$10000)),""),"")</f>
        <v/>
      </c>
    </row>
    <row r="222" spans="3:28" x14ac:dyDescent="0.2">
      <c r="C222" s="16">
        <v>42752</v>
      </c>
      <c r="D222" s="29">
        <v>1.0711999999999999</v>
      </c>
      <c r="F222" s="16" t="str">
        <f t="shared" si="26"/>
        <v/>
      </c>
      <c r="G222" s="16" t="str">
        <f t="shared" si="27"/>
        <v/>
      </c>
      <c r="H222" s="53" t="str">
        <f t="shared" ca="1" si="28"/>
        <v/>
      </c>
      <c r="I222" s="51" t="str">
        <f t="shared" si="29"/>
        <v/>
      </c>
      <c r="J222" s="29" t="str">
        <f>IF(G222&lt;&gt;"",IF($D$7="Weekly","Wk "&amp;WEEKNUM(G222)&amp;" "&amp;"- "&amp;YEAR(G222),IF($D$7="Monthly",TEXT(G222,"mmm-yyyy"),IF($D$7="Yearly","Y "&amp;YEAR(G222),IF($D$7="Quarterly",YEAR(G222)&amp;" - Q"&amp;LOOKUP(MONTH(G222),{1,4,7,10},{1,2,3,4}),TEXT(F222,"dd-mmm-yy")&amp;" - "&amp;TEXT(G222,"dd-mmm-yy"))))),"")</f>
        <v/>
      </c>
      <c r="O222" s="63"/>
      <c r="S222" s="16" t="str">
        <f t="array" ref="S222">IF(T222&lt;&gt;"",MIN(IF($C$15:$C$10000&gt;=(T222-6),$C$15:$C$10000)),"")</f>
        <v/>
      </c>
      <c r="T222" s="16" t="str">
        <f t="array" ref="T222">IF(T221&lt;&gt;"",IF(S221-1&gt;=$U$7,MAX(IF($C$15:$C$10000&lt;=(S221-1),$C$15:$C$10000)),""),"")</f>
        <v/>
      </c>
      <c r="U222" s="16" t="str">
        <f t="array" ref="U222">IF(V222&lt;&gt;"",MIN(IF($C$15:$C$10000&gt;=DATE(YEAR(V222),MONTH(V222),1),$C$15:$C$10000)),"")</f>
        <v/>
      </c>
      <c r="V222" s="16" t="str">
        <f t="array" ref="V222">IF(V221&lt;&gt;"",IF(U221-1&gt;=$U$7,MAX(IF($C$15:$C$10000&lt;=U221-1,$C$15:$C$10000)),""),"")</f>
        <v/>
      </c>
      <c r="W222" s="20" t="str">
        <f t="array" ref="W222">IF(X222&lt;&gt;"",MIN(IF($C$15:$C$10000&gt;=DATE(YEAR(X222),3*(ROUNDUP(MONTH(X222)/3,0)-1)+1,1),$C$15:$C$10000)),"")</f>
        <v/>
      </c>
      <c r="X222" s="16" t="str">
        <f t="array" ref="X222">IF(X221&lt;&gt;"",IF(W221-1&gt;=$U$7,MAX(IF($C$15:$C$10000&lt;=W221-1,$C$15:$C$10000)),""),"")</f>
        <v/>
      </c>
      <c r="Y222" s="16" t="str">
        <f t="array" ref="Y222">IF(Z222&lt;&gt;"",MIN(IF($C$15:$C$10000&gt;=DATE(YEAR(Z222),1,1),$C$15:$C$10000)),"")</f>
        <v/>
      </c>
      <c r="Z222" s="16" t="str">
        <f t="array" ref="Z222">IF(Z221&lt;&gt;"",IF(Y221-1&gt;=$U$7,MAX(IF($C$15:$C$10000&lt;=Y221-1,$C$15:$C$10000)),""),"")</f>
        <v/>
      </c>
      <c r="AA222" s="16" t="str">
        <f t="array" ref="AA222">IF(AB222&lt;&gt;"",MIN(IF($C$15:$C$10000&gt;=AB222-$G$7,$C$15:$C$10000)),"")</f>
        <v/>
      </c>
      <c r="AB222" s="16" t="str">
        <f t="array" ref="AB222">IF(AB221&lt;&gt;"",IF(AA221-1&gt;=$U$7,MAX(IF($C$15:$C$10000&lt;=AA221-1,$C$15:$C$10000)),""),"")</f>
        <v/>
      </c>
    </row>
    <row r="223" spans="3:28" x14ac:dyDescent="0.2">
      <c r="C223" s="16">
        <v>42751</v>
      </c>
      <c r="D223" s="29">
        <v>1.06</v>
      </c>
      <c r="F223" s="16" t="str">
        <f t="shared" si="26"/>
        <v/>
      </c>
      <c r="G223" s="16" t="str">
        <f t="shared" si="27"/>
        <v/>
      </c>
      <c r="H223" s="53" t="str">
        <f t="shared" ca="1" si="28"/>
        <v/>
      </c>
      <c r="I223" s="51" t="str">
        <f t="shared" si="29"/>
        <v/>
      </c>
      <c r="J223" s="29" t="str">
        <f>IF(G223&lt;&gt;"",IF($D$7="Weekly","Wk "&amp;WEEKNUM(G223)&amp;" "&amp;"- "&amp;YEAR(G223),IF($D$7="Monthly",TEXT(G223,"mmm-yyyy"),IF($D$7="Yearly","Y "&amp;YEAR(G223),IF($D$7="Quarterly",YEAR(G223)&amp;" - Q"&amp;LOOKUP(MONTH(G223),{1,4,7,10},{1,2,3,4}),TEXT(F223,"dd-mmm-yy")&amp;" - "&amp;TEXT(G223,"dd-mmm-yy"))))),"")</f>
        <v/>
      </c>
      <c r="O223" s="63"/>
      <c r="S223" s="16" t="str">
        <f t="array" ref="S223">IF(T223&lt;&gt;"",MIN(IF($C$15:$C$10000&gt;=(T223-6),$C$15:$C$10000)),"")</f>
        <v/>
      </c>
      <c r="T223" s="16" t="str">
        <f t="array" ref="T223">IF(T222&lt;&gt;"",IF(S222-1&gt;=$U$7,MAX(IF($C$15:$C$10000&lt;=(S222-1),$C$15:$C$10000)),""),"")</f>
        <v/>
      </c>
      <c r="U223" s="16" t="str">
        <f t="array" ref="U223">IF(V223&lt;&gt;"",MIN(IF($C$15:$C$10000&gt;=DATE(YEAR(V223),MONTH(V223),1),$C$15:$C$10000)),"")</f>
        <v/>
      </c>
      <c r="V223" s="16" t="str">
        <f t="array" ref="V223">IF(V222&lt;&gt;"",IF(U222-1&gt;=$U$7,MAX(IF($C$15:$C$10000&lt;=U222-1,$C$15:$C$10000)),""),"")</f>
        <v/>
      </c>
      <c r="W223" s="20" t="str">
        <f t="array" ref="W223">IF(X223&lt;&gt;"",MIN(IF($C$15:$C$10000&gt;=DATE(YEAR(X223),3*(ROUNDUP(MONTH(X223)/3,0)-1)+1,1),$C$15:$C$10000)),"")</f>
        <v/>
      </c>
      <c r="X223" s="16" t="str">
        <f t="array" ref="X223">IF(X222&lt;&gt;"",IF(W222-1&gt;=$U$7,MAX(IF($C$15:$C$10000&lt;=W222-1,$C$15:$C$10000)),""),"")</f>
        <v/>
      </c>
      <c r="Y223" s="16" t="str">
        <f t="array" ref="Y223">IF(Z223&lt;&gt;"",MIN(IF($C$15:$C$10000&gt;=DATE(YEAR(Z223),1,1),$C$15:$C$10000)),"")</f>
        <v/>
      </c>
      <c r="Z223" s="16" t="str">
        <f t="array" ref="Z223">IF(Z222&lt;&gt;"",IF(Y222-1&gt;=$U$7,MAX(IF($C$15:$C$10000&lt;=Y222-1,$C$15:$C$10000)),""),"")</f>
        <v/>
      </c>
      <c r="AA223" s="16" t="str">
        <f t="array" ref="AA223">IF(AB223&lt;&gt;"",MIN(IF($C$15:$C$10000&gt;=AB223-$G$7,$C$15:$C$10000)),"")</f>
        <v/>
      </c>
      <c r="AB223" s="16" t="str">
        <f t="array" ref="AB223">IF(AB222&lt;&gt;"",IF(AA222-1&gt;=$U$7,MAX(IF($C$15:$C$10000&lt;=AA222-1,$C$15:$C$10000)),""),"")</f>
        <v/>
      </c>
    </row>
    <row r="224" spans="3:28" x14ac:dyDescent="0.2">
      <c r="C224" s="16">
        <v>42748</v>
      </c>
      <c r="D224" s="29">
        <v>1.0641</v>
      </c>
      <c r="F224" s="16" t="str">
        <f t="shared" si="26"/>
        <v/>
      </c>
      <c r="G224" s="16" t="str">
        <f t="shared" si="27"/>
        <v/>
      </c>
      <c r="H224" s="53" t="str">
        <f t="shared" ca="1" si="28"/>
        <v/>
      </c>
      <c r="I224" s="51" t="str">
        <f t="shared" si="29"/>
        <v/>
      </c>
      <c r="J224" s="29" t="str">
        <f>IF(G224&lt;&gt;"",IF($D$7="Weekly","Wk "&amp;WEEKNUM(G224)&amp;" "&amp;"- "&amp;YEAR(G224),IF($D$7="Monthly",TEXT(G224,"mmm-yyyy"),IF($D$7="Yearly","Y "&amp;YEAR(G224),IF($D$7="Quarterly",YEAR(G224)&amp;" - Q"&amp;LOOKUP(MONTH(G224),{1,4,7,10},{1,2,3,4}),TEXT(F224,"dd-mmm-yy")&amp;" - "&amp;TEXT(G224,"dd-mmm-yy"))))),"")</f>
        <v/>
      </c>
      <c r="O224" s="63"/>
      <c r="S224" s="16" t="str">
        <f t="array" ref="S224">IF(T224&lt;&gt;"",MIN(IF($C$15:$C$10000&gt;=(T224-6),$C$15:$C$10000)),"")</f>
        <v/>
      </c>
      <c r="T224" s="16" t="str">
        <f t="array" ref="T224">IF(T223&lt;&gt;"",IF(S223-1&gt;=$U$7,MAX(IF($C$15:$C$10000&lt;=(S223-1),$C$15:$C$10000)),""),"")</f>
        <v/>
      </c>
      <c r="U224" s="16" t="str">
        <f t="array" ref="U224">IF(V224&lt;&gt;"",MIN(IF($C$15:$C$10000&gt;=DATE(YEAR(V224),MONTH(V224),1),$C$15:$C$10000)),"")</f>
        <v/>
      </c>
      <c r="V224" s="16" t="str">
        <f t="array" ref="V224">IF(V223&lt;&gt;"",IF(U223-1&gt;=$U$7,MAX(IF($C$15:$C$10000&lt;=U223-1,$C$15:$C$10000)),""),"")</f>
        <v/>
      </c>
      <c r="W224" s="20" t="str">
        <f t="array" ref="W224">IF(X224&lt;&gt;"",MIN(IF($C$15:$C$10000&gt;=DATE(YEAR(X224),3*(ROUNDUP(MONTH(X224)/3,0)-1)+1,1),$C$15:$C$10000)),"")</f>
        <v/>
      </c>
      <c r="X224" s="16" t="str">
        <f t="array" ref="X224">IF(X223&lt;&gt;"",IF(W223-1&gt;=$U$7,MAX(IF($C$15:$C$10000&lt;=W223-1,$C$15:$C$10000)),""),"")</f>
        <v/>
      </c>
      <c r="Y224" s="16" t="str">
        <f t="array" ref="Y224">IF(Z224&lt;&gt;"",MIN(IF($C$15:$C$10000&gt;=DATE(YEAR(Z224),1,1),$C$15:$C$10000)),"")</f>
        <v/>
      </c>
      <c r="Z224" s="16" t="str">
        <f t="array" ref="Z224">IF(Z223&lt;&gt;"",IF(Y223-1&gt;=$U$7,MAX(IF($C$15:$C$10000&lt;=Y223-1,$C$15:$C$10000)),""),"")</f>
        <v/>
      </c>
      <c r="AA224" s="16" t="str">
        <f t="array" ref="AA224">IF(AB224&lt;&gt;"",MIN(IF($C$15:$C$10000&gt;=AB224-$G$7,$C$15:$C$10000)),"")</f>
        <v/>
      </c>
      <c r="AB224" s="16" t="str">
        <f t="array" ref="AB224">IF(AB223&lt;&gt;"",IF(AA223-1&gt;=$U$7,MAX(IF($C$15:$C$10000&lt;=AA223-1,$C$15:$C$10000)),""),"")</f>
        <v/>
      </c>
    </row>
    <row r="225" spans="3:28" x14ac:dyDescent="0.2">
      <c r="C225" s="16">
        <v>42747</v>
      </c>
      <c r="D225" s="29">
        <v>1.0609999999999999</v>
      </c>
      <c r="F225" s="16" t="str">
        <f t="shared" si="26"/>
        <v/>
      </c>
      <c r="G225" s="16" t="str">
        <f t="shared" si="27"/>
        <v/>
      </c>
      <c r="H225" s="53" t="str">
        <f t="shared" ca="1" si="28"/>
        <v/>
      </c>
      <c r="I225" s="51" t="str">
        <f t="shared" si="29"/>
        <v/>
      </c>
      <c r="J225" s="29" t="str">
        <f>IF(G225&lt;&gt;"",IF($D$7="Weekly","Wk "&amp;WEEKNUM(G225)&amp;" "&amp;"- "&amp;YEAR(G225),IF($D$7="Monthly",TEXT(G225,"mmm-yyyy"),IF($D$7="Yearly","Y "&amp;YEAR(G225),IF($D$7="Quarterly",YEAR(G225)&amp;" - Q"&amp;LOOKUP(MONTH(G225),{1,4,7,10},{1,2,3,4}),TEXT(F225,"dd-mmm-yy")&amp;" - "&amp;TEXT(G225,"dd-mmm-yy"))))),"")</f>
        <v/>
      </c>
      <c r="O225" s="63"/>
      <c r="S225" s="16" t="str">
        <f t="array" ref="S225">IF(T225&lt;&gt;"",MIN(IF($C$15:$C$10000&gt;=(T225-6),$C$15:$C$10000)),"")</f>
        <v/>
      </c>
      <c r="T225" s="16" t="str">
        <f t="array" ref="T225">IF(T224&lt;&gt;"",IF(S224-1&gt;=$U$7,MAX(IF($C$15:$C$10000&lt;=(S224-1),$C$15:$C$10000)),""),"")</f>
        <v/>
      </c>
      <c r="U225" s="16" t="str">
        <f t="array" ref="U225">IF(V225&lt;&gt;"",MIN(IF($C$15:$C$10000&gt;=DATE(YEAR(V225),MONTH(V225),1),$C$15:$C$10000)),"")</f>
        <v/>
      </c>
      <c r="V225" s="16" t="str">
        <f t="array" ref="V225">IF(V224&lt;&gt;"",IF(U224-1&gt;=$U$7,MAX(IF($C$15:$C$10000&lt;=U224-1,$C$15:$C$10000)),""),"")</f>
        <v/>
      </c>
      <c r="W225" s="20" t="str">
        <f t="array" ref="W225">IF(X225&lt;&gt;"",MIN(IF($C$15:$C$10000&gt;=DATE(YEAR(X225),3*(ROUNDUP(MONTH(X225)/3,0)-1)+1,1),$C$15:$C$10000)),"")</f>
        <v/>
      </c>
      <c r="X225" s="16" t="str">
        <f t="array" ref="X225">IF(X224&lt;&gt;"",IF(W224-1&gt;=$U$7,MAX(IF($C$15:$C$10000&lt;=W224-1,$C$15:$C$10000)),""),"")</f>
        <v/>
      </c>
      <c r="Y225" s="16" t="str">
        <f t="array" ref="Y225">IF(Z225&lt;&gt;"",MIN(IF($C$15:$C$10000&gt;=DATE(YEAR(Z225),1,1),$C$15:$C$10000)),"")</f>
        <v/>
      </c>
      <c r="Z225" s="16" t="str">
        <f t="array" ref="Z225">IF(Z224&lt;&gt;"",IF(Y224-1&gt;=$U$7,MAX(IF($C$15:$C$10000&lt;=Y224-1,$C$15:$C$10000)),""),"")</f>
        <v/>
      </c>
      <c r="AA225" s="16" t="str">
        <f t="array" ref="AA225">IF(AB225&lt;&gt;"",MIN(IF($C$15:$C$10000&gt;=AB225-$G$7,$C$15:$C$10000)),"")</f>
        <v/>
      </c>
      <c r="AB225" s="16" t="str">
        <f t="array" ref="AB225">IF(AB224&lt;&gt;"",IF(AA224-1&gt;=$U$7,MAX(IF($C$15:$C$10000&lt;=AA224-1,$C$15:$C$10000)),""),"")</f>
        <v/>
      </c>
    </row>
    <row r="226" spans="3:28" x14ac:dyDescent="0.2">
      <c r="C226" s="16">
        <v>42746</v>
      </c>
      <c r="D226" s="29">
        <v>1.0580000000000001</v>
      </c>
      <c r="F226" s="16" t="str">
        <f t="shared" si="26"/>
        <v/>
      </c>
      <c r="G226" s="16" t="str">
        <f t="shared" si="27"/>
        <v/>
      </c>
      <c r="H226" s="53" t="str">
        <f t="shared" ca="1" si="28"/>
        <v/>
      </c>
      <c r="I226" s="51" t="str">
        <f t="shared" si="29"/>
        <v/>
      </c>
      <c r="J226" s="29" t="str">
        <f>IF(G226&lt;&gt;"",IF($D$7="Weekly","Wk "&amp;WEEKNUM(G226)&amp;" "&amp;"- "&amp;YEAR(G226),IF($D$7="Monthly",TEXT(G226,"mmm-yyyy"),IF($D$7="Yearly","Y "&amp;YEAR(G226),IF($D$7="Quarterly",YEAR(G226)&amp;" - Q"&amp;LOOKUP(MONTH(G226),{1,4,7,10},{1,2,3,4}),TEXT(F226,"dd-mmm-yy")&amp;" - "&amp;TEXT(G226,"dd-mmm-yy"))))),"")</f>
        <v/>
      </c>
      <c r="O226" s="63"/>
      <c r="S226" s="16" t="str">
        <f t="array" ref="S226">IF(T226&lt;&gt;"",MIN(IF($C$15:$C$10000&gt;=(T226-6),$C$15:$C$10000)),"")</f>
        <v/>
      </c>
      <c r="T226" s="16" t="str">
        <f t="array" ref="T226">IF(T225&lt;&gt;"",IF(S225-1&gt;=$U$7,MAX(IF($C$15:$C$10000&lt;=(S225-1),$C$15:$C$10000)),""),"")</f>
        <v/>
      </c>
      <c r="U226" s="16" t="str">
        <f t="array" ref="U226">IF(V226&lt;&gt;"",MIN(IF($C$15:$C$10000&gt;=DATE(YEAR(V226),MONTH(V226),1),$C$15:$C$10000)),"")</f>
        <v/>
      </c>
      <c r="V226" s="16" t="str">
        <f t="array" ref="V226">IF(V225&lt;&gt;"",IF(U225-1&gt;=$U$7,MAX(IF($C$15:$C$10000&lt;=U225-1,$C$15:$C$10000)),""),"")</f>
        <v/>
      </c>
      <c r="W226" s="20" t="str">
        <f t="array" ref="W226">IF(X226&lt;&gt;"",MIN(IF($C$15:$C$10000&gt;=DATE(YEAR(X226),3*(ROUNDUP(MONTH(X226)/3,0)-1)+1,1),$C$15:$C$10000)),"")</f>
        <v/>
      </c>
      <c r="X226" s="16" t="str">
        <f t="array" ref="X226">IF(X225&lt;&gt;"",IF(W225-1&gt;=$U$7,MAX(IF($C$15:$C$10000&lt;=W225-1,$C$15:$C$10000)),""),"")</f>
        <v/>
      </c>
      <c r="Y226" s="16" t="str">
        <f t="array" ref="Y226">IF(Z226&lt;&gt;"",MIN(IF($C$15:$C$10000&gt;=DATE(YEAR(Z226),1,1),$C$15:$C$10000)),"")</f>
        <v/>
      </c>
      <c r="Z226" s="16" t="str">
        <f t="array" ref="Z226">IF(Z225&lt;&gt;"",IF(Y225-1&gt;=$U$7,MAX(IF($C$15:$C$10000&lt;=Y225-1,$C$15:$C$10000)),""),"")</f>
        <v/>
      </c>
      <c r="AA226" s="16" t="str">
        <f t="array" ref="AA226">IF(AB226&lt;&gt;"",MIN(IF($C$15:$C$10000&gt;=AB226-$G$7,$C$15:$C$10000)),"")</f>
        <v/>
      </c>
      <c r="AB226" s="16" t="str">
        <f t="array" ref="AB226">IF(AB225&lt;&gt;"",IF(AA225-1&gt;=$U$7,MAX(IF($C$15:$C$10000&lt;=AA225-1,$C$15:$C$10000)),""),"")</f>
        <v/>
      </c>
    </row>
    <row r="227" spans="3:28" x14ac:dyDescent="0.2">
      <c r="C227" s="16">
        <v>42745</v>
      </c>
      <c r="D227" s="29">
        <v>1.0552999999999999</v>
      </c>
      <c r="F227" s="16" t="str">
        <f t="shared" si="26"/>
        <v/>
      </c>
      <c r="G227" s="16" t="str">
        <f t="shared" si="27"/>
        <v/>
      </c>
      <c r="H227" s="53" t="str">
        <f t="shared" ca="1" si="28"/>
        <v/>
      </c>
      <c r="I227" s="51" t="str">
        <f t="shared" si="29"/>
        <v/>
      </c>
      <c r="J227" s="29" t="str">
        <f>IF(G227&lt;&gt;"",IF($D$7="Weekly","Wk "&amp;WEEKNUM(G227)&amp;" "&amp;"- "&amp;YEAR(G227),IF($D$7="Monthly",TEXT(G227,"mmm-yyyy"),IF($D$7="Yearly","Y "&amp;YEAR(G227),IF($D$7="Quarterly",YEAR(G227)&amp;" - Q"&amp;LOOKUP(MONTH(G227),{1,4,7,10},{1,2,3,4}),TEXT(F227,"dd-mmm-yy")&amp;" - "&amp;TEXT(G227,"dd-mmm-yy"))))),"")</f>
        <v/>
      </c>
      <c r="O227" s="63"/>
      <c r="S227" s="16" t="str">
        <f t="array" ref="S227">IF(T227&lt;&gt;"",MIN(IF($C$15:$C$10000&gt;=(T227-6),$C$15:$C$10000)),"")</f>
        <v/>
      </c>
      <c r="T227" s="16" t="str">
        <f t="array" ref="T227">IF(T226&lt;&gt;"",IF(S226-1&gt;=$U$7,MAX(IF($C$15:$C$10000&lt;=(S226-1),$C$15:$C$10000)),""),"")</f>
        <v/>
      </c>
      <c r="U227" s="16" t="str">
        <f t="array" ref="U227">IF(V227&lt;&gt;"",MIN(IF($C$15:$C$10000&gt;=DATE(YEAR(V227),MONTH(V227),1),$C$15:$C$10000)),"")</f>
        <v/>
      </c>
      <c r="V227" s="16" t="str">
        <f t="array" ref="V227">IF(V226&lt;&gt;"",IF(U226-1&gt;=$U$7,MAX(IF($C$15:$C$10000&lt;=U226-1,$C$15:$C$10000)),""),"")</f>
        <v/>
      </c>
      <c r="W227" s="20" t="str">
        <f t="array" ref="W227">IF(X227&lt;&gt;"",MIN(IF($C$15:$C$10000&gt;=DATE(YEAR(X227),3*(ROUNDUP(MONTH(X227)/3,0)-1)+1,1),$C$15:$C$10000)),"")</f>
        <v/>
      </c>
      <c r="X227" s="16" t="str">
        <f t="array" ref="X227">IF(X226&lt;&gt;"",IF(W226-1&gt;=$U$7,MAX(IF($C$15:$C$10000&lt;=W226-1,$C$15:$C$10000)),""),"")</f>
        <v/>
      </c>
      <c r="Y227" s="16" t="str">
        <f t="array" ref="Y227">IF(Z227&lt;&gt;"",MIN(IF($C$15:$C$10000&gt;=DATE(YEAR(Z227),1,1),$C$15:$C$10000)),"")</f>
        <v/>
      </c>
      <c r="Z227" s="16" t="str">
        <f t="array" ref="Z227">IF(Z226&lt;&gt;"",IF(Y226-1&gt;=$U$7,MAX(IF($C$15:$C$10000&lt;=Y226-1,$C$15:$C$10000)),""),"")</f>
        <v/>
      </c>
      <c r="AA227" s="16" t="str">
        <f t="array" ref="AA227">IF(AB227&lt;&gt;"",MIN(IF($C$15:$C$10000&gt;=AB227-$G$7,$C$15:$C$10000)),"")</f>
        <v/>
      </c>
      <c r="AB227" s="16" t="str">
        <f t="array" ref="AB227">IF(AB226&lt;&gt;"",IF(AA226-1&gt;=$U$7,MAX(IF($C$15:$C$10000&lt;=AA226-1,$C$15:$C$10000)),""),"")</f>
        <v/>
      </c>
    </row>
    <row r="228" spans="3:28" x14ac:dyDescent="0.2">
      <c r="C228" s="16">
        <v>42744</v>
      </c>
      <c r="D228" s="29">
        <v>1.0571999999999999</v>
      </c>
      <c r="F228" s="16" t="str">
        <f t="shared" si="26"/>
        <v/>
      </c>
      <c r="G228" s="16" t="str">
        <f t="shared" si="27"/>
        <v/>
      </c>
      <c r="H228" s="53" t="str">
        <f t="shared" ca="1" si="28"/>
        <v/>
      </c>
      <c r="I228" s="51" t="str">
        <f t="shared" si="29"/>
        <v/>
      </c>
      <c r="J228" s="29" t="str">
        <f>IF(G228&lt;&gt;"",IF($D$7="Weekly","Wk "&amp;WEEKNUM(G228)&amp;" "&amp;"- "&amp;YEAR(G228),IF($D$7="Monthly",TEXT(G228,"mmm-yyyy"),IF($D$7="Yearly","Y "&amp;YEAR(G228),IF($D$7="Quarterly",YEAR(G228)&amp;" - Q"&amp;LOOKUP(MONTH(G228),{1,4,7,10},{1,2,3,4}),TEXT(F228,"dd-mmm-yy")&amp;" - "&amp;TEXT(G228,"dd-mmm-yy"))))),"")</f>
        <v/>
      </c>
      <c r="O228" s="63"/>
      <c r="S228" s="16" t="str">
        <f t="array" ref="S228">IF(T228&lt;&gt;"",MIN(IF($C$15:$C$10000&gt;=(T228-6),$C$15:$C$10000)),"")</f>
        <v/>
      </c>
      <c r="T228" s="16" t="str">
        <f t="array" ref="T228">IF(T227&lt;&gt;"",IF(S227-1&gt;=$U$7,MAX(IF($C$15:$C$10000&lt;=(S227-1),$C$15:$C$10000)),""),"")</f>
        <v/>
      </c>
      <c r="U228" s="16" t="str">
        <f t="array" ref="U228">IF(V228&lt;&gt;"",MIN(IF($C$15:$C$10000&gt;=DATE(YEAR(V228),MONTH(V228),1),$C$15:$C$10000)),"")</f>
        <v/>
      </c>
      <c r="V228" s="16" t="str">
        <f t="array" ref="V228">IF(V227&lt;&gt;"",IF(U227-1&gt;=$U$7,MAX(IF($C$15:$C$10000&lt;=U227-1,$C$15:$C$10000)),""),"")</f>
        <v/>
      </c>
      <c r="W228" s="20" t="str">
        <f t="array" ref="W228">IF(X228&lt;&gt;"",MIN(IF($C$15:$C$10000&gt;=DATE(YEAR(X228),3*(ROUNDUP(MONTH(X228)/3,0)-1)+1,1),$C$15:$C$10000)),"")</f>
        <v/>
      </c>
      <c r="X228" s="16" t="str">
        <f t="array" ref="X228">IF(X227&lt;&gt;"",IF(W227-1&gt;=$U$7,MAX(IF($C$15:$C$10000&lt;=W227-1,$C$15:$C$10000)),""),"")</f>
        <v/>
      </c>
      <c r="Y228" s="16" t="str">
        <f t="array" ref="Y228">IF(Z228&lt;&gt;"",MIN(IF($C$15:$C$10000&gt;=DATE(YEAR(Z228),1,1),$C$15:$C$10000)),"")</f>
        <v/>
      </c>
      <c r="Z228" s="16" t="str">
        <f t="array" ref="Z228">IF(Z227&lt;&gt;"",IF(Y227-1&gt;=$U$7,MAX(IF($C$15:$C$10000&lt;=Y227-1,$C$15:$C$10000)),""),"")</f>
        <v/>
      </c>
      <c r="AA228" s="16" t="str">
        <f t="array" ref="AA228">IF(AB228&lt;&gt;"",MIN(IF($C$15:$C$10000&gt;=AB228-$G$7,$C$15:$C$10000)),"")</f>
        <v/>
      </c>
      <c r="AB228" s="16" t="str">
        <f t="array" ref="AB228">IF(AB227&lt;&gt;"",IF(AA227-1&gt;=$U$7,MAX(IF($C$15:$C$10000&lt;=AA227-1,$C$15:$C$10000)),""),"")</f>
        <v/>
      </c>
    </row>
    <row r="229" spans="3:28" x14ac:dyDescent="0.2">
      <c r="C229" s="16">
        <v>42741</v>
      </c>
      <c r="D229" s="29">
        <v>1.0529999999999999</v>
      </c>
      <c r="F229" s="16" t="str">
        <f t="shared" si="26"/>
        <v/>
      </c>
      <c r="G229" s="16" t="str">
        <f t="shared" si="27"/>
        <v/>
      </c>
      <c r="H229" s="53" t="str">
        <f t="shared" ca="1" si="28"/>
        <v/>
      </c>
      <c r="I229" s="51" t="str">
        <f t="shared" si="29"/>
        <v/>
      </c>
      <c r="J229" s="29" t="str">
        <f>IF(G229&lt;&gt;"",IF($D$7="Weekly","Wk "&amp;WEEKNUM(G229)&amp;" "&amp;"- "&amp;YEAR(G229),IF($D$7="Monthly",TEXT(G229,"mmm-yyyy"),IF($D$7="Yearly","Y "&amp;YEAR(G229),IF($D$7="Quarterly",YEAR(G229)&amp;" - Q"&amp;LOOKUP(MONTH(G229),{1,4,7,10},{1,2,3,4}),TEXT(F229,"dd-mmm-yy")&amp;" - "&amp;TEXT(G229,"dd-mmm-yy"))))),"")</f>
        <v/>
      </c>
      <c r="O229" s="63"/>
      <c r="S229" s="16" t="str">
        <f t="array" ref="S229">IF(T229&lt;&gt;"",MIN(IF($C$15:$C$10000&gt;=(T229-6),$C$15:$C$10000)),"")</f>
        <v/>
      </c>
      <c r="T229" s="16" t="str">
        <f t="array" ref="T229">IF(T228&lt;&gt;"",IF(S228-1&gt;=$U$7,MAX(IF($C$15:$C$10000&lt;=(S228-1),$C$15:$C$10000)),""),"")</f>
        <v/>
      </c>
      <c r="U229" s="16" t="str">
        <f t="array" ref="U229">IF(V229&lt;&gt;"",MIN(IF($C$15:$C$10000&gt;=DATE(YEAR(V229),MONTH(V229),1),$C$15:$C$10000)),"")</f>
        <v/>
      </c>
      <c r="V229" s="16" t="str">
        <f t="array" ref="V229">IF(V228&lt;&gt;"",IF(U228-1&gt;=$U$7,MAX(IF($C$15:$C$10000&lt;=U228-1,$C$15:$C$10000)),""),"")</f>
        <v/>
      </c>
      <c r="W229" s="20" t="str">
        <f t="array" ref="W229">IF(X229&lt;&gt;"",MIN(IF($C$15:$C$10000&gt;=DATE(YEAR(X229),3*(ROUNDUP(MONTH(X229)/3,0)-1)+1,1),$C$15:$C$10000)),"")</f>
        <v/>
      </c>
      <c r="X229" s="16" t="str">
        <f t="array" ref="X229">IF(X228&lt;&gt;"",IF(W228-1&gt;=$U$7,MAX(IF($C$15:$C$10000&lt;=W228-1,$C$15:$C$10000)),""),"")</f>
        <v/>
      </c>
      <c r="Y229" s="16" t="str">
        <f t="array" ref="Y229">IF(Z229&lt;&gt;"",MIN(IF($C$15:$C$10000&gt;=DATE(YEAR(Z229),1,1),$C$15:$C$10000)),"")</f>
        <v/>
      </c>
      <c r="Z229" s="16" t="str">
        <f t="array" ref="Z229">IF(Z228&lt;&gt;"",IF(Y228-1&gt;=$U$7,MAX(IF($C$15:$C$10000&lt;=Y228-1,$C$15:$C$10000)),""),"")</f>
        <v/>
      </c>
      <c r="AA229" s="16" t="str">
        <f t="array" ref="AA229">IF(AB229&lt;&gt;"",MIN(IF($C$15:$C$10000&gt;=AB229-$G$7,$C$15:$C$10000)),"")</f>
        <v/>
      </c>
      <c r="AB229" s="16" t="str">
        <f t="array" ref="AB229">IF(AB228&lt;&gt;"",IF(AA228-1&gt;=$U$7,MAX(IF($C$15:$C$10000&lt;=AA228-1,$C$15:$C$10000)),""),"")</f>
        <v/>
      </c>
    </row>
    <row r="230" spans="3:28" x14ac:dyDescent="0.2">
      <c r="C230" s="16">
        <v>42740</v>
      </c>
      <c r="D230" s="29">
        <v>1.0603</v>
      </c>
      <c r="F230" s="16" t="str">
        <f t="shared" si="26"/>
        <v/>
      </c>
      <c r="G230" s="16" t="str">
        <f t="shared" si="27"/>
        <v/>
      </c>
      <c r="H230" s="53" t="str">
        <f t="shared" ca="1" si="28"/>
        <v/>
      </c>
      <c r="I230" s="51" t="str">
        <f t="shared" si="29"/>
        <v/>
      </c>
      <c r="J230" s="29" t="str">
        <f>IF(G230&lt;&gt;"",IF($D$7="Weekly","Wk "&amp;WEEKNUM(G230)&amp;" "&amp;"- "&amp;YEAR(G230),IF($D$7="Monthly",TEXT(G230,"mmm-yyyy"),IF($D$7="Yearly","Y "&amp;YEAR(G230),IF($D$7="Quarterly",YEAR(G230)&amp;" - Q"&amp;LOOKUP(MONTH(G230),{1,4,7,10},{1,2,3,4}),TEXT(F230,"dd-mmm-yy")&amp;" - "&amp;TEXT(G230,"dd-mmm-yy"))))),"")</f>
        <v/>
      </c>
      <c r="O230" s="63"/>
      <c r="S230" s="16" t="str">
        <f t="array" ref="S230">IF(T230&lt;&gt;"",MIN(IF($C$15:$C$10000&gt;=(T230-6),$C$15:$C$10000)),"")</f>
        <v/>
      </c>
      <c r="T230" s="16" t="str">
        <f t="array" ref="T230">IF(T229&lt;&gt;"",IF(S229-1&gt;=$U$7,MAX(IF($C$15:$C$10000&lt;=(S229-1),$C$15:$C$10000)),""),"")</f>
        <v/>
      </c>
      <c r="U230" s="16" t="str">
        <f t="array" ref="U230">IF(V230&lt;&gt;"",MIN(IF($C$15:$C$10000&gt;=DATE(YEAR(V230),MONTH(V230),1),$C$15:$C$10000)),"")</f>
        <v/>
      </c>
      <c r="V230" s="16" t="str">
        <f t="array" ref="V230">IF(V229&lt;&gt;"",IF(U229-1&gt;=$U$7,MAX(IF($C$15:$C$10000&lt;=U229-1,$C$15:$C$10000)),""),"")</f>
        <v/>
      </c>
      <c r="W230" s="20" t="str">
        <f t="array" ref="W230">IF(X230&lt;&gt;"",MIN(IF($C$15:$C$10000&gt;=DATE(YEAR(X230),3*(ROUNDUP(MONTH(X230)/3,0)-1)+1,1),$C$15:$C$10000)),"")</f>
        <v/>
      </c>
      <c r="X230" s="16" t="str">
        <f t="array" ref="X230">IF(X229&lt;&gt;"",IF(W229-1&gt;=$U$7,MAX(IF($C$15:$C$10000&lt;=W229-1,$C$15:$C$10000)),""),"")</f>
        <v/>
      </c>
      <c r="Y230" s="16" t="str">
        <f t="array" ref="Y230">IF(Z230&lt;&gt;"",MIN(IF($C$15:$C$10000&gt;=DATE(YEAR(Z230),1,1),$C$15:$C$10000)),"")</f>
        <v/>
      </c>
      <c r="Z230" s="16" t="str">
        <f t="array" ref="Z230">IF(Z229&lt;&gt;"",IF(Y229-1&gt;=$U$7,MAX(IF($C$15:$C$10000&lt;=Y229-1,$C$15:$C$10000)),""),"")</f>
        <v/>
      </c>
      <c r="AA230" s="16" t="str">
        <f t="array" ref="AA230">IF(AB230&lt;&gt;"",MIN(IF($C$15:$C$10000&gt;=AB230-$G$7,$C$15:$C$10000)),"")</f>
        <v/>
      </c>
      <c r="AB230" s="16" t="str">
        <f t="array" ref="AB230">IF(AB229&lt;&gt;"",IF(AA229-1&gt;=$U$7,MAX(IF($C$15:$C$10000&lt;=AA229-1,$C$15:$C$10000)),""),"")</f>
        <v/>
      </c>
    </row>
    <row r="231" spans="3:28" x14ac:dyDescent="0.2">
      <c r="C231" s="16">
        <v>42739</v>
      </c>
      <c r="D231" s="29">
        <v>1.0486</v>
      </c>
      <c r="F231" s="16" t="str">
        <f t="shared" si="26"/>
        <v/>
      </c>
      <c r="G231" s="16" t="str">
        <f t="shared" si="27"/>
        <v/>
      </c>
      <c r="H231" s="53" t="str">
        <f t="shared" ca="1" si="28"/>
        <v/>
      </c>
      <c r="I231" s="51" t="str">
        <f t="shared" si="29"/>
        <v/>
      </c>
      <c r="J231" s="29" t="str">
        <f>IF(G231&lt;&gt;"",IF($D$7="Weekly","Wk "&amp;WEEKNUM(G231)&amp;" "&amp;"- "&amp;YEAR(G231),IF($D$7="Monthly",TEXT(G231,"mmm-yyyy"),IF($D$7="Yearly","Y "&amp;YEAR(G231),IF($D$7="Quarterly",YEAR(G231)&amp;" - Q"&amp;LOOKUP(MONTH(G231),{1,4,7,10},{1,2,3,4}),TEXT(F231,"dd-mmm-yy")&amp;" - "&amp;TEXT(G231,"dd-mmm-yy"))))),"")</f>
        <v/>
      </c>
      <c r="O231" s="63"/>
      <c r="S231" s="16" t="str">
        <f t="array" ref="S231">IF(T231&lt;&gt;"",MIN(IF($C$15:$C$10000&gt;=(T231-6),$C$15:$C$10000)),"")</f>
        <v/>
      </c>
      <c r="T231" s="16" t="str">
        <f t="array" ref="T231">IF(T230&lt;&gt;"",IF(S230-1&gt;=$U$7,MAX(IF($C$15:$C$10000&lt;=(S230-1),$C$15:$C$10000)),""),"")</f>
        <v/>
      </c>
      <c r="U231" s="16" t="str">
        <f t="array" ref="U231">IF(V231&lt;&gt;"",MIN(IF($C$15:$C$10000&gt;=DATE(YEAR(V231),MONTH(V231),1),$C$15:$C$10000)),"")</f>
        <v/>
      </c>
      <c r="V231" s="16" t="str">
        <f t="array" ref="V231">IF(V230&lt;&gt;"",IF(U230-1&gt;=$U$7,MAX(IF($C$15:$C$10000&lt;=U230-1,$C$15:$C$10000)),""),"")</f>
        <v/>
      </c>
      <c r="W231" s="20" t="str">
        <f t="array" ref="W231">IF(X231&lt;&gt;"",MIN(IF($C$15:$C$10000&gt;=DATE(YEAR(X231),3*(ROUNDUP(MONTH(X231)/3,0)-1)+1,1),$C$15:$C$10000)),"")</f>
        <v/>
      </c>
      <c r="X231" s="16" t="str">
        <f t="array" ref="X231">IF(X230&lt;&gt;"",IF(W230-1&gt;=$U$7,MAX(IF($C$15:$C$10000&lt;=W230-1,$C$15:$C$10000)),""),"")</f>
        <v/>
      </c>
      <c r="Y231" s="16" t="str">
        <f t="array" ref="Y231">IF(Z231&lt;&gt;"",MIN(IF($C$15:$C$10000&gt;=DATE(YEAR(Z231),1,1),$C$15:$C$10000)),"")</f>
        <v/>
      </c>
      <c r="Z231" s="16" t="str">
        <f t="array" ref="Z231">IF(Z230&lt;&gt;"",IF(Y230-1&gt;=$U$7,MAX(IF($C$15:$C$10000&lt;=Y230-1,$C$15:$C$10000)),""),"")</f>
        <v/>
      </c>
      <c r="AA231" s="16" t="str">
        <f t="array" ref="AA231">IF(AB231&lt;&gt;"",MIN(IF($C$15:$C$10000&gt;=AB231-$G$7,$C$15:$C$10000)),"")</f>
        <v/>
      </c>
      <c r="AB231" s="16" t="str">
        <f t="array" ref="AB231">IF(AB230&lt;&gt;"",IF(AA230-1&gt;=$U$7,MAX(IF($C$15:$C$10000&lt;=AA230-1,$C$15:$C$10000)),""),"")</f>
        <v/>
      </c>
    </row>
    <row r="232" spans="3:28" x14ac:dyDescent="0.2">
      <c r="C232" s="16">
        <v>42738</v>
      </c>
      <c r="D232" s="29">
        <v>1.0404</v>
      </c>
      <c r="F232" s="16" t="str">
        <f t="shared" si="26"/>
        <v/>
      </c>
      <c r="G232" s="16" t="str">
        <f t="shared" si="27"/>
        <v/>
      </c>
      <c r="H232" s="53" t="str">
        <f t="shared" ca="1" si="28"/>
        <v/>
      </c>
      <c r="I232" s="51" t="str">
        <f t="shared" si="29"/>
        <v/>
      </c>
      <c r="J232" s="29" t="str">
        <f>IF(G232&lt;&gt;"",IF($D$7="Weekly","Wk "&amp;WEEKNUM(G232)&amp;" "&amp;"- "&amp;YEAR(G232),IF($D$7="Monthly",TEXT(G232,"mmm-yyyy"),IF($D$7="Yearly","Y "&amp;YEAR(G232),IF($D$7="Quarterly",YEAR(G232)&amp;" - Q"&amp;LOOKUP(MONTH(G232),{1,4,7,10},{1,2,3,4}),TEXT(F232,"dd-mmm-yy")&amp;" - "&amp;TEXT(G232,"dd-mmm-yy"))))),"")</f>
        <v/>
      </c>
      <c r="O232" s="63"/>
      <c r="S232" s="16" t="str">
        <f t="array" ref="S232">IF(T232&lt;&gt;"",MIN(IF($C$15:$C$10000&gt;=(T232-6),$C$15:$C$10000)),"")</f>
        <v/>
      </c>
      <c r="T232" s="16" t="str">
        <f t="array" ref="T232">IF(T231&lt;&gt;"",IF(S231-1&gt;=$U$7,MAX(IF($C$15:$C$10000&lt;=(S231-1),$C$15:$C$10000)),""),"")</f>
        <v/>
      </c>
      <c r="U232" s="16" t="str">
        <f t="array" ref="U232">IF(V232&lt;&gt;"",MIN(IF($C$15:$C$10000&gt;=DATE(YEAR(V232),MONTH(V232),1),$C$15:$C$10000)),"")</f>
        <v/>
      </c>
      <c r="V232" s="16" t="str">
        <f t="array" ref="V232">IF(V231&lt;&gt;"",IF(U231-1&gt;=$U$7,MAX(IF($C$15:$C$10000&lt;=U231-1,$C$15:$C$10000)),""),"")</f>
        <v/>
      </c>
      <c r="W232" s="20" t="str">
        <f t="array" ref="W232">IF(X232&lt;&gt;"",MIN(IF($C$15:$C$10000&gt;=DATE(YEAR(X232),3*(ROUNDUP(MONTH(X232)/3,0)-1)+1,1),$C$15:$C$10000)),"")</f>
        <v/>
      </c>
      <c r="X232" s="16" t="str">
        <f t="array" ref="X232">IF(X231&lt;&gt;"",IF(W231-1&gt;=$U$7,MAX(IF($C$15:$C$10000&lt;=W231-1,$C$15:$C$10000)),""),"")</f>
        <v/>
      </c>
      <c r="Y232" s="16" t="str">
        <f t="array" ref="Y232">IF(Z232&lt;&gt;"",MIN(IF($C$15:$C$10000&gt;=DATE(YEAR(Z232),1,1),$C$15:$C$10000)),"")</f>
        <v/>
      </c>
      <c r="Z232" s="16" t="str">
        <f t="array" ref="Z232">IF(Z231&lt;&gt;"",IF(Y231-1&gt;=$U$7,MAX(IF($C$15:$C$10000&lt;=Y231-1,$C$15:$C$10000)),""),"")</f>
        <v/>
      </c>
      <c r="AA232" s="16" t="str">
        <f t="array" ref="AA232">IF(AB232&lt;&gt;"",MIN(IF($C$15:$C$10000&gt;=AB232-$G$7,$C$15:$C$10000)),"")</f>
        <v/>
      </c>
      <c r="AB232" s="16" t="str">
        <f t="array" ref="AB232">IF(AB231&lt;&gt;"",IF(AA231-1&gt;=$U$7,MAX(IF($C$15:$C$10000&lt;=AA231-1,$C$15:$C$10000)),""),"")</f>
        <v/>
      </c>
    </row>
    <row r="233" spans="3:28" x14ac:dyDescent="0.2">
      <c r="C233" s="16">
        <v>42737</v>
      </c>
      <c r="D233" s="29">
        <v>1.0457000000000001</v>
      </c>
      <c r="F233" s="16" t="str">
        <f t="shared" ref="F233:F296" si="30">IF($D$7="Weekly",S233,IF($D$7="Monthly",U233,IF($D$7="Quarterly",W233,IF($D$7="Yearly",Y233,AA233))))</f>
        <v/>
      </c>
      <c r="G233" s="16" t="str">
        <f t="shared" ref="G233:G296" si="31">IF($D$7="Weekly",T233,IF($D$7="Monthly",V233,IF($D$7="Quarterly",X233,IF($D$7="Yearly",Z233,AB233))))</f>
        <v/>
      </c>
      <c r="H233" s="53" t="str">
        <f t="shared" ca="1" si="28"/>
        <v/>
      </c>
      <c r="I233" s="51" t="str">
        <f t="shared" si="29"/>
        <v/>
      </c>
      <c r="J233" s="29" t="str">
        <f>IF(G233&lt;&gt;"",IF($D$7="Weekly","Wk "&amp;WEEKNUM(G233)&amp;" "&amp;"- "&amp;YEAR(G233),IF($D$7="Monthly",TEXT(G233,"mmm-yyyy"),IF($D$7="Yearly","Y "&amp;YEAR(G233),IF($D$7="Quarterly",YEAR(G233)&amp;" - Q"&amp;LOOKUP(MONTH(G233),{1,4,7,10},{1,2,3,4}),TEXT(F233,"dd-mmm-yy")&amp;" - "&amp;TEXT(G233,"dd-mmm-yy"))))),"")</f>
        <v/>
      </c>
      <c r="O233" s="63"/>
      <c r="S233" s="16" t="str">
        <f t="array" ref="S233">IF(T233&lt;&gt;"",MIN(IF($C$15:$C$10000&gt;=(T233-6),$C$15:$C$10000)),"")</f>
        <v/>
      </c>
      <c r="T233" s="16" t="str">
        <f t="array" ref="T233">IF(T232&lt;&gt;"",IF(S232-1&gt;=$U$7,MAX(IF($C$15:$C$10000&lt;=(S232-1),$C$15:$C$10000)),""),"")</f>
        <v/>
      </c>
      <c r="U233" s="16" t="str">
        <f t="array" ref="U233">IF(V233&lt;&gt;"",MIN(IF($C$15:$C$10000&gt;=DATE(YEAR(V233),MONTH(V233),1),$C$15:$C$10000)),"")</f>
        <v/>
      </c>
      <c r="V233" s="16" t="str">
        <f t="array" ref="V233">IF(V232&lt;&gt;"",IF(U232-1&gt;=$U$7,MAX(IF($C$15:$C$10000&lt;=U232-1,$C$15:$C$10000)),""),"")</f>
        <v/>
      </c>
      <c r="W233" s="20" t="str">
        <f t="array" ref="W233">IF(X233&lt;&gt;"",MIN(IF($C$15:$C$10000&gt;=DATE(YEAR(X233),3*(ROUNDUP(MONTH(X233)/3,0)-1)+1,1),$C$15:$C$10000)),"")</f>
        <v/>
      </c>
      <c r="X233" s="16" t="str">
        <f t="array" ref="X233">IF(X232&lt;&gt;"",IF(W232-1&gt;=$U$7,MAX(IF($C$15:$C$10000&lt;=W232-1,$C$15:$C$10000)),""),"")</f>
        <v/>
      </c>
      <c r="Y233" s="16" t="str">
        <f t="array" ref="Y233">IF(Z233&lt;&gt;"",MIN(IF($C$15:$C$10000&gt;=DATE(YEAR(Z233),1,1),$C$15:$C$10000)),"")</f>
        <v/>
      </c>
      <c r="Z233" s="16" t="str">
        <f t="array" ref="Z233">IF(Z232&lt;&gt;"",IF(Y232-1&gt;=$U$7,MAX(IF($C$15:$C$10000&lt;=Y232-1,$C$15:$C$10000)),""),"")</f>
        <v/>
      </c>
      <c r="AA233" s="16" t="str">
        <f t="array" ref="AA233">IF(AB233&lt;&gt;"",MIN(IF($C$15:$C$10000&gt;=AB233-$G$7,$C$15:$C$10000)),"")</f>
        <v/>
      </c>
      <c r="AB233" s="16" t="str">
        <f t="array" ref="AB233">IF(AB232&lt;&gt;"",IF(AA232-1&gt;=$U$7,MAX(IF($C$15:$C$10000&lt;=AA232-1,$C$15:$C$10000)),""),"")</f>
        <v/>
      </c>
    </row>
    <row r="234" spans="3:28" x14ac:dyDescent="0.2">
      <c r="C234" s="16"/>
      <c r="D234" s="29"/>
      <c r="F234" s="16" t="str">
        <f t="shared" si="30"/>
        <v/>
      </c>
      <c r="G234" s="16" t="str">
        <f t="shared" si="31"/>
        <v/>
      </c>
      <c r="H234" s="53" t="str">
        <f t="shared" ca="1" si="28"/>
        <v/>
      </c>
      <c r="I234" s="51" t="str">
        <f t="shared" si="29"/>
        <v/>
      </c>
      <c r="J234" s="29" t="str">
        <f>IF(G234&lt;&gt;"",IF($D$7="Weekly","Wk "&amp;WEEKNUM(G234)&amp;" "&amp;"- "&amp;YEAR(G234),IF($D$7="Monthly",TEXT(G234,"mmm-yyyy"),IF($D$7="Yearly","Y "&amp;YEAR(G234),IF($D$7="Quarterly",YEAR(G234)&amp;" - Q"&amp;LOOKUP(MONTH(G234),{1,4,7,10},{1,2,3,4}),TEXT(F234,"dd-mmm-yy")&amp;" - "&amp;TEXT(G234,"dd-mmm-yy"))))),"")</f>
        <v/>
      </c>
      <c r="O234" s="63"/>
      <c r="S234" s="16" t="str">
        <f t="array" ref="S234">IF(T234&lt;&gt;"",MIN(IF($C$15:$C$10000&gt;=(T234-6),$C$15:$C$10000)),"")</f>
        <v/>
      </c>
      <c r="T234" s="16" t="str">
        <f t="array" ref="T234">IF(T233&lt;&gt;"",IF(S233-1&gt;=$U$7,MAX(IF($C$15:$C$10000&lt;=(S233-1),$C$15:$C$10000)),""),"")</f>
        <v/>
      </c>
      <c r="U234" s="16" t="str">
        <f t="array" ref="U234">IF(V234&lt;&gt;"",MIN(IF($C$15:$C$10000&gt;=DATE(YEAR(V234),MONTH(V234),1),$C$15:$C$10000)),"")</f>
        <v/>
      </c>
      <c r="V234" s="16" t="str">
        <f t="array" ref="V234">IF(V233&lt;&gt;"",IF(U233-1&gt;=$U$7,MAX(IF($C$15:$C$10000&lt;=U233-1,$C$15:$C$10000)),""),"")</f>
        <v/>
      </c>
      <c r="W234" s="20" t="str">
        <f t="array" ref="W234">IF(X234&lt;&gt;"",MIN(IF($C$15:$C$10000&gt;=DATE(YEAR(X234),3*(ROUNDUP(MONTH(X234)/3,0)-1)+1,1),$C$15:$C$10000)),"")</f>
        <v/>
      </c>
      <c r="X234" s="16" t="str">
        <f t="array" ref="X234">IF(X233&lt;&gt;"",IF(W233-1&gt;=$U$7,MAX(IF($C$15:$C$10000&lt;=W233-1,$C$15:$C$10000)),""),"")</f>
        <v/>
      </c>
      <c r="Y234" s="16" t="str">
        <f t="array" ref="Y234">IF(Z234&lt;&gt;"",MIN(IF($C$15:$C$10000&gt;=DATE(YEAR(Z234),1,1),$C$15:$C$10000)),"")</f>
        <v/>
      </c>
      <c r="Z234" s="16" t="str">
        <f t="array" ref="Z234">IF(Z233&lt;&gt;"",IF(Y233-1&gt;=$U$7,MAX(IF($C$15:$C$10000&lt;=Y233-1,$C$15:$C$10000)),""),"")</f>
        <v/>
      </c>
      <c r="AA234" s="16" t="str">
        <f t="array" ref="AA234">IF(AB234&lt;&gt;"",MIN(IF($C$15:$C$10000&gt;=AB234-$G$7,$C$15:$C$10000)),"")</f>
        <v/>
      </c>
      <c r="AB234" s="16" t="str">
        <f t="array" ref="AB234">IF(AB233&lt;&gt;"",IF(AA233-1&gt;=$U$7,MAX(IF($C$15:$C$10000&lt;=AA233-1,$C$15:$C$10000)),""),"")</f>
        <v/>
      </c>
    </row>
    <row r="235" spans="3:28" x14ac:dyDescent="0.2">
      <c r="C235" s="16"/>
      <c r="D235" s="29"/>
      <c r="F235" s="16" t="str">
        <f t="shared" si="30"/>
        <v/>
      </c>
      <c r="G235" s="16" t="str">
        <f t="shared" si="31"/>
        <v/>
      </c>
      <c r="H235" s="53" t="str">
        <f t="shared" ca="1" si="28"/>
        <v/>
      </c>
      <c r="I235" s="51" t="str">
        <f t="shared" si="29"/>
        <v/>
      </c>
      <c r="J235" s="29" t="str">
        <f>IF(G235&lt;&gt;"",IF($D$7="Weekly","Wk "&amp;WEEKNUM(G235)&amp;" "&amp;"- "&amp;YEAR(G235),IF($D$7="Monthly",TEXT(G235,"mmm-yyyy"),IF($D$7="Yearly","Y "&amp;YEAR(G235),IF($D$7="Quarterly",YEAR(G235)&amp;" - Q"&amp;LOOKUP(MONTH(G235),{1,4,7,10},{1,2,3,4}),TEXT(F235,"dd-mmm-yy")&amp;" - "&amp;TEXT(G235,"dd-mmm-yy"))))),"")</f>
        <v/>
      </c>
      <c r="O235" s="63"/>
      <c r="S235" s="16" t="str">
        <f t="array" ref="S235">IF(T235&lt;&gt;"",MIN(IF($C$15:$C$10000&gt;=(T235-6),$C$15:$C$10000)),"")</f>
        <v/>
      </c>
      <c r="T235" s="16" t="str">
        <f t="array" ref="T235">IF(T234&lt;&gt;"",IF(S234-1&gt;=$U$7,MAX(IF($C$15:$C$10000&lt;=(S234-1),$C$15:$C$10000)),""),"")</f>
        <v/>
      </c>
      <c r="U235" s="16" t="str">
        <f t="array" ref="U235">IF(V235&lt;&gt;"",MIN(IF($C$15:$C$10000&gt;=DATE(YEAR(V235),MONTH(V235),1),$C$15:$C$10000)),"")</f>
        <v/>
      </c>
      <c r="V235" s="16" t="str">
        <f t="array" ref="V235">IF(V234&lt;&gt;"",IF(U234-1&gt;=$U$7,MAX(IF($C$15:$C$10000&lt;=U234-1,$C$15:$C$10000)),""),"")</f>
        <v/>
      </c>
      <c r="W235" s="20" t="str">
        <f t="array" ref="W235">IF(X235&lt;&gt;"",MIN(IF($C$15:$C$10000&gt;=DATE(YEAR(X235),3*(ROUNDUP(MONTH(X235)/3,0)-1)+1,1),$C$15:$C$10000)),"")</f>
        <v/>
      </c>
      <c r="X235" s="16" t="str">
        <f t="array" ref="X235">IF(X234&lt;&gt;"",IF(W234-1&gt;=$U$7,MAX(IF($C$15:$C$10000&lt;=W234-1,$C$15:$C$10000)),""),"")</f>
        <v/>
      </c>
      <c r="Y235" s="16" t="str">
        <f t="array" ref="Y235">IF(Z235&lt;&gt;"",MIN(IF($C$15:$C$10000&gt;=DATE(YEAR(Z235),1,1),$C$15:$C$10000)),"")</f>
        <v/>
      </c>
      <c r="Z235" s="16" t="str">
        <f t="array" ref="Z235">IF(Z234&lt;&gt;"",IF(Y234-1&gt;=$U$7,MAX(IF($C$15:$C$10000&lt;=Y234-1,$C$15:$C$10000)),""),"")</f>
        <v/>
      </c>
      <c r="AA235" s="16" t="str">
        <f t="array" ref="AA235">IF(AB235&lt;&gt;"",MIN(IF($C$15:$C$10000&gt;=AB235-$G$7,$C$15:$C$10000)),"")</f>
        <v/>
      </c>
      <c r="AB235" s="16" t="str">
        <f t="array" ref="AB235">IF(AB234&lt;&gt;"",IF(AA234-1&gt;=$U$7,MAX(IF($C$15:$C$10000&lt;=AA234-1,$C$15:$C$10000)),""),"")</f>
        <v/>
      </c>
    </row>
    <row r="236" spans="3:28" x14ac:dyDescent="0.2">
      <c r="C236" s="16"/>
      <c r="D236" s="29"/>
      <c r="F236" s="16" t="str">
        <f t="shared" si="30"/>
        <v/>
      </c>
      <c r="G236" s="16" t="str">
        <f t="shared" si="31"/>
        <v/>
      </c>
      <c r="H236" s="53" t="str">
        <f t="shared" ca="1" si="28"/>
        <v/>
      </c>
      <c r="I236" s="51" t="str">
        <f t="shared" si="29"/>
        <v/>
      </c>
      <c r="J236" s="29" t="str">
        <f>IF(G236&lt;&gt;"",IF($D$7="Weekly","Wk "&amp;WEEKNUM(G236)&amp;" "&amp;"- "&amp;YEAR(G236),IF($D$7="Monthly",TEXT(G236,"mmm-yyyy"),IF($D$7="Yearly","Y "&amp;YEAR(G236),IF($D$7="Quarterly",YEAR(G236)&amp;" - Q"&amp;LOOKUP(MONTH(G236),{1,4,7,10},{1,2,3,4}),TEXT(F236,"dd-mmm-yy")&amp;" - "&amp;TEXT(G236,"dd-mmm-yy"))))),"")</f>
        <v/>
      </c>
      <c r="O236" s="63"/>
      <c r="S236" s="16" t="str">
        <f t="array" ref="S236">IF(T236&lt;&gt;"",MIN(IF($C$15:$C$10000&gt;=(T236-6),$C$15:$C$10000)),"")</f>
        <v/>
      </c>
      <c r="T236" s="16" t="str">
        <f t="array" ref="T236">IF(T235&lt;&gt;"",IF(S235-1&gt;=$U$7,MAX(IF($C$15:$C$10000&lt;=(S235-1),$C$15:$C$10000)),""),"")</f>
        <v/>
      </c>
      <c r="U236" s="16" t="str">
        <f t="array" ref="U236">IF(V236&lt;&gt;"",MIN(IF($C$15:$C$10000&gt;=DATE(YEAR(V236),MONTH(V236),1),$C$15:$C$10000)),"")</f>
        <v/>
      </c>
      <c r="V236" s="16" t="str">
        <f t="array" ref="V236">IF(V235&lt;&gt;"",IF(U235-1&gt;=$U$7,MAX(IF($C$15:$C$10000&lt;=U235-1,$C$15:$C$10000)),""),"")</f>
        <v/>
      </c>
      <c r="W236" s="20" t="str">
        <f t="array" ref="W236">IF(X236&lt;&gt;"",MIN(IF($C$15:$C$10000&gt;=DATE(YEAR(X236),3*(ROUNDUP(MONTH(X236)/3,0)-1)+1,1),$C$15:$C$10000)),"")</f>
        <v/>
      </c>
      <c r="X236" s="16" t="str">
        <f t="array" ref="X236">IF(X235&lt;&gt;"",IF(W235-1&gt;=$U$7,MAX(IF($C$15:$C$10000&lt;=W235-1,$C$15:$C$10000)),""),"")</f>
        <v/>
      </c>
      <c r="Y236" s="16" t="str">
        <f t="array" ref="Y236">IF(Z236&lt;&gt;"",MIN(IF($C$15:$C$10000&gt;=DATE(YEAR(Z236),1,1),$C$15:$C$10000)),"")</f>
        <v/>
      </c>
      <c r="Z236" s="16" t="str">
        <f t="array" ref="Z236">IF(Z235&lt;&gt;"",IF(Y235-1&gt;=$U$7,MAX(IF($C$15:$C$10000&lt;=Y235-1,$C$15:$C$10000)),""),"")</f>
        <v/>
      </c>
      <c r="AA236" s="16" t="str">
        <f t="array" ref="AA236">IF(AB236&lt;&gt;"",MIN(IF($C$15:$C$10000&gt;=AB236-$G$7,$C$15:$C$10000)),"")</f>
        <v/>
      </c>
      <c r="AB236" s="16" t="str">
        <f t="array" ref="AB236">IF(AB235&lt;&gt;"",IF(AA235-1&gt;=$U$7,MAX(IF($C$15:$C$10000&lt;=AA235-1,$C$15:$C$10000)),""),"")</f>
        <v/>
      </c>
    </row>
    <row r="237" spans="3:28" x14ac:dyDescent="0.2">
      <c r="C237" s="16"/>
      <c r="D237" s="29"/>
      <c r="F237" s="16" t="str">
        <f t="shared" si="30"/>
        <v/>
      </c>
      <c r="G237" s="16" t="str">
        <f t="shared" si="31"/>
        <v/>
      </c>
      <c r="H237" s="53" t="str">
        <f t="shared" ca="1" si="28"/>
        <v/>
      </c>
      <c r="I237" s="51" t="str">
        <f t="shared" si="29"/>
        <v/>
      </c>
      <c r="J237" s="29" t="str">
        <f>IF(G237&lt;&gt;"",IF($D$7="Weekly","Wk "&amp;WEEKNUM(G237)&amp;" "&amp;"- "&amp;YEAR(G237),IF($D$7="Monthly",TEXT(G237,"mmm-yyyy"),IF($D$7="Yearly","Y "&amp;YEAR(G237),IF($D$7="Quarterly",YEAR(G237)&amp;" - Q"&amp;LOOKUP(MONTH(G237),{1,4,7,10},{1,2,3,4}),TEXT(F237,"dd-mmm-yy")&amp;" - "&amp;TEXT(G237,"dd-mmm-yy"))))),"")</f>
        <v/>
      </c>
      <c r="O237" s="63"/>
      <c r="S237" s="16" t="str">
        <f t="array" ref="S237">IF(T237&lt;&gt;"",MIN(IF($C$15:$C$10000&gt;=(T237-6),$C$15:$C$10000)),"")</f>
        <v/>
      </c>
      <c r="T237" s="16" t="str">
        <f t="array" ref="T237">IF(T236&lt;&gt;"",IF(S236-1&gt;=$U$7,MAX(IF($C$15:$C$10000&lt;=(S236-1),$C$15:$C$10000)),""),"")</f>
        <v/>
      </c>
      <c r="U237" s="16" t="str">
        <f t="array" ref="U237">IF(V237&lt;&gt;"",MIN(IF($C$15:$C$10000&gt;=DATE(YEAR(V237),MONTH(V237),1),$C$15:$C$10000)),"")</f>
        <v/>
      </c>
      <c r="V237" s="16" t="str">
        <f t="array" ref="V237">IF(V236&lt;&gt;"",IF(U236-1&gt;=$U$7,MAX(IF($C$15:$C$10000&lt;=U236-1,$C$15:$C$10000)),""),"")</f>
        <v/>
      </c>
      <c r="W237" s="20" t="str">
        <f t="array" ref="W237">IF(X237&lt;&gt;"",MIN(IF($C$15:$C$10000&gt;=DATE(YEAR(X237),3*(ROUNDUP(MONTH(X237)/3,0)-1)+1,1),$C$15:$C$10000)),"")</f>
        <v/>
      </c>
      <c r="X237" s="16" t="str">
        <f t="array" ref="X237">IF(X236&lt;&gt;"",IF(W236-1&gt;=$U$7,MAX(IF($C$15:$C$10000&lt;=W236-1,$C$15:$C$10000)),""),"")</f>
        <v/>
      </c>
      <c r="Y237" s="16" t="str">
        <f t="array" ref="Y237">IF(Z237&lt;&gt;"",MIN(IF($C$15:$C$10000&gt;=DATE(YEAR(Z237),1,1),$C$15:$C$10000)),"")</f>
        <v/>
      </c>
      <c r="Z237" s="16" t="str">
        <f t="array" ref="Z237">IF(Z236&lt;&gt;"",IF(Y236-1&gt;=$U$7,MAX(IF($C$15:$C$10000&lt;=Y236-1,$C$15:$C$10000)),""),"")</f>
        <v/>
      </c>
      <c r="AA237" s="16" t="str">
        <f t="array" ref="AA237">IF(AB237&lt;&gt;"",MIN(IF($C$15:$C$10000&gt;=AB237-$G$7,$C$15:$C$10000)),"")</f>
        <v/>
      </c>
      <c r="AB237" s="16" t="str">
        <f t="array" ref="AB237">IF(AB236&lt;&gt;"",IF(AA236-1&gt;=$U$7,MAX(IF($C$15:$C$10000&lt;=AA236-1,$C$15:$C$10000)),""),"")</f>
        <v/>
      </c>
    </row>
    <row r="238" spans="3:28" x14ac:dyDescent="0.2">
      <c r="C238" s="16"/>
      <c r="D238" s="29"/>
      <c r="F238" s="16" t="str">
        <f t="shared" si="30"/>
        <v/>
      </c>
      <c r="G238" s="16" t="str">
        <f t="shared" si="31"/>
        <v/>
      </c>
      <c r="H238" s="53" t="str">
        <f t="shared" ca="1" si="28"/>
        <v/>
      </c>
      <c r="I238" s="51" t="str">
        <f t="shared" si="29"/>
        <v/>
      </c>
      <c r="J238" s="29" t="str">
        <f>IF(G238&lt;&gt;"",IF($D$7="Weekly","Wk "&amp;WEEKNUM(G238)&amp;" "&amp;"- "&amp;YEAR(G238),IF($D$7="Monthly",TEXT(G238,"mmm-yyyy"),IF($D$7="Yearly","Y "&amp;YEAR(G238),IF($D$7="Quarterly",YEAR(G238)&amp;" - Q"&amp;LOOKUP(MONTH(G238),{1,4,7,10},{1,2,3,4}),TEXT(F238,"dd-mmm-yy")&amp;" - "&amp;TEXT(G238,"dd-mmm-yy"))))),"")</f>
        <v/>
      </c>
      <c r="O238" s="63"/>
      <c r="S238" s="16" t="str">
        <f t="array" ref="S238">IF(T238&lt;&gt;"",MIN(IF($C$15:$C$10000&gt;=(T238-6),$C$15:$C$10000)),"")</f>
        <v/>
      </c>
      <c r="T238" s="16" t="str">
        <f t="array" ref="T238">IF(T237&lt;&gt;"",IF(S237-1&gt;=$U$7,MAX(IF($C$15:$C$10000&lt;=(S237-1),$C$15:$C$10000)),""),"")</f>
        <v/>
      </c>
      <c r="U238" s="16" t="str">
        <f t="array" ref="U238">IF(V238&lt;&gt;"",MIN(IF($C$15:$C$10000&gt;=DATE(YEAR(V238),MONTH(V238),1),$C$15:$C$10000)),"")</f>
        <v/>
      </c>
      <c r="V238" s="16" t="str">
        <f t="array" ref="V238">IF(V237&lt;&gt;"",IF(U237-1&gt;=$U$7,MAX(IF($C$15:$C$10000&lt;=U237-1,$C$15:$C$10000)),""),"")</f>
        <v/>
      </c>
      <c r="W238" s="20" t="str">
        <f t="array" ref="W238">IF(X238&lt;&gt;"",MIN(IF($C$15:$C$10000&gt;=DATE(YEAR(X238),3*(ROUNDUP(MONTH(X238)/3,0)-1)+1,1),$C$15:$C$10000)),"")</f>
        <v/>
      </c>
      <c r="X238" s="16" t="str">
        <f t="array" ref="X238">IF(X237&lt;&gt;"",IF(W237-1&gt;=$U$7,MAX(IF($C$15:$C$10000&lt;=W237-1,$C$15:$C$10000)),""),"")</f>
        <v/>
      </c>
      <c r="Y238" s="16" t="str">
        <f t="array" ref="Y238">IF(Z238&lt;&gt;"",MIN(IF($C$15:$C$10000&gt;=DATE(YEAR(Z238),1,1),$C$15:$C$10000)),"")</f>
        <v/>
      </c>
      <c r="Z238" s="16" t="str">
        <f t="array" ref="Z238">IF(Z237&lt;&gt;"",IF(Y237-1&gt;=$U$7,MAX(IF($C$15:$C$10000&lt;=Y237-1,$C$15:$C$10000)),""),"")</f>
        <v/>
      </c>
      <c r="AA238" s="16" t="str">
        <f t="array" ref="AA238">IF(AB238&lt;&gt;"",MIN(IF($C$15:$C$10000&gt;=AB238-$G$7,$C$15:$C$10000)),"")</f>
        <v/>
      </c>
      <c r="AB238" s="16" t="str">
        <f t="array" ref="AB238">IF(AB237&lt;&gt;"",IF(AA237-1&gt;=$U$7,MAX(IF($C$15:$C$10000&lt;=AA237-1,$C$15:$C$10000)),""),"")</f>
        <v/>
      </c>
    </row>
    <row r="239" spans="3:28" x14ac:dyDescent="0.2">
      <c r="C239" s="16"/>
      <c r="D239" s="29"/>
      <c r="F239" s="16" t="str">
        <f t="shared" si="30"/>
        <v/>
      </c>
      <c r="G239" s="16" t="str">
        <f t="shared" si="31"/>
        <v/>
      </c>
      <c r="H239" s="53" t="str">
        <f t="shared" ca="1" si="28"/>
        <v/>
      </c>
      <c r="I239" s="51" t="str">
        <f t="shared" si="29"/>
        <v/>
      </c>
      <c r="J239" s="29" t="str">
        <f>IF(G239&lt;&gt;"",IF($D$7="Weekly","Wk "&amp;WEEKNUM(G239)&amp;" "&amp;"- "&amp;YEAR(G239),IF($D$7="Monthly",TEXT(G239,"mmm-yyyy"),IF($D$7="Yearly","Y "&amp;YEAR(G239),IF($D$7="Quarterly",YEAR(G239)&amp;" - Q"&amp;LOOKUP(MONTH(G239),{1,4,7,10},{1,2,3,4}),TEXT(F239,"dd-mmm-yy")&amp;" - "&amp;TEXT(G239,"dd-mmm-yy"))))),"")</f>
        <v/>
      </c>
      <c r="O239" s="63"/>
      <c r="S239" s="16" t="str">
        <f t="array" ref="S239">IF(T239&lt;&gt;"",MIN(IF($C$15:$C$10000&gt;=(T239-6),$C$15:$C$10000)),"")</f>
        <v/>
      </c>
      <c r="T239" s="16" t="str">
        <f t="array" ref="T239">IF(T238&lt;&gt;"",IF(S238-1&gt;=$U$7,MAX(IF($C$15:$C$10000&lt;=(S238-1),$C$15:$C$10000)),""),"")</f>
        <v/>
      </c>
      <c r="U239" s="16" t="str">
        <f t="array" ref="U239">IF(V239&lt;&gt;"",MIN(IF($C$15:$C$10000&gt;=DATE(YEAR(V239),MONTH(V239),1),$C$15:$C$10000)),"")</f>
        <v/>
      </c>
      <c r="V239" s="16" t="str">
        <f t="array" ref="V239">IF(V238&lt;&gt;"",IF(U238-1&gt;=$U$7,MAX(IF($C$15:$C$10000&lt;=U238-1,$C$15:$C$10000)),""),"")</f>
        <v/>
      </c>
      <c r="W239" s="20" t="str">
        <f t="array" ref="W239">IF(X239&lt;&gt;"",MIN(IF($C$15:$C$10000&gt;=DATE(YEAR(X239),3*(ROUNDUP(MONTH(X239)/3,0)-1)+1,1),$C$15:$C$10000)),"")</f>
        <v/>
      </c>
      <c r="X239" s="16" t="str">
        <f t="array" ref="X239">IF(X238&lt;&gt;"",IF(W238-1&gt;=$U$7,MAX(IF($C$15:$C$10000&lt;=W238-1,$C$15:$C$10000)),""),"")</f>
        <v/>
      </c>
      <c r="Y239" s="16" t="str">
        <f t="array" ref="Y239">IF(Z239&lt;&gt;"",MIN(IF($C$15:$C$10000&gt;=DATE(YEAR(Z239),1,1),$C$15:$C$10000)),"")</f>
        <v/>
      </c>
      <c r="Z239" s="16" t="str">
        <f t="array" ref="Z239">IF(Z238&lt;&gt;"",IF(Y238-1&gt;=$U$7,MAX(IF($C$15:$C$10000&lt;=Y238-1,$C$15:$C$10000)),""),"")</f>
        <v/>
      </c>
      <c r="AA239" s="16" t="str">
        <f t="array" ref="AA239">IF(AB239&lt;&gt;"",MIN(IF($C$15:$C$10000&gt;=AB239-$G$7,$C$15:$C$10000)),"")</f>
        <v/>
      </c>
      <c r="AB239" s="16" t="str">
        <f t="array" ref="AB239">IF(AB238&lt;&gt;"",IF(AA238-1&gt;=$U$7,MAX(IF($C$15:$C$10000&lt;=AA238-1,$C$15:$C$10000)),""),"")</f>
        <v/>
      </c>
    </row>
    <row r="240" spans="3:28" x14ac:dyDescent="0.2">
      <c r="C240" s="16"/>
      <c r="D240" s="29"/>
      <c r="F240" s="16" t="str">
        <f t="shared" si="30"/>
        <v/>
      </c>
      <c r="G240" s="16" t="str">
        <f t="shared" si="31"/>
        <v/>
      </c>
      <c r="H240" s="53" t="str">
        <f t="shared" ca="1" si="28"/>
        <v/>
      </c>
      <c r="I240" s="51" t="str">
        <f t="shared" si="29"/>
        <v/>
      </c>
      <c r="J240" s="29" t="str">
        <f>IF(G240&lt;&gt;"",IF($D$7="Weekly","Wk "&amp;WEEKNUM(G240)&amp;" "&amp;"- "&amp;YEAR(G240),IF($D$7="Monthly",TEXT(G240,"mmm-yyyy"),IF($D$7="Yearly","Y "&amp;YEAR(G240),IF($D$7="Quarterly",YEAR(G240)&amp;" - Q"&amp;LOOKUP(MONTH(G240),{1,4,7,10},{1,2,3,4}),TEXT(F240,"dd-mmm-yy")&amp;" - "&amp;TEXT(G240,"dd-mmm-yy"))))),"")</f>
        <v/>
      </c>
      <c r="O240" s="63"/>
      <c r="S240" s="16" t="str">
        <f t="array" ref="S240">IF(T240&lt;&gt;"",MIN(IF($C$15:$C$10000&gt;=(T240-6),$C$15:$C$10000)),"")</f>
        <v/>
      </c>
      <c r="T240" s="16" t="str">
        <f t="array" ref="T240">IF(T239&lt;&gt;"",IF(S239-1&gt;=$U$7,MAX(IF($C$15:$C$10000&lt;=(S239-1),$C$15:$C$10000)),""),"")</f>
        <v/>
      </c>
      <c r="U240" s="16" t="str">
        <f t="array" ref="U240">IF(V240&lt;&gt;"",MIN(IF($C$15:$C$10000&gt;=DATE(YEAR(V240),MONTH(V240),1),$C$15:$C$10000)),"")</f>
        <v/>
      </c>
      <c r="V240" s="16" t="str">
        <f t="array" ref="V240">IF(V239&lt;&gt;"",IF(U239-1&gt;=$U$7,MAX(IF($C$15:$C$10000&lt;=U239-1,$C$15:$C$10000)),""),"")</f>
        <v/>
      </c>
      <c r="W240" s="20" t="str">
        <f t="array" ref="W240">IF(X240&lt;&gt;"",MIN(IF($C$15:$C$10000&gt;=DATE(YEAR(X240),3*(ROUNDUP(MONTH(X240)/3,0)-1)+1,1),$C$15:$C$10000)),"")</f>
        <v/>
      </c>
      <c r="X240" s="16" t="str">
        <f t="array" ref="X240">IF(X239&lt;&gt;"",IF(W239-1&gt;=$U$7,MAX(IF($C$15:$C$10000&lt;=W239-1,$C$15:$C$10000)),""),"")</f>
        <v/>
      </c>
      <c r="Y240" s="16" t="str">
        <f t="array" ref="Y240">IF(Z240&lt;&gt;"",MIN(IF($C$15:$C$10000&gt;=DATE(YEAR(Z240),1,1),$C$15:$C$10000)),"")</f>
        <v/>
      </c>
      <c r="Z240" s="16" t="str">
        <f t="array" ref="Z240">IF(Z239&lt;&gt;"",IF(Y239-1&gt;=$U$7,MAX(IF($C$15:$C$10000&lt;=Y239-1,$C$15:$C$10000)),""),"")</f>
        <v/>
      </c>
      <c r="AA240" s="16" t="str">
        <f t="array" ref="AA240">IF(AB240&lt;&gt;"",MIN(IF($C$15:$C$10000&gt;=AB240-$G$7,$C$15:$C$10000)),"")</f>
        <v/>
      </c>
      <c r="AB240" s="16" t="str">
        <f t="array" ref="AB240">IF(AB239&lt;&gt;"",IF(AA239-1&gt;=$U$7,MAX(IF($C$15:$C$10000&lt;=AA239-1,$C$15:$C$10000)),""),"")</f>
        <v/>
      </c>
    </row>
    <row r="241" spans="3:28" x14ac:dyDescent="0.2">
      <c r="C241" s="16"/>
      <c r="D241" s="29"/>
      <c r="F241" s="16" t="str">
        <f t="shared" si="30"/>
        <v/>
      </c>
      <c r="G241" s="16" t="str">
        <f t="shared" si="31"/>
        <v/>
      </c>
      <c r="H241" s="53" t="str">
        <f t="shared" ca="1" si="28"/>
        <v/>
      </c>
      <c r="I241" s="51" t="str">
        <f t="shared" si="29"/>
        <v/>
      </c>
      <c r="J241" s="29" t="str">
        <f>IF(G241&lt;&gt;"",IF($D$7="Weekly","Wk "&amp;WEEKNUM(G241)&amp;" "&amp;"- "&amp;YEAR(G241),IF($D$7="Monthly",TEXT(G241,"mmm-yyyy"),IF($D$7="Yearly","Y "&amp;YEAR(G241),IF($D$7="Quarterly",YEAR(G241)&amp;" - Q"&amp;LOOKUP(MONTH(G241),{1,4,7,10},{1,2,3,4}),TEXT(F241,"dd-mmm-yy")&amp;" - "&amp;TEXT(G241,"dd-mmm-yy"))))),"")</f>
        <v/>
      </c>
      <c r="O241" s="63"/>
      <c r="S241" s="16" t="str">
        <f t="array" ref="S241">IF(T241&lt;&gt;"",MIN(IF($C$15:$C$10000&gt;=(T241-6),$C$15:$C$10000)),"")</f>
        <v/>
      </c>
      <c r="T241" s="16" t="str">
        <f t="array" ref="T241">IF(T240&lt;&gt;"",IF(S240-1&gt;=$U$7,MAX(IF($C$15:$C$10000&lt;=(S240-1),$C$15:$C$10000)),""),"")</f>
        <v/>
      </c>
      <c r="U241" s="16" t="str">
        <f t="array" ref="U241">IF(V241&lt;&gt;"",MIN(IF($C$15:$C$10000&gt;=DATE(YEAR(V241),MONTH(V241),1),$C$15:$C$10000)),"")</f>
        <v/>
      </c>
      <c r="V241" s="16" t="str">
        <f t="array" ref="V241">IF(V240&lt;&gt;"",IF(U240-1&gt;=$U$7,MAX(IF($C$15:$C$10000&lt;=U240-1,$C$15:$C$10000)),""),"")</f>
        <v/>
      </c>
      <c r="W241" s="20" t="str">
        <f t="array" ref="W241">IF(X241&lt;&gt;"",MIN(IF($C$15:$C$10000&gt;=DATE(YEAR(X241),3*(ROUNDUP(MONTH(X241)/3,0)-1)+1,1),$C$15:$C$10000)),"")</f>
        <v/>
      </c>
      <c r="X241" s="16" t="str">
        <f t="array" ref="X241">IF(X240&lt;&gt;"",IF(W240-1&gt;=$U$7,MAX(IF($C$15:$C$10000&lt;=W240-1,$C$15:$C$10000)),""),"")</f>
        <v/>
      </c>
      <c r="Y241" s="16" t="str">
        <f t="array" ref="Y241">IF(Z241&lt;&gt;"",MIN(IF($C$15:$C$10000&gt;=DATE(YEAR(Z241),1,1),$C$15:$C$10000)),"")</f>
        <v/>
      </c>
      <c r="Z241" s="16" t="str">
        <f t="array" ref="Z241">IF(Z240&lt;&gt;"",IF(Y240-1&gt;=$U$7,MAX(IF($C$15:$C$10000&lt;=Y240-1,$C$15:$C$10000)),""),"")</f>
        <v/>
      </c>
      <c r="AA241" s="16" t="str">
        <f t="array" ref="AA241">IF(AB241&lt;&gt;"",MIN(IF($C$15:$C$10000&gt;=AB241-$G$7,$C$15:$C$10000)),"")</f>
        <v/>
      </c>
      <c r="AB241" s="16" t="str">
        <f t="array" ref="AB241">IF(AB240&lt;&gt;"",IF(AA240-1&gt;=$U$7,MAX(IF($C$15:$C$10000&lt;=AA240-1,$C$15:$C$10000)),""),"")</f>
        <v/>
      </c>
    </row>
    <row r="242" spans="3:28" x14ac:dyDescent="0.2">
      <c r="C242" s="16"/>
      <c r="D242" s="29"/>
      <c r="F242" s="16" t="str">
        <f t="shared" si="30"/>
        <v/>
      </c>
      <c r="G242" s="16" t="str">
        <f t="shared" si="31"/>
        <v/>
      </c>
      <c r="H242" s="53" t="str">
        <f t="shared" ca="1" si="28"/>
        <v/>
      </c>
      <c r="I242" s="51" t="str">
        <f t="shared" si="29"/>
        <v/>
      </c>
      <c r="J242" s="29" t="str">
        <f>IF(G242&lt;&gt;"",IF($D$7="Weekly","Wk "&amp;WEEKNUM(G242)&amp;" "&amp;"- "&amp;YEAR(G242),IF($D$7="Monthly",TEXT(G242,"mmm-yyyy"),IF($D$7="Yearly","Y "&amp;YEAR(G242),IF($D$7="Quarterly",YEAR(G242)&amp;" - Q"&amp;LOOKUP(MONTH(G242),{1,4,7,10},{1,2,3,4}),TEXT(F242,"dd-mmm-yy")&amp;" - "&amp;TEXT(G242,"dd-mmm-yy"))))),"")</f>
        <v/>
      </c>
      <c r="O242" s="63"/>
      <c r="S242" s="16" t="str">
        <f t="array" ref="S242">IF(T242&lt;&gt;"",MIN(IF($C$15:$C$10000&gt;=(T242-6),$C$15:$C$10000)),"")</f>
        <v/>
      </c>
      <c r="T242" s="16" t="str">
        <f t="array" ref="T242">IF(T241&lt;&gt;"",IF(S241-1&gt;=$U$7,MAX(IF($C$15:$C$10000&lt;=(S241-1),$C$15:$C$10000)),""),"")</f>
        <v/>
      </c>
      <c r="U242" s="16" t="str">
        <f t="array" ref="U242">IF(V242&lt;&gt;"",MIN(IF($C$15:$C$10000&gt;=DATE(YEAR(V242),MONTH(V242),1),$C$15:$C$10000)),"")</f>
        <v/>
      </c>
      <c r="V242" s="16" t="str">
        <f t="array" ref="V242">IF(V241&lt;&gt;"",IF(U241-1&gt;=$U$7,MAX(IF($C$15:$C$10000&lt;=U241-1,$C$15:$C$10000)),""),"")</f>
        <v/>
      </c>
      <c r="W242" s="20" t="str">
        <f t="array" ref="W242">IF(X242&lt;&gt;"",MIN(IF($C$15:$C$10000&gt;=DATE(YEAR(X242),3*(ROUNDUP(MONTH(X242)/3,0)-1)+1,1),$C$15:$C$10000)),"")</f>
        <v/>
      </c>
      <c r="X242" s="16" t="str">
        <f t="array" ref="X242">IF(X241&lt;&gt;"",IF(W241-1&gt;=$U$7,MAX(IF($C$15:$C$10000&lt;=W241-1,$C$15:$C$10000)),""),"")</f>
        <v/>
      </c>
      <c r="Y242" s="16" t="str">
        <f t="array" ref="Y242">IF(Z242&lt;&gt;"",MIN(IF($C$15:$C$10000&gt;=DATE(YEAR(Z242),1,1),$C$15:$C$10000)),"")</f>
        <v/>
      </c>
      <c r="Z242" s="16" t="str">
        <f t="array" ref="Z242">IF(Z241&lt;&gt;"",IF(Y241-1&gt;=$U$7,MAX(IF($C$15:$C$10000&lt;=Y241-1,$C$15:$C$10000)),""),"")</f>
        <v/>
      </c>
      <c r="AA242" s="16" t="str">
        <f t="array" ref="AA242">IF(AB242&lt;&gt;"",MIN(IF($C$15:$C$10000&gt;=AB242-$G$7,$C$15:$C$10000)),"")</f>
        <v/>
      </c>
      <c r="AB242" s="16" t="str">
        <f t="array" ref="AB242">IF(AB241&lt;&gt;"",IF(AA241-1&gt;=$U$7,MAX(IF($C$15:$C$10000&lt;=AA241-1,$C$15:$C$10000)),""),"")</f>
        <v/>
      </c>
    </row>
    <row r="243" spans="3:28" x14ac:dyDescent="0.2">
      <c r="C243" s="16"/>
      <c r="D243" s="29"/>
      <c r="F243" s="16" t="str">
        <f t="shared" si="30"/>
        <v/>
      </c>
      <c r="G243" s="16" t="str">
        <f t="shared" si="31"/>
        <v/>
      </c>
      <c r="H243" s="53" t="str">
        <f t="shared" ca="1" si="28"/>
        <v/>
      </c>
      <c r="I243" s="51" t="str">
        <f t="shared" si="29"/>
        <v/>
      </c>
      <c r="J243" s="29" t="str">
        <f>IF(G243&lt;&gt;"",IF($D$7="Weekly","Wk "&amp;WEEKNUM(G243)&amp;" "&amp;"- "&amp;YEAR(G243),IF($D$7="Monthly",TEXT(G243,"mmm-yyyy"),IF($D$7="Yearly","Y "&amp;YEAR(G243),IF($D$7="Quarterly",YEAR(G243)&amp;" - Q"&amp;LOOKUP(MONTH(G243),{1,4,7,10},{1,2,3,4}),TEXT(F243,"dd-mmm-yy")&amp;" - "&amp;TEXT(G243,"dd-mmm-yy"))))),"")</f>
        <v/>
      </c>
      <c r="O243" s="63"/>
      <c r="S243" s="16" t="str">
        <f t="array" ref="S243">IF(T243&lt;&gt;"",MIN(IF($C$15:$C$10000&gt;=(T243-6),$C$15:$C$10000)),"")</f>
        <v/>
      </c>
      <c r="T243" s="16" t="str">
        <f t="array" ref="T243">IF(T242&lt;&gt;"",IF(S242-1&gt;=$U$7,MAX(IF($C$15:$C$10000&lt;=(S242-1),$C$15:$C$10000)),""),"")</f>
        <v/>
      </c>
      <c r="U243" s="16" t="str">
        <f t="array" ref="U243">IF(V243&lt;&gt;"",MIN(IF($C$15:$C$10000&gt;=DATE(YEAR(V243),MONTH(V243),1),$C$15:$C$10000)),"")</f>
        <v/>
      </c>
      <c r="V243" s="16" t="str">
        <f t="array" ref="V243">IF(V242&lt;&gt;"",IF(U242-1&gt;=$U$7,MAX(IF($C$15:$C$10000&lt;=U242-1,$C$15:$C$10000)),""),"")</f>
        <v/>
      </c>
      <c r="W243" s="20" t="str">
        <f t="array" ref="W243">IF(X243&lt;&gt;"",MIN(IF($C$15:$C$10000&gt;=DATE(YEAR(X243),3*(ROUNDUP(MONTH(X243)/3,0)-1)+1,1),$C$15:$C$10000)),"")</f>
        <v/>
      </c>
      <c r="X243" s="16" t="str">
        <f t="array" ref="X243">IF(X242&lt;&gt;"",IF(W242-1&gt;=$U$7,MAX(IF($C$15:$C$10000&lt;=W242-1,$C$15:$C$10000)),""),"")</f>
        <v/>
      </c>
      <c r="Y243" s="16" t="str">
        <f t="array" ref="Y243">IF(Z243&lt;&gt;"",MIN(IF($C$15:$C$10000&gt;=DATE(YEAR(Z243),1,1),$C$15:$C$10000)),"")</f>
        <v/>
      </c>
      <c r="Z243" s="16" t="str">
        <f t="array" ref="Z243">IF(Z242&lt;&gt;"",IF(Y242-1&gt;=$U$7,MAX(IF($C$15:$C$10000&lt;=Y242-1,$C$15:$C$10000)),""),"")</f>
        <v/>
      </c>
      <c r="AA243" s="16" t="str">
        <f t="array" ref="AA243">IF(AB243&lt;&gt;"",MIN(IF($C$15:$C$10000&gt;=AB243-$G$7,$C$15:$C$10000)),"")</f>
        <v/>
      </c>
      <c r="AB243" s="16" t="str">
        <f t="array" ref="AB243">IF(AB242&lt;&gt;"",IF(AA242-1&gt;=$U$7,MAX(IF($C$15:$C$10000&lt;=AA242-1,$C$15:$C$10000)),""),"")</f>
        <v/>
      </c>
    </row>
    <row r="244" spans="3:28" x14ac:dyDescent="0.2">
      <c r="C244" s="16"/>
      <c r="D244" s="29"/>
      <c r="F244" s="16" t="str">
        <f t="shared" si="30"/>
        <v/>
      </c>
      <c r="G244" s="16" t="str">
        <f t="shared" si="31"/>
        <v/>
      </c>
      <c r="H244" s="53" t="str">
        <f t="shared" ca="1" si="28"/>
        <v/>
      </c>
      <c r="I244" s="51" t="str">
        <f t="shared" si="29"/>
        <v/>
      </c>
      <c r="J244" s="29" t="str">
        <f>IF(G244&lt;&gt;"",IF($D$7="Weekly","Wk "&amp;WEEKNUM(G244)&amp;" "&amp;"- "&amp;YEAR(G244),IF($D$7="Monthly",TEXT(G244,"mmm-yyyy"),IF($D$7="Yearly","Y "&amp;YEAR(G244),IF($D$7="Quarterly",YEAR(G244)&amp;" - Q"&amp;LOOKUP(MONTH(G244),{1,4,7,10},{1,2,3,4}),TEXT(F244,"dd-mmm-yy")&amp;" - "&amp;TEXT(G244,"dd-mmm-yy"))))),"")</f>
        <v/>
      </c>
      <c r="O244" s="63"/>
      <c r="S244" s="16" t="str">
        <f t="array" ref="S244">IF(T244&lt;&gt;"",MIN(IF($C$15:$C$10000&gt;=(T244-6),$C$15:$C$10000)),"")</f>
        <v/>
      </c>
      <c r="T244" s="16" t="str">
        <f t="array" ref="T244">IF(T243&lt;&gt;"",IF(S243-1&gt;=$U$7,MAX(IF($C$15:$C$10000&lt;=(S243-1),$C$15:$C$10000)),""),"")</f>
        <v/>
      </c>
      <c r="U244" s="16" t="str">
        <f t="array" ref="U244">IF(V244&lt;&gt;"",MIN(IF($C$15:$C$10000&gt;=DATE(YEAR(V244),MONTH(V244),1),$C$15:$C$10000)),"")</f>
        <v/>
      </c>
      <c r="V244" s="16" t="str">
        <f t="array" ref="V244">IF(V243&lt;&gt;"",IF(U243-1&gt;=$U$7,MAX(IF($C$15:$C$10000&lt;=U243-1,$C$15:$C$10000)),""),"")</f>
        <v/>
      </c>
      <c r="W244" s="20" t="str">
        <f t="array" ref="W244">IF(X244&lt;&gt;"",MIN(IF($C$15:$C$10000&gt;=DATE(YEAR(X244),3*(ROUNDUP(MONTH(X244)/3,0)-1)+1,1),$C$15:$C$10000)),"")</f>
        <v/>
      </c>
      <c r="X244" s="16" t="str">
        <f t="array" ref="X244">IF(X243&lt;&gt;"",IF(W243-1&gt;=$U$7,MAX(IF($C$15:$C$10000&lt;=W243-1,$C$15:$C$10000)),""),"")</f>
        <v/>
      </c>
      <c r="Y244" s="16" t="str">
        <f t="array" ref="Y244">IF(Z244&lt;&gt;"",MIN(IF($C$15:$C$10000&gt;=DATE(YEAR(Z244),1,1),$C$15:$C$10000)),"")</f>
        <v/>
      </c>
      <c r="Z244" s="16" t="str">
        <f t="array" ref="Z244">IF(Z243&lt;&gt;"",IF(Y243-1&gt;=$U$7,MAX(IF($C$15:$C$10000&lt;=Y243-1,$C$15:$C$10000)),""),"")</f>
        <v/>
      </c>
      <c r="AA244" s="16" t="str">
        <f t="array" ref="AA244">IF(AB244&lt;&gt;"",MIN(IF($C$15:$C$10000&gt;=AB244-$G$7,$C$15:$C$10000)),"")</f>
        <v/>
      </c>
      <c r="AB244" s="16" t="str">
        <f t="array" ref="AB244">IF(AB243&lt;&gt;"",IF(AA243-1&gt;=$U$7,MAX(IF($C$15:$C$10000&lt;=AA243-1,$C$15:$C$10000)),""),"")</f>
        <v/>
      </c>
    </row>
    <row r="245" spans="3:28" x14ac:dyDescent="0.2">
      <c r="C245" s="16"/>
      <c r="D245" s="29"/>
      <c r="F245" s="16" t="str">
        <f t="shared" si="30"/>
        <v/>
      </c>
      <c r="G245" s="16" t="str">
        <f t="shared" si="31"/>
        <v/>
      </c>
      <c r="H245" s="53" t="str">
        <f t="shared" ca="1" si="28"/>
        <v/>
      </c>
      <c r="I245" s="51" t="str">
        <f t="shared" si="29"/>
        <v/>
      </c>
      <c r="J245" s="29" t="str">
        <f>IF(G245&lt;&gt;"",IF($D$7="Weekly","Wk "&amp;WEEKNUM(G245)&amp;" "&amp;"- "&amp;YEAR(G245),IF($D$7="Monthly",TEXT(G245,"mmm-yyyy"),IF($D$7="Yearly","Y "&amp;YEAR(G245),IF($D$7="Quarterly",YEAR(G245)&amp;" - Q"&amp;LOOKUP(MONTH(G245),{1,4,7,10},{1,2,3,4}),TEXT(F245,"dd-mmm-yy")&amp;" - "&amp;TEXT(G245,"dd-mmm-yy"))))),"")</f>
        <v/>
      </c>
      <c r="O245" s="63"/>
      <c r="S245" s="16" t="str">
        <f t="array" ref="S245">IF(T245&lt;&gt;"",MIN(IF($C$15:$C$10000&gt;=(T245-6),$C$15:$C$10000)),"")</f>
        <v/>
      </c>
      <c r="T245" s="16" t="str">
        <f t="array" ref="T245">IF(T244&lt;&gt;"",IF(S244-1&gt;=$U$7,MAX(IF($C$15:$C$10000&lt;=(S244-1),$C$15:$C$10000)),""),"")</f>
        <v/>
      </c>
      <c r="U245" s="16" t="str">
        <f t="array" ref="U245">IF(V245&lt;&gt;"",MIN(IF($C$15:$C$10000&gt;=DATE(YEAR(V245),MONTH(V245),1),$C$15:$C$10000)),"")</f>
        <v/>
      </c>
      <c r="V245" s="16" t="str">
        <f t="array" ref="V245">IF(V244&lt;&gt;"",IF(U244-1&gt;=$U$7,MAX(IF($C$15:$C$10000&lt;=U244-1,$C$15:$C$10000)),""),"")</f>
        <v/>
      </c>
      <c r="W245" s="20" t="str">
        <f t="array" ref="W245">IF(X245&lt;&gt;"",MIN(IF($C$15:$C$10000&gt;=DATE(YEAR(X245),3*(ROUNDUP(MONTH(X245)/3,0)-1)+1,1),$C$15:$C$10000)),"")</f>
        <v/>
      </c>
      <c r="X245" s="16" t="str">
        <f t="array" ref="X245">IF(X244&lt;&gt;"",IF(W244-1&gt;=$U$7,MAX(IF($C$15:$C$10000&lt;=W244-1,$C$15:$C$10000)),""),"")</f>
        <v/>
      </c>
      <c r="Y245" s="16" t="str">
        <f t="array" ref="Y245">IF(Z245&lt;&gt;"",MIN(IF($C$15:$C$10000&gt;=DATE(YEAR(Z245),1,1),$C$15:$C$10000)),"")</f>
        <v/>
      </c>
      <c r="Z245" s="16" t="str">
        <f t="array" ref="Z245">IF(Z244&lt;&gt;"",IF(Y244-1&gt;=$U$7,MAX(IF($C$15:$C$10000&lt;=Y244-1,$C$15:$C$10000)),""),"")</f>
        <v/>
      </c>
      <c r="AA245" s="16" t="str">
        <f t="array" ref="AA245">IF(AB245&lt;&gt;"",MIN(IF($C$15:$C$10000&gt;=AB245-$G$7,$C$15:$C$10000)),"")</f>
        <v/>
      </c>
      <c r="AB245" s="16" t="str">
        <f t="array" ref="AB245">IF(AB244&lt;&gt;"",IF(AA244-1&gt;=$U$7,MAX(IF($C$15:$C$10000&lt;=AA244-1,$C$15:$C$10000)),""),"")</f>
        <v/>
      </c>
    </row>
    <row r="246" spans="3:28" x14ac:dyDescent="0.2">
      <c r="C246" s="16"/>
      <c r="D246" s="29"/>
      <c r="F246" s="16" t="str">
        <f t="shared" si="30"/>
        <v/>
      </c>
      <c r="G246" s="16" t="str">
        <f t="shared" si="31"/>
        <v/>
      </c>
      <c r="H246" s="53" t="str">
        <f t="shared" ca="1" si="28"/>
        <v/>
      </c>
      <c r="I246" s="51" t="str">
        <f t="shared" si="29"/>
        <v/>
      </c>
      <c r="J246" s="29" t="str">
        <f>IF(G246&lt;&gt;"",IF($D$7="Weekly","Wk "&amp;WEEKNUM(G246)&amp;" "&amp;"- "&amp;YEAR(G246),IF($D$7="Monthly",TEXT(G246,"mmm-yyyy"),IF($D$7="Yearly","Y "&amp;YEAR(G246),IF($D$7="Quarterly",YEAR(G246)&amp;" - Q"&amp;LOOKUP(MONTH(G246),{1,4,7,10},{1,2,3,4}),TEXT(F246,"dd-mmm-yy")&amp;" - "&amp;TEXT(G246,"dd-mmm-yy"))))),"")</f>
        <v/>
      </c>
      <c r="O246" s="63"/>
      <c r="S246" s="16" t="str">
        <f t="array" ref="S246">IF(T246&lt;&gt;"",MIN(IF($C$15:$C$10000&gt;=(T246-6),$C$15:$C$10000)),"")</f>
        <v/>
      </c>
      <c r="T246" s="16" t="str">
        <f t="array" ref="T246">IF(T245&lt;&gt;"",IF(S245-1&gt;=$U$7,MAX(IF($C$15:$C$10000&lt;=(S245-1),$C$15:$C$10000)),""),"")</f>
        <v/>
      </c>
      <c r="U246" s="16" t="str">
        <f t="array" ref="U246">IF(V246&lt;&gt;"",MIN(IF($C$15:$C$10000&gt;=DATE(YEAR(V246),MONTH(V246),1),$C$15:$C$10000)),"")</f>
        <v/>
      </c>
      <c r="V246" s="16" t="str">
        <f t="array" ref="V246">IF(V245&lt;&gt;"",IF(U245-1&gt;=$U$7,MAX(IF($C$15:$C$10000&lt;=U245-1,$C$15:$C$10000)),""),"")</f>
        <v/>
      </c>
      <c r="W246" s="20" t="str">
        <f t="array" ref="W246">IF(X246&lt;&gt;"",MIN(IF($C$15:$C$10000&gt;=DATE(YEAR(X246),3*(ROUNDUP(MONTH(X246)/3,0)-1)+1,1),$C$15:$C$10000)),"")</f>
        <v/>
      </c>
      <c r="X246" s="16" t="str">
        <f t="array" ref="X246">IF(X245&lt;&gt;"",IF(W245-1&gt;=$U$7,MAX(IF($C$15:$C$10000&lt;=W245-1,$C$15:$C$10000)),""),"")</f>
        <v/>
      </c>
      <c r="Y246" s="16" t="str">
        <f t="array" ref="Y246">IF(Z246&lt;&gt;"",MIN(IF($C$15:$C$10000&gt;=DATE(YEAR(Z246),1,1),$C$15:$C$10000)),"")</f>
        <v/>
      </c>
      <c r="Z246" s="16" t="str">
        <f t="array" ref="Z246">IF(Z245&lt;&gt;"",IF(Y245-1&gt;=$U$7,MAX(IF($C$15:$C$10000&lt;=Y245-1,$C$15:$C$10000)),""),"")</f>
        <v/>
      </c>
      <c r="AA246" s="16" t="str">
        <f t="array" ref="AA246">IF(AB246&lt;&gt;"",MIN(IF($C$15:$C$10000&gt;=AB246-$G$7,$C$15:$C$10000)),"")</f>
        <v/>
      </c>
      <c r="AB246" s="16" t="str">
        <f t="array" ref="AB246">IF(AB245&lt;&gt;"",IF(AA245-1&gt;=$U$7,MAX(IF($C$15:$C$10000&lt;=AA245-1,$C$15:$C$10000)),""),"")</f>
        <v/>
      </c>
    </row>
    <row r="247" spans="3:28" x14ac:dyDescent="0.2">
      <c r="C247" s="16"/>
      <c r="D247" s="29"/>
      <c r="F247" s="16" t="str">
        <f t="shared" si="30"/>
        <v/>
      </c>
      <c r="G247" s="16" t="str">
        <f t="shared" si="31"/>
        <v/>
      </c>
      <c r="H247" s="53" t="str">
        <f t="shared" ca="1" si="28"/>
        <v/>
      </c>
      <c r="I247" s="51" t="str">
        <f t="shared" si="29"/>
        <v/>
      </c>
      <c r="J247" s="29" t="str">
        <f>IF(G247&lt;&gt;"",IF($D$7="Weekly","Wk "&amp;WEEKNUM(G247)&amp;" "&amp;"- "&amp;YEAR(G247),IF($D$7="Monthly",TEXT(G247,"mmm-yyyy"),IF($D$7="Yearly","Y "&amp;YEAR(G247),IF($D$7="Quarterly",YEAR(G247)&amp;" - Q"&amp;LOOKUP(MONTH(G247),{1,4,7,10},{1,2,3,4}),TEXT(F247,"dd-mmm-yy")&amp;" - "&amp;TEXT(G247,"dd-mmm-yy"))))),"")</f>
        <v/>
      </c>
      <c r="O247" s="63"/>
      <c r="S247" s="16" t="str">
        <f t="array" ref="S247">IF(T247&lt;&gt;"",MIN(IF($C$15:$C$10000&gt;=(T247-6),$C$15:$C$10000)),"")</f>
        <v/>
      </c>
      <c r="T247" s="16" t="str">
        <f t="array" ref="T247">IF(T246&lt;&gt;"",IF(S246-1&gt;=$U$7,MAX(IF($C$15:$C$10000&lt;=(S246-1),$C$15:$C$10000)),""),"")</f>
        <v/>
      </c>
      <c r="U247" s="16" t="str">
        <f t="array" ref="U247">IF(V247&lt;&gt;"",MIN(IF($C$15:$C$10000&gt;=DATE(YEAR(V247),MONTH(V247),1),$C$15:$C$10000)),"")</f>
        <v/>
      </c>
      <c r="V247" s="16" t="str">
        <f t="array" ref="V247">IF(V246&lt;&gt;"",IF(U246-1&gt;=$U$7,MAX(IF($C$15:$C$10000&lt;=U246-1,$C$15:$C$10000)),""),"")</f>
        <v/>
      </c>
      <c r="W247" s="20" t="str">
        <f t="array" ref="W247">IF(X247&lt;&gt;"",MIN(IF($C$15:$C$10000&gt;=DATE(YEAR(X247),3*(ROUNDUP(MONTH(X247)/3,0)-1)+1,1),$C$15:$C$10000)),"")</f>
        <v/>
      </c>
      <c r="X247" s="16" t="str">
        <f t="array" ref="X247">IF(X246&lt;&gt;"",IF(W246-1&gt;=$U$7,MAX(IF($C$15:$C$10000&lt;=W246-1,$C$15:$C$10000)),""),"")</f>
        <v/>
      </c>
      <c r="Y247" s="16" t="str">
        <f t="array" ref="Y247">IF(Z247&lt;&gt;"",MIN(IF($C$15:$C$10000&gt;=DATE(YEAR(Z247),1,1),$C$15:$C$10000)),"")</f>
        <v/>
      </c>
      <c r="Z247" s="16" t="str">
        <f t="array" ref="Z247">IF(Z246&lt;&gt;"",IF(Y246-1&gt;=$U$7,MAX(IF($C$15:$C$10000&lt;=Y246-1,$C$15:$C$10000)),""),"")</f>
        <v/>
      </c>
      <c r="AA247" s="16" t="str">
        <f t="array" ref="AA247">IF(AB247&lt;&gt;"",MIN(IF($C$15:$C$10000&gt;=AB247-$G$7,$C$15:$C$10000)),"")</f>
        <v/>
      </c>
      <c r="AB247" s="16" t="str">
        <f t="array" ref="AB247">IF(AB246&lt;&gt;"",IF(AA246-1&gt;=$U$7,MAX(IF($C$15:$C$10000&lt;=AA246-1,$C$15:$C$10000)),""),"")</f>
        <v/>
      </c>
    </row>
    <row r="248" spans="3:28" x14ac:dyDescent="0.2">
      <c r="C248" s="16"/>
      <c r="D248" s="29"/>
      <c r="F248" s="16" t="str">
        <f t="shared" si="30"/>
        <v/>
      </c>
      <c r="G248" s="16" t="str">
        <f t="shared" si="31"/>
        <v/>
      </c>
      <c r="H248" s="53" t="str">
        <f t="shared" ca="1" si="28"/>
        <v/>
      </c>
      <c r="I248" s="51" t="str">
        <f t="shared" si="29"/>
        <v/>
      </c>
      <c r="J248" s="29" t="str">
        <f>IF(G248&lt;&gt;"",IF($D$7="Weekly","Wk "&amp;WEEKNUM(G248)&amp;" "&amp;"- "&amp;YEAR(G248),IF($D$7="Monthly",TEXT(G248,"mmm-yyyy"),IF($D$7="Yearly","Y "&amp;YEAR(G248),IF($D$7="Quarterly",YEAR(G248)&amp;" - Q"&amp;LOOKUP(MONTH(G248),{1,4,7,10},{1,2,3,4}),TEXT(F248,"dd-mmm-yy")&amp;" - "&amp;TEXT(G248,"dd-mmm-yy"))))),"")</f>
        <v/>
      </c>
      <c r="O248" s="63"/>
      <c r="S248" s="16" t="str">
        <f t="array" ref="S248">IF(T248&lt;&gt;"",MIN(IF($C$15:$C$10000&gt;=(T248-6),$C$15:$C$10000)),"")</f>
        <v/>
      </c>
      <c r="T248" s="16" t="str">
        <f t="array" ref="T248">IF(T247&lt;&gt;"",IF(S247-1&gt;=$U$7,MAX(IF($C$15:$C$10000&lt;=(S247-1),$C$15:$C$10000)),""),"")</f>
        <v/>
      </c>
      <c r="U248" s="16" t="str">
        <f t="array" ref="U248">IF(V248&lt;&gt;"",MIN(IF($C$15:$C$10000&gt;=DATE(YEAR(V248),MONTH(V248),1),$C$15:$C$10000)),"")</f>
        <v/>
      </c>
      <c r="V248" s="16" t="str">
        <f t="array" ref="V248">IF(V247&lt;&gt;"",IF(U247-1&gt;=$U$7,MAX(IF($C$15:$C$10000&lt;=U247-1,$C$15:$C$10000)),""),"")</f>
        <v/>
      </c>
      <c r="W248" s="20" t="str">
        <f t="array" ref="W248">IF(X248&lt;&gt;"",MIN(IF($C$15:$C$10000&gt;=DATE(YEAR(X248),3*(ROUNDUP(MONTH(X248)/3,0)-1)+1,1),$C$15:$C$10000)),"")</f>
        <v/>
      </c>
      <c r="X248" s="16" t="str">
        <f t="array" ref="X248">IF(X247&lt;&gt;"",IF(W247-1&gt;=$U$7,MAX(IF($C$15:$C$10000&lt;=W247-1,$C$15:$C$10000)),""),"")</f>
        <v/>
      </c>
      <c r="Y248" s="16" t="str">
        <f t="array" ref="Y248">IF(Z248&lt;&gt;"",MIN(IF($C$15:$C$10000&gt;=DATE(YEAR(Z248),1,1),$C$15:$C$10000)),"")</f>
        <v/>
      </c>
      <c r="Z248" s="16" t="str">
        <f t="array" ref="Z248">IF(Z247&lt;&gt;"",IF(Y247-1&gt;=$U$7,MAX(IF($C$15:$C$10000&lt;=Y247-1,$C$15:$C$10000)),""),"")</f>
        <v/>
      </c>
      <c r="AA248" s="16" t="str">
        <f t="array" ref="AA248">IF(AB248&lt;&gt;"",MIN(IF($C$15:$C$10000&gt;=AB248-$G$7,$C$15:$C$10000)),"")</f>
        <v/>
      </c>
      <c r="AB248" s="16" t="str">
        <f t="array" ref="AB248">IF(AB247&lt;&gt;"",IF(AA247-1&gt;=$U$7,MAX(IF($C$15:$C$10000&lt;=AA247-1,$C$15:$C$10000)),""),"")</f>
        <v/>
      </c>
    </row>
    <row r="249" spans="3:28" x14ac:dyDescent="0.2">
      <c r="C249" s="16"/>
      <c r="D249" s="29"/>
      <c r="F249" s="16" t="str">
        <f t="shared" si="30"/>
        <v/>
      </c>
      <c r="G249" s="16" t="str">
        <f t="shared" si="31"/>
        <v/>
      </c>
      <c r="H249" s="53" t="str">
        <f t="shared" ca="1" si="28"/>
        <v/>
      </c>
      <c r="I249" s="51" t="str">
        <f t="shared" si="29"/>
        <v/>
      </c>
      <c r="J249" s="29" t="str">
        <f>IF(G249&lt;&gt;"",IF($D$7="Weekly","Wk "&amp;WEEKNUM(G249)&amp;" "&amp;"- "&amp;YEAR(G249),IF($D$7="Monthly",TEXT(G249,"mmm-yyyy"),IF($D$7="Yearly","Y "&amp;YEAR(G249),IF($D$7="Quarterly",YEAR(G249)&amp;" - Q"&amp;LOOKUP(MONTH(G249),{1,4,7,10},{1,2,3,4}),TEXT(F249,"dd-mmm-yy")&amp;" - "&amp;TEXT(G249,"dd-mmm-yy"))))),"")</f>
        <v/>
      </c>
      <c r="O249" s="63"/>
      <c r="S249" s="16" t="str">
        <f t="array" ref="S249">IF(T249&lt;&gt;"",MIN(IF($C$15:$C$10000&gt;=(T249-6),$C$15:$C$10000)),"")</f>
        <v/>
      </c>
      <c r="T249" s="16" t="str">
        <f t="array" ref="T249">IF(T248&lt;&gt;"",IF(S248-1&gt;=$U$7,MAX(IF($C$15:$C$10000&lt;=(S248-1),$C$15:$C$10000)),""),"")</f>
        <v/>
      </c>
      <c r="U249" s="16" t="str">
        <f t="array" ref="U249">IF(V249&lt;&gt;"",MIN(IF($C$15:$C$10000&gt;=DATE(YEAR(V249),MONTH(V249),1),$C$15:$C$10000)),"")</f>
        <v/>
      </c>
      <c r="V249" s="16" t="str">
        <f t="array" ref="V249">IF(V248&lt;&gt;"",IF(U248-1&gt;=$U$7,MAX(IF($C$15:$C$10000&lt;=U248-1,$C$15:$C$10000)),""),"")</f>
        <v/>
      </c>
      <c r="W249" s="20" t="str">
        <f t="array" ref="W249">IF(X249&lt;&gt;"",MIN(IF($C$15:$C$10000&gt;=DATE(YEAR(X249),3*(ROUNDUP(MONTH(X249)/3,0)-1)+1,1),$C$15:$C$10000)),"")</f>
        <v/>
      </c>
      <c r="X249" s="16" t="str">
        <f t="array" ref="X249">IF(X248&lt;&gt;"",IF(W248-1&gt;=$U$7,MAX(IF($C$15:$C$10000&lt;=W248-1,$C$15:$C$10000)),""),"")</f>
        <v/>
      </c>
      <c r="Y249" s="16" t="str">
        <f t="array" ref="Y249">IF(Z249&lt;&gt;"",MIN(IF($C$15:$C$10000&gt;=DATE(YEAR(Z249),1,1),$C$15:$C$10000)),"")</f>
        <v/>
      </c>
      <c r="Z249" s="16" t="str">
        <f t="array" ref="Z249">IF(Z248&lt;&gt;"",IF(Y248-1&gt;=$U$7,MAX(IF($C$15:$C$10000&lt;=Y248-1,$C$15:$C$10000)),""),"")</f>
        <v/>
      </c>
      <c r="AA249" s="16" t="str">
        <f t="array" ref="AA249">IF(AB249&lt;&gt;"",MIN(IF($C$15:$C$10000&gt;=AB249-$G$7,$C$15:$C$10000)),"")</f>
        <v/>
      </c>
      <c r="AB249" s="16" t="str">
        <f t="array" ref="AB249">IF(AB248&lt;&gt;"",IF(AA248-1&gt;=$U$7,MAX(IF($C$15:$C$10000&lt;=AA248-1,$C$15:$C$10000)),""),"")</f>
        <v/>
      </c>
    </row>
    <row r="250" spans="3:28" x14ac:dyDescent="0.2">
      <c r="C250" s="16"/>
      <c r="D250" s="29"/>
      <c r="F250" s="16" t="str">
        <f t="shared" si="30"/>
        <v/>
      </c>
      <c r="G250" s="16" t="str">
        <f t="shared" si="31"/>
        <v/>
      </c>
      <c r="H250" s="53" t="str">
        <f t="shared" ca="1" si="28"/>
        <v/>
      </c>
      <c r="I250" s="51" t="str">
        <f t="shared" si="29"/>
        <v/>
      </c>
      <c r="J250" s="29" t="str">
        <f>IF(G250&lt;&gt;"",IF($D$7="Weekly","Wk "&amp;WEEKNUM(G250)&amp;" "&amp;"- "&amp;YEAR(G250),IF($D$7="Monthly",TEXT(G250,"mmm-yyyy"),IF($D$7="Yearly","Y "&amp;YEAR(G250),IF($D$7="Quarterly",YEAR(G250)&amp;" - Q"&amp;LOOKUP(MONTH(G250),{1,4,7,10},{1,2,3,4}),TEXT(F250,"dd-mmm-yy")&amp;" - "&amp;TEXT(G250,"dd-mmm-yy"))))),"")</f>
        <v/>
      </c>
      <c r="O250" s="63"/>
      <c r="S250" s="16" t="str">
        <f t="array" ref="S250">IF(T250&lt;&gt;"",MIN(IF($C$15:$C$10000&gt;=(T250-6),$C$15:$C$10000)),"")</f>
        <v/>
      </c>
      <c r="T250" s="16" t="str">
        <f t="array" ref="T250">IF(T249&lt;&gt;"",IF(S249-1&gt;=$U$7,MAX(IF($C$15:$C$10000&lt;=(S249-1),$C$15:$C$10000)),""),"")</f>
        <v/>
      </c>
      <c r="U250" s="16" t="str">
        <f t="array" ref="U250">IF(V250&lt;&gt;"",MIN(IF($C$15:$C$10000&gt;=DATE(YEAR(V250),MONTH(V250),1),$C$15:$C$10000)),"")</f>
        <v/>
      </c>
      <c r="V250" s="16" t="str">
        <f t="array" ref="V250">IF(V249&lt;&gt;"",IF(U249-1&gt;=$U$7,MAX(IF($C$15:$C$10000&lt;=U249-1,$C$15:$C$10000)),""),"")</f>
        <v/>
      </c>
      <c r="W250" s="20" t="str">
        <f t="array" ref="W250">IF(X250&lt;&gt;"",MIN(IF($C$15:$C$10000&gt;=DATE(YEAR(X250),3*(ROUNDUP(MONTH(X250)/3,0)-1)+1,1),$C$15:$C$10000)),"")</f>
        <v/>
      </c>
      <c r="X250" s="16" t="str">
        <f t="array" ref="X250">IF(X249&lt;&gt;"",IF(W249-1&gt;=$U$7,MAX(IF($C$15:$C$10000&lt;=W249-1,$C$15:$C$10000)),""),"")</f>
        <v/>
      </c>
      <c r="Y250" s="16" t="str">
        <f t="array" ref="Y250">IF(Z250&lt;&gt;"",MIN(IF($C$15:$C$10000&gt;=DATE(YEAR(Z250),1,1),$C$15:$C$10000)),"")</f>
        <v/>
      </c>
      <c r="Z250" s="16" t="str">
        <f t="array" ref="Z250">IF(Z249&lt;&gt;"",IF(Y249-1&gt;=$U$7,MAX(IF($C$15:$C$10000&lt;=Y249-1,$C$15:$C$10000)),""),"")</f>
        <v/>
      </c>
      <c r="AA250" s="16" t="str">
        <f t="array" ref="AA250">IF(AB250&lt;&gt;"",MIN(IF($C$15:$C$10000&gt;=AB250-$G$7,$C$15:$C$10000)),"")</f>
        <v/>
      </c>
      <c r="AB250" s="16" t="str">
        <f t="array" ref="AB250">IF(AB249&lt;&gt;"",IF(AA249-1&gt;=$U$7,MAX(IF($C$15:$C$10000&lt;=AA249-1,$C$15:$C$10000)),""),"")</f>
        <v/>
      </c>
    </row>
    <row r="251" spans="3:28" x14ac:dyDescent="0.2">
      <c r="C251" s="16"/>
      <c r="D251" s="29"/>
      <c r="F251" s="16" t="str">
        <f t="shared" si="30"/>
        <v/>
      </c>
      <c r="G251" s="16" t="str">
        <f t="shared" si="31"/>
        <v/>
      </c>
      <c r="H251" s="53" t="str">
        <f t="shared" ca="1" si="28"/>
        <v/>
      </c>
      <c r="I251" s="51" t="str">
        <f t="shared" si="29"/>
        <v/>
      </c>
      <c r="J251" s="29" t="str">
        <f>IF(G251&lt;&gt;"",IF($D$7="Weekly","Wk "&amp;WEEKNUM(G251)&amp;" "&amp;"- "&amp;YEAR(G251),IF($D$7="Monthly",TEXT(G251,"mmm-yyyy"),IF($D$7="Yearly","Y "&amp;YEAR(G251),IF($D$7="Quarterly",YEAR(G251)&amp;" - Q"&amp;LOOKUP(MONTH(G251),{1,4,7,10},{1,2,3,4}),TEXT(F251,"dd-mmm-yy")&amp;" - "&amp;TEXT(G251,"dd-mmm-yy"))))),"")</f>
        <v/>
      </c>
      <c r="O251" s="63"/>
      <c r="S251" s="16" t="str">
        <f t="array" ref="S251">IF(T251&lt;&gt;"",MIN(IF($C$15:$C$10000&gt;=(T251-6),$C$15:$C$10000)),"")</f>
        <v/>
      </c>
      <c r="T251" s="16" t="str">
        <f t="array" ref="T251">IF(T250&lt;&gt;"",IF(S250-1&gt;=$U$7,MAX(IF($C$15:$C$10000&lt;=(S250-1),$C$15:$C$10000)),""),"")</f>
        <v/>
      </c>
      <c r="U251" s="16" t="str">
        <f t="array" ref="U251">IF(V251&lt;&gt;"",MIN(IF($C$15:$C$10000&gt;=DATE(YEAR(V251),MONTH(V251),1),$C$15:$C$10000)),"")</f>
        <v/>
      </c>
      <c r="V251" s="16" t="str">
        <f t="array" ref="V251">IF(V250&lt;&gt;"",IF(U250-1&gt;=$U$7,MAX(IF($C$15:$C$10000&lt;=U250-1,$C$15:$C$10000)),""),"")</f>
        <v/>
      </c>
      <c r="W251" s="20" t="str">
        <f t="array" ref="W251">IF(X251&lt;&gt;"",MIN(IF($C$15:$C$10000&gt;=DATE(YEAR(X251),3*(ROUNDUP(MONTH(X251)/3,0)-1)+1,1),$C$15:$C$10000)),"")</f>
        <v/>
      </c>
      <c r="X251" s="16" t="str">
        <f t="array" ref="X251">IF(X250&lt;&gt;"",IF(W250-1&gt;=$U$7,MAX(IF($C$15:$C$10000&lt;=W250-1,$C$15:$C$10000)),""),"")</f>
        <v/>
      </c>
      <c r="Y251" s="16" t="str">
        <f t="array" ref="Y251">IF(Z251&lt;&gt;"",MIN(IF($C$15:$C$10000&gt;=DATE(YEAR(Z251),1,1),$C$15:$C$10000)),"")</f>
        <v/>
      </c>
      <c r="Z251" s="16" t="str">
        <f t="array" ref="Z251">IF(Z250&lt;&gt;"",IF(Y250-1&gt;=$U$7,MAX(IF($C$15:$C$10000&lt;=Y250-1,$C$15:$C$10000)),""),"")</f>
        <v/>
      </c>
      <c r="AA251" s="16" t="str">
        <f t="array" ref="AA251">IF(AB251&lt;&gt;"",MIN(IF($C$15:$C$10000&gt;=AB251-$G$7,$C$15:$C$10000)),"")</f>
        <v/>
      </c>
      <c r="AB251" s="16" t="str">
        <f t="array" ref="AB251">IF(AB250&lt;&gt;"",IF(AA250-1&gt;=$U$7,MAX(IF($C$15:$C$10000&lt;=AA250-1,$C$15:$C$10000)),""),"")</f>
        <v/>
      </c>
    </row>
    <row r="252" spans="3:28" x14ac:dyDescent="0.2">
      <c r="C252" s="16"/>
      <c r="D252" s="29"/>
      <c r="F252" s="16" t="str">
        <f t="shared" si="30"/>
        <v/>
      </c>
      <c r="G252" s="16" t="str">
        <f t="shared" si="31"/>
        <v/>
      </c>
      <c r="H252" s="53" t="str">
        <f t="shared" ca="1" si="28"/>
        <v/>
      </c>
      <c r="I252" s="51" t="str">
        <f t="shared" si="29"/>
        <v/>
      </c>
      <c r="J252" s="29" t="str">
        <f>IF(G252&lt;&gt;"",IF($D$7="Weekly","Wk "&amp;WEEKNUM(G252)&amp;" "&amp;"- "&amp;YEAR(G252),IF($D$7="Monthly",TEXT(G252,"mmm-yyyy"),IF($D$7="Yearly","Y "&amp;YEAR(G252),IF($D$7="Quarterly",YEAR(G252)&amp;" - Q"&amp;LOOKUP(MONTH(G252),{1,4,7,10},{1,2,3,4}),TEXT(F252,"dd-mmm-yy")&amp;" - "&amp;TEXT(G252,"dd-mmm-yy"))))),"")</f>
        <v/>
      </c>
      <c r="O252" s="63"/>
      <c r="S252" s="16" t="str">
        <f t="array" ref="S252">IF(T252&lt;&gt;"",MIN(IF($C$15:$C$10000&gt;=(T252-6),$C$15:$C$10000)),"")</f>
        <v/>
      </c>
      <c r="T252" s="16" t="str">
        <f t="array" ref="T252">IF(T251&lt;&gt;"",IF(S251-1&gt;=$U$7,MAX(IF($C$15:$C$10000&lt;=(S251-1),$C$15:$C$10000)),""),"")</f>
        <v/>
      </c>
      <c r="U252" s="16" t="str">
        <f t="array" ref="U252">IF(V252&lt;&gt;"",MIN(IF($C$15:$C$10000&gt;=DATE(YEAR(V252),MONTH(V252),1),$C$15:$C$10000)),"")</f>
        <v/>
      </c>
      <c r="V252" s="16" t="str">
        <f t="array" ref="V252">IF(V251&lt;&gt;"",IF(U251-1&gt;=$U$7,MAX(IF($C$15:$C$10000&lt;=U251-1,$C$15:$C$10000)),""),"")</f>
        <v/>
      </c>
      <c r="W252" s="20" t="str">
        <f t="array" ref="W252">IF(X252&lt;&gt;"",MIN(IF($C$15:$C$10000&gt;=DATE(YEAR(X252),3*(ROUNDUP(MONTH(X252)/3,0)-1)+1,1),$C$15:$C$10000)),"")</f>
        <v/>
      </c>
      <c r="X252" s="16" t="str">
        <f t="array" ref="X252">IF(X251&lt;&gt;"",IF(W251-1&gt;=$U$7,MAX(IF($C$15:$C$10000&lt;=W251-1,$C$15:$C$10000)),""),"")</f>
        <v/>
      </c>
      <c r="Y252" s="16" t="str">
        <f t="array" ref="Y252">IF(Z252&lt;&gt;"",MIN(IF($C$15:$C$10000&gt;=DATE(YEAR(Z252),1,1),$C$15:$C$10000)),"")</f>
        <v/>
      </c>
      <c r="Z252" s="16" t="str">
        <f t="array" ref="Z252">IF(Z251&lt;&gt;"",IF(Y251-1&gt;=$U$7,MAX(IF($C$15:$C$10000&lt;=Y251-1,$C$15:$C$10000)),""),"")</f>
        <v/>
      </c>
      <c r="AA252" s="16" t="str">
        <f t="array" ref="AA252">IF(AB252&lt;&gt;"",MIN(IF($C$15:$C$10000&gt;=AB252-$G$7,$C$15:$C$10000)),"")</f>
        <v/>
      </c>
      <c r="AB252" s="16" t="str">
        <f t="array" ref="AB252">IF(AB251&lt;&gt;"",IF(AA251-1&gt;=$U$7,MAX(IF($C$15:$C$10000&lt;=AA251-1,$C$15:$C$10000)),""),"")</f>
        <v/>
      </c>
    </row>
    <row r="253" spans="3:28" x14ac:dyDescent="0.2">
      <c r="C253" s="16"/>
      <c r="D253" s="29"/>
      <c r="F253" s="16" t="str">
        <f t="shared" si="30"/>
        <v/>
      </c>
      <c r="G253" s="16" t="str">
        <f t="shared" si="31"/>
        <v/>
      </c>
      <c r="H253" s="53" t="str">
        <f t="shared" ca="1" si="28"/>
        <v/>
      </c>
      <c r="I253" s="51" t="str">
        <f t="shared" si="29"/>
        <v/>
      </c>
      <c r="J253" s="29" t="str">
        <f>IF(G253&lt;&gt;"",IF($D$7="Weekly","Wk "&amp;WEEKNUM(G253)&amp;" "&amp;"- "&amp;YEAR(G253),IF($D$7="Monthly",TEXT(G253,"mmm-yyyy"),IF($D$7="Yearly","Y "&amp;YEAR(G253),IF($D$7="Quarterly",YEAR(G253)&amp;" - Q"&amp;LOOKUP(MONTH(G253),{1,4,7,10},{1,2,3,4}),TEXT(F253,"dd-mmm-yy")&amp;" - "&amp;TEXT(G253,"dd-mmm-yy"))))),"")</f>
        <v/>
      </c>
      <c r="O253" s="63"/>
      <c r="S253" s="16" t="str">
        <f t="array" ref="S253">IF(T253&lt;&gt;"",MIN(IF($C$15:$C$10000&gt;=(T253-6),$C$15:$C$10000)),"")</f>
        <v/>
      </c>
      <c r="T253" s="16" t="str">
        <f t="array" ref="T253">IF(T252&lt;&gt;"",IF(S252-1&gt;=$U$7,MAX(IF($C$15:$C$10000&lt;=(S252-1),$C$15:$C$10000)),""),"")</f>
        <v/>
      </c>
      <c r="U253" s="16" t="str">
        <f t="array" ref="U253">IF(V253&lt;&gt;"",MIN(IF($C$15:$C$10000&gt;=DATE(YEAR(V253),MONTH(V253),1),$C$15:$C$10000)),"")</f>
        <v/>
      </c>
      <c r="V253" s="16" t="str">
        <f t="array" ref="V253">IF(V252&lt;&gt;"",IF(U252-1&gt;=$U$7,MAX(IF($C$15:$C$10000&lt;=U252-1,$C$15:$C$10000)),""),"")</f>
        <v/>
      </c>
      <c r="W253" s="20" t="str">
        <f t="array" ref="W253">IF(X253&lt;&gt;"",MIN(IF($C$15:$C$10000&gt;=DATE(YEAR(X253),3*(ROUNDUP(MONTH(X253)/3,0)-1)+1,1),$C$15:$C$10000)),"")</f>
        <v/>
      </c>
      <c r="X253" s="16" t="str">
        <f t="array" ref="X253">IF(X252&lt;&gt;"",IF(W252-1&gt;=$U$7,MAX(IF($C$15:$C$10000&lt;=W252-1,$C$15:$C$10000)),""),"")</f>
        <v/>
      </c>
      <c r="Y253" s="16" t="str">
        <f t="array" ref="Y253">IF(Z253&lt;&gt;"",MIN(IF($C$15:$C$10000&gt;=DATE(YEAR(Z253),1,1),$C$15:$C$10000)),"")</f>
        <v/>
      </c>
      <c r="Z253" s="16" t="str">
        <f t="array" ref="Z253">IF(Z252&lt;&gt;"",IF(Y252-1&gt;=$U$7,MAX(IF($C$15:$C$10000&lt;=Y252-1,$C$15:$C$10000)),""),"")</f>
        <v/>
      </c>
      <c r="AA253" s="16" t="str">
        <f t="array" ref="AA253">IF(AB253&lt;&gt;"",MIN(IF($C$15:$C$10000&gt;=AB253-$G$7,$C$15:$C$10000)),"")</f>
        <v/>
      </c>
      <c r="AB253" s="16" t="str">
        <f t="array" ref="AB253">IF(AB252&lt;&gt;"",IF(AA252-1&gt;=$U$7,MAX(IF($C$15:$C$10000&lt;=AA252-1,$C$15:$C$10000)),""),"")</f>
        <v/>
      </c>
    </row>
    <row r="254" spans="3:28" x14ac:dyDescent="0.2">
      <c r="C254" s="16"/>
      <c r="D254" s="29"/>
      <c r="F254" s="16" t="str">
        <f t="shared" si="30"/>
        <v/>
      </c>
      <c r="G254" s="16" t="str">
        <f t="shared" si="31"/>
        <v/>
      </c>
      <c r="H254" s="53" t="str">
        <f t="shared" ca="1" si="28"/>
        <v/>
      </c>
      <c r="I254" s="51" t="str">
        <f t="shared" si="29"/>
        <v/>
      </c>
      <c r="J254" s="29" t="str">
        <f>IF(G254&lt;&gt;"",IF($D$7="Weekly","Wk "&amp;WEEKNUM(G254)&amp;" "&amp;"- "&amp;YEAR(G254),IF($D$7="Monthly",TEXT(G254,"mmm-yyyy"),IF($D$7="Yearly","Y "&amp;YEAR(G254),IF($D$7="Quarterly",YEAR(G254)&amp;" - Q"&amp;LOOKUP(MONTH(G254),{1,4,7,10},{1,2,3,4}),TEXT(F254,"dd-mmm-yy")&amp;" - "&amp;TEXT(G254,"dd-mmm-yy"))))),"")</f>
        <v/>
      </c>
      <c r="O254" s="63"/>
      <c r="S254" s="16" t="str">
        <f t="array" ref="S254">IF(T254&lt;&gt;"",MIN(IF($C$15:$C$10000&gt;=(T254-6),$C$15:$C$10000)),"")</f>
        <v/>
      </c>
      <c r="T254" s="16" t="str">
        <f t="array" ref="T254">IF(T253&lt;&gt;"",IF(S253-1&gt;=$U$7,MAX(IF($C$15:$C$10000&lt;=(S253-1),$C$15:$C$10000)),""),"")</f>
        <v/>
      </c>
      <c r="U254" s="16" t="str">
        <f t="array" ref="U254">IF(V254&lt;&gt;"",MIN(IF($C$15:$C$10000&gt;=DATE(YEAR(V254),MONTH(V254),1),$C$15:$C$10000)),"")</f>
        <v/>
      </c>
      <c r="V254" s="16" t="str">
        <f t="array" ref="V254">IF(V253&lt;&gt;"",IF(U253-1&gt;=$U$7,MAX(IF($C$15:$C$10000&lt;=U253-1,$C$15:$C$10000)),""),"")</f>
        <v/>
      </c>
      <c r="W254" s="20" t="str">
        <f t="array" ref="W254">IF(X254&lt;&gt;"",MIN(IF($C$15:$C$10000&gt;=DATE(YEAR(X254),3*(ROUNDUP(MONTH(X254)/3,0)-1)+1,1),$C$15:$C$10000)),"")</f>
        <v/>
      </c>
      <c r="X254" s="16" t="str">
        <f t="array" ref="X254">IF(X253&lt;&gt;"",IF(W253-1&gt;=$U$7,MAX(IF($C$15:$C$10000&lt;=W253-1,$C$15:$C$10000)),""),"")</f>
        <v/>
      </c>
      <c r="Y254" s="16" t="str">
        <f t="array" ref="Y254">IF(Z254&lt;&gt;"",MIN(IF($C$15:$C$10000&gt;=DATE(YEAR(Z254),1,1),$C$15:$C$10000)),"")</f>
        <v/>
      </c>
      <c r="Z254" s="16" t="str">
        <f t="array" ref="Z254">IF(Z253&lt;&gt;"",IF(Y253-1&gt;=$U$7,MAX(IF($C$15:$C$10000&lt;=Y253-1,$C$15:$C$10000)),""),"")</f>
        <v/>
      </c>
      <c r="AA254" s="16" t="str">
        <f t="array" ref="AA254">IF(AB254&lt;&gt;"",MIN(IF($C$15:$C$10000&gt;=AB254-$G$7,$C$15:$C$10000)),"")</f>
        <v/>
      </c>
      <c r="AB254" s="16" t="str">
        <f t="array" ref="AB254">IF(AB253&lt;&gt;"",IF(AA253-1&gt;=$U$7,MAX(IF($C$15:$C$10000&lt;=AA253-1,$C$15:$C$10000)),""),"")</f>
        <v/>
      </c>
    </row>
    <row r="255" spans="3:28" x14ac:dyDescent="0.2">
      <c r="C255" s="16"/>
      <c r="D255" s="29"/>
      <c r="F255" s="16" t="str">
        <f t="shared" si="30"/>
        <v/>
      </c>
      <c r="G255" s="16" t="str">
        <f t="shared" si="31"/>
        <v/>
      </c>
      <c r="H255" s="53" t="str">
        <f t="shared" ca="1" si="28"/>
        <v/>
      </c>
      <c r="I255" s="51" t="str">
        <f t="shared" si="29"/>
        <v/>
      </c>
      <c r="J255" s="29" t="str">
        <f>IF(G255&lt;&gt;"",IF($D$7="Weekly","Wk "&amp;WEEKNUM(G255)&amp;" "&amp;"- "&amp;YEAR(G255),IF($D$7="Monthly",TEXT(G255,"mmm-yyyy"),IF($D$7="Yearly","Y "&amp;YEAR(G255),IF($D$7="Quarterly",YEAR(G255)&amp;" - Q"&amp;LOOKUP(MONTH(G255),{1,4,7,10},{1,2,3,4}),TEXT(F255,"dd-mmm-yy")&amp;" - "&amp;TEXT(G255,"dd-mmm-yy"))))),"")</f>
        <v/>
      </c>
      <c r="O255" s="63"/>
      <c r="S255" s="16" t="str">
        <f t="array" ref="S255">IF(T255&lt;&gt;"",MIN(IF($C$15:$C$10000&gt;=(T255-6),$C$15:$C$10000)),"")</f>
        <v/>
      </c>
      <c r="T255" s="16" t="str">
        <f t="array" ref="T255">IF(T254&lt;&gt;"",IF(S254-1&gt;=$U$7,MAX(IF($C$15:$C$10000&lt;=(S254-1),$C$15:$C$10000)),""),"")</f>
        <v/>
      </c>
      <c r="U255" s="16" t="str">
        <f t="array" ref="U255">IF(V255&lt;&gt;"",MIN(IF($C$15:$C$10000&gt;=DATE(YEAR(V255),MONTH(V255),1),$C$15:$C$10000)),"")</f>
        <v/>
      </c>
      <c r="V255" s="16" t="str">
        <f t="array" ref="V255">IF(V254&lt;&gt;"",IF(U254-1&gt;=$U$7,MAX(IF($C$15:$C$10000&lt;=U254-1,$C$15:$C$10000)),""),"")</f>
        <v/>
      </c>
      <c r="W255" s="20" t="str">
        <f t="array" ref="W255">IF(X255&lt;&gt;"",MIN(IF($C$15:$C$10000&gt;=DATE(YEAR(X255),3*(ROUNDUP(MONTH(X255)/3,0)-1)+1,1),$C$15:$C$10000)),"")</f>
        <v/>
      </c>
      <c r="X255" s="16" t="str">
        <f t="array" ref="X255">IF(X254&lt;&gt;"",IF(W254-1&gt;=$U$7,MAX(IF($C$15:$C$10000&lt;=W254-1,$C$15:$C$10000)),""),"")</f>
        <v/>
      </c>
      <c r="Y255" s="16" t="str">
        <f t="array" ref="Y255">IF(Z255&lt;&gt;"",MIN(IF($C$15:$C$10000&gt;=DATE(YEAR(Z255),1,1),$C$15:$C$10000)),"")</f>
        <v/>
      </c>
      <c r="Z255" s="16" t="str">
        <f t="array" ref="Z255">IF(Z254&lt;&gt;"",IF(Y254-1&gt;=$U$7,MAX(IF($C$15:$C$10000&lt;=Y254-1,$C$15:$C$10000)),""),"")</f>
        <v/>
      </c>
      <c r="AA255" s="16" t="str">
        <f t="array" ref="AA255">IF(AB255&lt;&gt;"",MIN(IF($C$15:$C$10000&gt;=AB255-$G$7,$C$15:$C$10000)),"")</f>
        <v/>
      </c>
      <c r="AB255" s="16" t="str">
        <f t="array" ref="AB255">IF(AB254&lt;&gt;"",IF(AA254-1&gt;=$U$7,MAX(IF($C$15:$C$10000&lt;=AA254-1,$C$15:$C$10000)),""),"")</f>
        <v/>
      </c>
    </row>
    <row r="256" spans="3:28" x14ac:dyDescent="0.2">
      <c r="C256" s="16"/>
      <c r="D256" s="29"/>
      <c r="F256" s="16" t="str">
        <f t="shared" si="30"/>
        <v/>
      </c>
      <c r="G256" s="16" t="str">
        <f t="shared" si="31"/>
        <v/>
      </c>
      <c r="H256" s="53" t="str">
        <f t="shared" ca="1" si="28"/>
        <v/>
      </c>
      <c r="I256" s="51" t="str">
        <f t="shared" si="29"/>
        <v/>
      </c>
      <c r="J256" s="29" t="str">
        <f>IF(G256&lt;&gt;"",IF($D$7="Weekly","Wk "&amp;WEEKNUM(G256)&amp;" "&amp;"- "&amp;YEAR(G256),IF($D$7="Monthly",TEXT(G256,"mmm-yyyy"),IF($D$7="Yearly","Y "&amp;YEAR(G256),IF($D$7="Quarterly",YEAR(G256)&amp;" - Q"&amp;LOOKUP(MONTH(G256),{1,4,7,10},{1,2,3,4}),TEXT(F256,"dd-mmm-yy")&amp;" - "&amp;TEXT(G256,"dd-mmm-yy"))))),"")</f>
        <v/>
      </c>
      <c r="O256" s="63"/>
      <c r="S256" s="16" t="str">
        <f t="array" ref="S256">IF(T256&lt;&gt;"",MIN(IF($C$15:$C$10000&gt;=(T256-6),$C$15:$C$10000)),"")</f>
        <v/>
      </c>
      <c r="T256" s="16" t="str">
        <f t="array" ref="T256">IF(T255&lt;&gt;"",IF(S255-1&gt;=$U$7,MAX(IF($C$15:$C$10000&lt;=(S255-1),$C$15:$C$10000)),""),"")</f>
        <v/>
      </c>
      <c r="U256" s="16" t="str">
        <f t="array" ref="U256">IF(V256&lt;&gt;"",MIN(IF($C$15:$C$10000&gt;=DATE(YEAR(V256),MONTH(V256),1),$C$15:$C$10000)),"")</f>
        <v/>
      </c>
      <c r="V256" s="16" t="str">
        <f t="array" ref="V256">IF(V255&lt;&gt;"",IF(U255-1&gt;=$U$7,MAX(IF($C$15:$C$10000&lt;=U255-1,$C$15:$C$10000)),""),"")</f>
        <v/>
      </c>
      <c r="W256" s="20" t="str">
        <f t="array" ref="W256">IF(X256&lt;&gt;"",MIN(IF($C$15:$C$10000&gt;=DATE(YEAR(X256),3*(ROUNDUP(MONTH(X256)/3,0)-1)+1,1),$C$15:$C$10000)),"")</f>
        <v/>
      </c>
      <c r="X256" s="16" t="str">
        <f t="array" ref="X256">IF(X255&lt;&gt;"",IF(W255-1&gt;=$U$7,MAX(IF($C$15:$C$10000&lt;=W255-1,$C$15:$C$10000)),""),"")</f>
        <v/>
      </c>
      <c r="Y256" s="16" t="str">
        <f t="array" ref="Y256">IF(Z256&lt;&gt;"",MIN(IF($C$15:$C$10000&gt;=DATE(YEAR(Z256),1,1),$C$15:$C$10000)),"")</f>
        <v/>
      </c>
      <c r="Z256" s="16" t="str">
        <f t="array" ref="Z256">IF(Z255&lt;&gt;"",IF(Y255-1&gt;=$U$7,MAX(IF($C$15:$C$10000&lt;=Y255-1,$C$15:$C$10000)),""),"")</f>
        <v/>
      </c>
      <c r="AA256" s="16" t="str">
        <f t="array" ref="AA256">IF(AB256&lt;&gt;"",MIN(IF($C$15:$C$10000&gt;=AB256-$G$7,$C$15:$C$10000)),"")</f>
        <v/>
      </c>
      <c r="AB256" s="16" t="str">
        <f t="array" ref="AB256">IF(AB255&lt;&gt;"",IF(AA255-1&gt;=$U$7,MAX(IF($C$15:$C$10000&lt;=AA255-1,$C$15:$C$10000)),""),"")</f>
        <v/>
      </c>
    </row>
    <row r="257" spans="3:28" x14ac:dyDescent="0.2">
      <c r="C257" s="16"/>
      <c r="D257" s="29"/>
      <c r="F257" s="16" t="str">
        <f t="shared" si="30"/>
        <v/>
      </c>
      <c r="G257" s="16" t="str">
        <f t="shared" si="31"/>
        <v/>
      </c>
      <c r="H257" s="53" t="str">
        <f t="shared" ca="1" si="28"/>
        <v/>
      </c>
      <c r="I257" s="51" t="str">
        <f t="shared" si="29"/>
        <v/>
      </c>
      <c r="J257" s="29" t="str">
        <f>IF(G257&lt;&gt;"",IF($D$7="Weekly","Wk "&amp;WEEKNUM(G257)&amp;" "&amp;"- "&amp;YEAR(G257),IF($D$7="Monthly",TEXT(G257,"mmm-yyyy"),IF($D$7="Yearly","Y "&amp;YEAR(G257),IF($D$7="Quarterly",YEAR(G257)&amp;" - Q"&amp;LOOKUP(MONTH(G257),{1,4,7,10},{1,2,3,4}),TEXT(F257,"dd-mmm-yy")&amp;" - "&amp;TEXT(G257,"dd-mmm-yy"))))),"")</f>
        <v/>
      </c>
      <c r="O257" s="63"/>
      <c r="S257" s="16" t="str">
        <f t="array" ref="S257">IF(T257&lt;&gt;"",MIN(IF($C$15:$C$10000&gt;=(T257-6),$C$15:$C$10000)),"")</f>
        <v/>
      </c>
      <c r="T257" s="16" t="str">
        <f t="array" ref="T257">IF(T256&lt;&gt;"",IF(S256-1&gt;=$U$7,MAX(IF($C$15:$C$10000&lt;=(S256-1),$C$15:$C$10000)),""),"")</f>
        <v/>
      </c>
      <c r="U257" s="16" t="str">
        <f t="array" ref="U257">IF(V257&lt;&gt;"",MIN(IF($C$15:$C$10000&gt;=DATE(YEAR(V257),MONTH(V257),1),$C$15:$C$10000)),"")</f>
        <v/>
      </c>
      <c r="V257" s="16" t="str">
        <f t="array" ref="V257">IF(V256&lt;&gt;"",IF(U256-1&gt;=$U$7,MAX(IF($C$15:$C$10000&lt;=U256-1,$C$15:$C$10000)),""),"")</f>
        <v/>
      </c>
      <c r="W257" s="20" t="str">
        <f t="array" ref="W257">IF(X257&lt;&gt;"",MIN(IF($C$15:$C$10000&gt;=DATE(YEAR(X257),3*(ROUNDUP(MONTH(X257)/3,0)-1)+1,1),$C$15:$C$10000)),"")</f>
        <v/>
      </c>
      <c r="X257" s="16" t="str">
        <f t="array" ref="X257">IF(X256&lt;&gt;"",IF(W256-1&gt;=$U$7,MAX(IF($C$15:$C$10000&lt;=W256-1,$C$15:$C$10000)),""),"")</f>
        <v/>
      </c>
      <c r="Y257" s="16" t="str">
        <f t="array" ref="Y257">IF(Z257&lt;&gt;"",MIN(IF($C$15:$C$10000&gt;=DATE(YEAR(Z257),1,1),$C$15:$C$10000)),"")</f>
        <v/>
      </c>
      <c r="Z257" s="16" t="str">
        <f t="array" ref="Z257">IF(Z256&lt;&gt;"",IF(Y256-1&gt;=$U$7,MAX(IF($C$15:$C$10000&lt;=Y256-1,$C$15:$C$10000)),""),"")</f>
        <v/>
      </c>
      <c r="AA257" s="16" t="str">
        <f t="array" ref="AA257">IF(AB257&lt;&gt;"",MIN(IF($C$15:$C$10000&gt;=AB257-$G$7,$C$15:$C$10000)),"")</f>
        <v/>
      </c>
      <c r="AB257" s="16" t="str">
        <f t="array" ref="AB257">IF(AB256&lt;&gt;"",IF(AA256-1&gt;=$U$7,MAX(IF($C$15:$C$10000&lt;=AA256-1,$C$15:$C$10000)),""),"")</f>
        <v/>
      </c>
    </row>
    <row r="258" spans="3:28" x14ac:dyDescent="0.2">
      <c r="C258" s="16"/>
      <c r="D258" s="29"/>
      <c r="F258" s="16" t="str">
        <f t="shared" si="30"/>
        <v/>
      </c>
      <c r="G258" s="16" t="str">
        <f t="shared" si="31"/>
        <v/>
      </c>
      <c r="H258" s="53" t="str">
        <f t="shared" ca="1" si="28"/>
        <v/>
      </c>
      <c r="I258" s="51" t="str">
        <f t="shared" si="29"/>
        <v/>
      </c>
      <c r="J258" s="29" t="str">
        <f>IF(G258&lt;&gt;"",IF($D$7="Weekly","Wk "&amp;WEEKNUM(G258)&amp;" "&amp;"- "&amp;YEAR(G258),IF($D$7="Monthly",TEXT(G258,"mmm-yyyy"),IF($D$7="Yearly","Y "&amp;YEAR(G258),IF($D$7="Quarterly",YEAR(G258)&amp;" - Q"&amp;LOOKUP(MONTH(G258),{1,4,7,10},{1,2,3,4}),TEXT(F258,"dd-mmm-yy")&amp;" - "&amp;TEXT(G258,"dd-mmm-yy"))))),"")</f>
        <v/>
      </c>
      <c r="O258" s="63"/>
      <c r="S258" s="16" t="str">
        <f t="array" ref="S258">IF(T258&lt;&gt;"",MIN(IF($C$15:$C$10000&gt;=(T258-6),$C$15:$C$10000)),"")</f>
        <v/>
      </c>
      <c r="T258" s="16" t="str">
        <f t="array" ref="T258">IF(T257&lt;&gt;"",IF(S257-1&gt;=$U$7,MAX(IF($C$15:$C$10000&lt;=(S257-1),$C$15:$C$10000)),""),"")</f>
        <v/>
      </c>
      <c r="U258" s="16" t="str">
        <f t="array" ref="U258">IF(V258&lt;&gt;"",MIN(IF($C$15:$C$10000&gt;=DATE(YEAR(V258),MONTH(V258),1),$C$15:$C$10000)),"")</f>
        <v/>
      </c>
      <c r="V258" s="16" t="str">
        <f t="array" ref="V258">IF(V257&lt;&gt;"",IF(U257-1&gt;=$U$7,MAX(IF($C$15:$C$10000&lt;=U257-1,$C$15:$C$10000)),""),"")</f>
        <v/>
      </c>
      <c r="W258" s="20" t="str">
        <f t="array" ref="W258">IF(X258&lt;&gt;"",MIN(IF($C$15:$C$10000&gt;=DATE(YEAR(X258),3*(ROUNDUP(MONTH(X258)/3,0)-1)+1,1),$C$15:$C$10000)),"")</f>
        <v/>
      </c>
      <c r="X258" s="16" t="str">
        <f t="array" ref="X258">IF(X257&lt;&gt;"",IF(W257-1&gt;=$U$7,MAX(IF($C$15:$C$10000&lt;=W257-1,$C$15:$C$10000)),""),"")</f>
        <v/>
      </c>
      <c r="Y258" s="16" t="str">
        <f t="array" ref="Y258">IF(Z258&lt;&gt;"",MIN(IF($C$15:$C$10000&gt;=DATE(YEAR(Z258),1,1),$C$15:$C$10000)),"")</f>
        <v/>
      </c>
      <c r="Z258" s="16" t="str">
        <f t="array" ref="Z258">IF(Z257&lt;&gt;"",IF(Y257-1&gt;=$U$7,MAX(IF($C$15:$C$10000&lt;=Y257-1,$C$15:$C$10000)),""),"")</f>
        <v/>
      </c>
      <c r="AA258" s="16" t="str">
        <f t="array" ref="AA258">IF(AB258&lt;&gt;"",MIN(IF($C$15:$C$10000&gt;=AB258-$G$7,$C$15:$C$10000)),"")</f>
        <v/>
      </c>
      <c r="AB258" s="16" t="str">
        <f t="array" ref="AB258">IF(AB257&lt;&gt;"",IF(AA257-1&gt;=$U$7,MAX(IF($C$15:$C$10000&lt;=AA257-1,$C$15:$C$10000)),""),"")</f>
        <v/>
      </c>
    </row>
    <row r="259" spans="3:28" x14ac:dyDescent="0.2">
      <c r="C259" s="16"/>
      <c r="D259" s="29"/>
      <c r="F259" s="16" t="str">
        <f t="shared" si="30"/>
        <v/>
      </c>
      <c r="G259" s="16" t="str">
        <f t="shared" si="31"/>
        <v/>
      </c>
      <c r="H259" s="53" t="str">
        <f t="shared" ca="1" si="28"/>
        <v/>
      </c>
      <c r="I259" s="51" t="str">
        <f t="shared" si="29"/>
        <v/>
      </c>
      <c r="J259" s="29" t="str">
        <f>IF(G259&lt;&gt;"",IF($D$7="Weekly","Wk "&amp;WEEKNUM(G259)&amp;" "&amp;"- "&amp;YEAR(G259),IF($D$7="Monthly",TEXT(G259,"mmm-yyyy"),IF($D$7="Yearly","Y "&amp;YEAR(G259),IF($D$7="Quarterly",YEAR(G259)&amp;" - Q"&amp;LOOKUP(MONTH(G259),{1,4,7,10},{1,2,3,4}),TEXT(F259,"dd-mmm-yy")&amp;" - "&amp;TEXT(G259,"dd-mmm-yy"))))),"")</f>
        <v/>
      </c>
      <c r="O259" s="63"/>
      <c r="S259" s="16" t="str">
        <f t="array" ref="S259">IF(T259&lt;&gt;"",MIN(IF($C$15:$C$10000&gt;=(T259-6),$C$15:$C$10000)),"")</f>
        <v/>
      </c>
      <c r="T259" s="16" t="str">
        <f t="array" ref="T259">IF(T258&lt;&gt;"",IF(S258-1&gt;=$U$7,MAX(IF($C$15:$C$10000&lt;=(S258-1),$C$15:$C$10000)),""),"")</f>
        <v/>
      </c>
      <c r="U259" s="16" t="str">
        <f t="array" ref="U259">IF(V259&lt;&gt;"",MIN(IF($C$15:$C$10000&gt;=DATE(YEAR(V259),MONTH(V259),1),$C$15:$C$10000)),"")</f>
        <v/>
      </c>
      <c r="V259" s="16" t="str">
        <f t="array" ref="V259">IF(V258&lt;&gt;"",IF(U258-1&gt;=$U$7,MAX(IF($C$15:$C$10000&lt;=U258-1,$C$15:$C$10000)),""),"")</f>
        <v/>
      </c>
      <c r="W259" s="20" t="str">
        <f t="array" ref="W259">IF(X259&lt;&gt;"",MIN(IF($C$15:$C$10000&gt;=DATE(YEAR(X259),3*(ROUNDUP(MONTH(X259)/3,0)-1)+1,1),$C$15:$C$10000)),"")</f>
        <v/>
      </c>
      <c r="X259" s="16" t="str">
        <f t="array" ref="X259">IF(X258&lt;&gt;"",IF(W258-1&gt;=$U$7,MAX(IF($C$15:$C$10000&lt;=W258-1,$C$15:$C$10000)),""),"")</f>
        <v/>
      </c>
      <c r="Y259" s="16" t="str">
        <f t="array" ref="Y259">IF(Z259&lt;&gt;"",MIN(IF($C$15:$C$10000&gt;=DATE(YEAR(Z259),1,1),$C$15:$C$10000)),"")</f>
        <v/>
      </c>
      <c r="Z259" s="16" t="str">
        <f t="array" ref="Z259">IF(Z258&lt;&gt;"",IF(Y258-1&gt;=$U$7,MAX(IF($C$15:$C$10000&lt;=Y258-1,$C$15:$C$10000)),""),"")</f>
        <v/>
      </c>
      <c r="AA259" s="16" t="str">
        <f t="array" ref="AA259">IF(AB259&lt;&gt;"",MIN(IF($C$15:$C$10000&gt;=AB259-$G$7,$C$15:$C$10000)),"")</f>
        <v/>
      </c>
      <c r="AB259" s="16" t="str">
        <f t="array" ref="AB259">IF(AB258&lt;&gt;"",IF(AA258-1&gt;=$U$7,MAX(IF($C$15:$C$10000&lt;=AA258-1,$C$15:$C$10000)),""),"")</f>
        <v/>
      </c>
    </row>
    <row r="260" spans="3:28" x14ac:dyDescent="0.2">
      <c r="C260" s="16"/>
      <c r="D260" s="29"/>
      <c r="F260" s="16" t="str">
        <f t="shared" si="30"/>
        <v/>
      </c>
      <c r="G260" s="16" t="str">
        <f t="shared" si="31"/>
        <v/>
      </c>
      <c r="H260" s="53" t="str">
        <f t="shared" ca="1" si="28"/>
        <v/>
      </c>
      <c r="I260" s="51" t="str">
        <f t="shared" si="29"/>
        <v/>
      </c>
      <c r="J260" s="29" t="str">
        <f>IF(G260&lt;&gt;"",IF($D$7="Weekly","Wk "&amp;WEEKNUM(G260)&amp;" "&amp;"- "&amp;YEAR(G260),IF($D$7="Monthly",TEXT(G260,"mmm-yyyy"),IF($D$7="Yearly","Y "&amp;YEAR(G260),IF($D$7="Quarterly",YEAR(G260)&amp;" - Q"&amp;LOOKUP(MONTH(G260),{1,4,7,10},{1,2,3,4}),TEXT(F260,"dd-mmm-yy")&amp;" - "&amp;TEXT(G260,"dd-mmm-yy"))))),"")</f>
        <v/>
      </c>
      <c r="O260" s="63"/>
      <c r="S260" s="16" t="str">
        <f t="array" ref="S260">IF(T260&lt;&gt;"",MIN(IF($C$15:$C$10000&gt;=(T260-6),$C$15:$C$10000)),"")</f>
        <v/>
      </c>
      <c r="T260" s="16" t="str">
        <f t="array" ref="T260">IF(T259&lt;&gt;"",IF(S259-1&gt;=$U$7,MAX(IF($C$15:$C$10000&lt;=(S259-1),$C$15:$C$10000)),""),"")</f>
        <v/>
      </c>
      <c r="U260" s="16" t="str">
        <f t="array" ref="U260">IF(V260&lt;&gt;"",MIN(IF($C$15:$C$10000&gt;=DATE(YEAR(V260),MONTH(V260),1),$C$15:$C$10000)),"")</f>
        <v/>
      </c>
      <c r="V260" s="16" t="str">
        <f t="array" ref="V260">IF(V259&lt;&gt;"",IF(U259-1&gt;=$U$7,MAX(IF($C$15:$C$10000&lt;=U259-1,$C$15:$C$10000)),""),"")</f>
        <v/>
      </c>
      <c r="W260" s="20" t="str">
        <f t="array" ref="W260">IF(X260&lt;&gt;"",MIN(IF($C$15:$C$10000&gt;=DATE(YEAR(X260),3*(ROUNDUP(MONTH(X260)/3,0)-1)+1,1),$C$15:$C$10000)),"")</f>
        <v/>
      </c>
      <c r="X260" s="16" t="str">
        <f t="array" ref="X260">IF(X259&lt;&gt;"",IF(W259-1&gt;=$U$7,MAX(IF($C$15:$C$10000&lt;=W259-1,$C$15:$C$10000)),""),"")</f>
        <v/>
      </c>
      <c r="Y260" s="16" t="str">
        <f t="array" ref="Y260">IF(Z260&lt;&gt;"",MIN(IF($C$15:$C$10000&gt;=DATE(YEAR(Z260),1,1),$C$15:$C$10000)),"")</f>
        <v/>
      </c>
      <c r="Z260" s="16" t="str">
        <f t="array" ref="Z260">IF(Z259&lt;&gt;"",IF(Y259-1&gt;=$U$7,MAX(IF($C$15:$C$10000&lt;=Y259-1,$C$15:$C$10000)),""),"")</f>
        <v/>
      </c>
      <c r="AA260" s="16" t="str">
        <f t="array" ref="AA260">IF(AB260&lt;&gt;"",MIN(IF($C$15:$C$10000&gt;=AB260-$G$7,$C$15:$C$10000)),"")</f>
        <v/>
      </c>
      <c r="AB260" s="16" t="str">
        <f t="array" ref="AB260">IF(AB259&lt;&gt;"",IF(AA259-1&gt;=$U$7,MAX(IF($C$15:$C$10000&lt;=AA259-1,$C$15:$C$10000)),""),"")</f>
        <v/>
      </c>
    </row>
    <row r="261" spans="3:28" x14ac:dyDescent="0.2">
      <c r="C261" s="16"/>
      <c r="D261" s="29"/>
      <c r="F261" s="16" t="str">
        <f t="shared" si="30"/>
        <v/>
      </c>
      <c r="G261" s="16" t="str">
        <f t="shared" si="31"/>
        <v/>
      </c>
      <c r="H261" s="53" t="str">
        <f t="shared" ca="1" si="28"/>
        <v/>
      </c>
      <c r="I261" s="51" t="str">
        <f t="shared" si="29"/>
        <v/>
      </c>
      <c r="J261" s="29" t="str">
        <f>IF(G261&lt;&gt;"",IF($D$7="Weekly","Wk "&amp;WEEKNUM(G261)&amp;" "&amp;"- "&amp;YEAR(G261),IF($D$7="Monthly",TEXT(G261,"mmm-yyyy"),IF($D$7="Yearly","Y "&amp;YEAR(G261),IF($D$7="Quarterly",YEAR(G261)&amp;" - Q"&amp;LOOKUP(MONTH(G261),{1,4,7,10},{1,2,3,4}),TEXT(F261,"dd-mmm-yy")&amp;" - "&amp;TEXT(G261,"dd-mmm-yy"))))),"")</f>
        <v/>
      </c>
      <c r="O261" s="63"/>
      <c r="S261" s="16" t="str">
        <f t="array" ref="S261">IF(T261&lt;&gt;"",MIN(IF($C$15:$C$10000&gt;=(T261-6),$C$15:$C$10000)),"")</f>
        <v/>
      </c>
      <c r="T261" s="16" t="str">
        <f t="array" ref="T261">IF(T260&lt;&gt;"",IF(S260-1&gt;=$U$7,MAX(IF($C$15:$C$10000&lt;=(S260-1),$C$15:$C$10000)),""),"")</f>
        <v/>
      </c>
      <c r="U261" s="16" t="str">
        <f t="array" ref="U261">IF(V261&lt;&gt;"",MIN(IF($C$15:$C$10000&gt;=DATE(YEAR(V261),MONTH(V261),1),$C$15:$C$10000)),"")</f>
        <v/>
      </c>
      <c r="V261" s="16" t="str">
        <f t="array" ref="V261">IF(V260&lt;&gt;"",IF(U260-1&gt;=$U$7,MAX(IF($C$15:$C$10000&lt;=U260-1,$C$15:$C$10000)),""),"")</f>
        <v/>
      </c>
      <c r="W261" s="20" t="str">
        <f t="array" ref="W261">IF(X261&lt;&gt;"",MIN(IF($C$15:$C$10000&gt;=DATE(YEAR(X261),3*(ROUNDUP(MONTH(X261)/3,0)-1)+1,1),$C$15:$C$10000)),"")</f>
        <v/>
      </c>
      <c r="X261" s="16" t="str">
        <f t="array" ref="X261">IF(X260&lt;&gt;"",IF(W260-1&gt;=$U$7,MAX(IF($C$15:$C$10000&lt;=W260-1,$C$15:$C$10000)),""),"")</f>
        <v/>
      </c>
      <c r="Y261" s="16" t="str">
        <f t="array" ref="Y261">IF(Z261&lt;&gt;"",MIN(IF($C$15:$C$10000&gt;=DATE(YEAR(Z261),1,1),$C$15:$C$10000)),"")</f>
        <v/>
      </c>
      <c r="Z261" s="16" t="str">
        <f t="array" ref="Z261">IF(Z260&lt;&gt;"",IF(Y260-1&gt;=$U$7,MAX(IF($C$15:$C$10000&lt;=Y260-1,$C$15:$C$10000)),""),"")</f>
        <v/>
      </c>
      <c r="AA261" s="16" t="str">
        <f t="array" ref="AA261">IF(AB261&lt;&gt;"",MIN(IF($C$15:$C$10000&gt;=AB261-$G$7,$C$15:$C$10000)),"")</f>
        <v/>
      </c>
      <c r="AB261" s="16" t="str">
        <f t="array" ref="AB261">IF(AB260&lt;&gt;"",IF(AA260-1&gt;=$U$7,MAX(IF($C$15:$C$10000&lt;=AA260-1,$C$15:$C$10000)),""),"")</f>
        <v/>
      </c>
    </row>
    <row r="262" spans="3:28" x14ac:dyDescent="0.2">
      <c r="C262" s="16"/>
      <c r="D262" s="29"/>
      <c r="F262" s="16" t="str">
        <f t="shared" si="30"/>
        <v/>
      </c>
      <c r="G262" s="16" t="str">
        <f t="shared" si="31"/>
        <v/>
      </c>
      <c r="H262" s="53" t="str">
        <f t="shared" ca="1" si="28"/>
        <v/>
      </c>
      <c r="I262" s="51" t="str">
        <f t="shared" si="29"/>
        <v/>
      </c>
      <c r="J262" s="29" t="str">
        <f>IF(G262&lt;&gt;"",IF($D$7="Weekly","Wk "&amp;WEEKNUM(G262)&amp;" "&amp;"- "&amp;YEAR(G262),IF($D$7="Monthly",TEXT(G262,"mmm-yyyy"),IF($D$7="Yearly","Y "&amp;YEAR(G262),IF($D$7="Quarterly",YEAR(G262)&amp;" - Q"&amp;LOOKUP(MONTH(G262),{1,4,7,10},{1,2,3,4}),TEXT(F262,"dd-mmm-yy")&amp;" - "&amp;TEXT(G262,"dd-mmm-yy"))))),"")</f>
        <v/>
      </c>
      <c r="O262" s="63"/>
      <c r="S262" s="16" t="str">
        <f t="array" ref="S262">IF(T262&lt;&gt;"",MIN(IF($C$15:$C$10000&gt;=(T262-6),$C$15:$C$10000)),"")</f>
        <v/>
      </c>
      <c r="T262" s="16" t="str">
        <f t="array" ref="T262">IF(T261&lt;&gt;"",IF(S261-1&gt;=$U$7,MAX(IF($C$15:$C$10000&lt;=(S261-1),$C$15:$C$10000)),""),"")</f>
        <v/>
      </c>
      <c r="U262" s="16" t="str">
        <f t="array" ref="U262">IF(V262&lt;&gt;"",MIN(IF($C$15:$C$10000&gt;=DATE(YEAR(V262),MONTH(V262),1),$C$15:$C$10000)),"")</f>
        <v/>
      </c>
      <c r="V262" s="16" t="str">
        <f t="array" ref="V262">IF(V261&lt;&gt;"",IF(U261-1&gt;=$U$7,MAX(IF($C$15:$C$10000&lt;=U261-1,$C$15:$C$10000)),""),"")</f>
        <v/>
      </c>
      <c r="W262" s="20" t="str">
        <f t="array" ref="W262">IF(X262&lt;&gt;"",MIN(IF($C$15:$C$10000&gt;=DATE(YEAR(X262),3*(ROUNDUP(MONTH(X262)/3,0)-1)+1,1),$C$15:$C$10000)),"")</f>
        <v/>
      </c>
      <c r="X262" s="16" t="str">
        <f t="array" ref="X262">IF(X261&lt;&gt;"",IF(W261-1&gt;=$U$7,MAX(IF($C$15:$C$10000&lt;=W261-1,$C$15:$C$10000)),""),"")</f>
        <v/>
      </c>
      <c r="Y262" s="16" t="str">
        <f t="array" ref="Y262">IF(Z262&lt;&gt;"",MIN(IF($C$15:$C$10000&gt;=DATE(YEAR(Z262),1,1),$C$15:$C$10000)),"")</f>
        <v/>
      </c>
      <c r="Z262" s="16" t="str">
        <f t="array" ref="Z262">IF(Z261&lt;&gt;"",IF(Y261-1&gt;=$U$7,MAX(IF($C$15:$C$10000&lt;=Y261-1,$C$15:$C$10000)),""),"")</f>
        <v/>
      </c>
      <c r="AA262" s="16" t="str">
        <f t="array" ref="AA262">IF(AB262&lt;&gt;"",MIN(IF($C$15:$C$10000&gt;=AB262-$G$7,$C$15:$C$10000)),"")</f>
        <v/>
      </c>
      <c r="AB262" s="16" t="str">
        <f t="array" ref="AB262">IF(AB261&lt;&gt;"",IF(AA261-1&gt;=$U$7,MAX(IF($C$15:$C$10000&lt;=AA261-1,$C$15:$C$10000)),""),"")</f>
        <v/>
      </c>
    </row>
    <row r="263" spans="3:28" x14ac:dyDescent="0.2">
      <c r="C263" s="16"/>
      <c r="D263" s="29"/>
      <c r="F263" s="16" t="str">
        <f t="shared" si="30"/>
        <v/>
      </c>
      <c r="G263" s="16" t="str">
        <f t="shared" si="31"/>
        <v/>
      </c>
      <c r="H263" s="53" t="str">
        <f t="shared" ca="1" si="28"/>
        <v/>
      </c>
      <c r="I263" s="51" t="str">
        <f t="shared" si="29"/>
        <v/>
      </c>
      <c r="J263" s="29" t="str">
        <f>IF(G263&lt;&gt;"",IF($D$7="Weekly","Wk "&amp;WEEKNUM(G263)&amp;" "&amp;"- "&amp;YEAR(G263),IF($D$7="Monthly",TEXT(G263,"mmm-yyyy"),IF($D$7="Yearly","Y "&amp;YEAR(G263),IF($D$7="Quarterly",YEAR(G263)&amp;" - Q"&amp;LOOKUP(MONTH(G263),{1,4,7,10},{1,2,3,4}),TEXT(F263,"dd-mmm-yy")&amp;" - "&amp;TEXT(G263,"dd-mmm-yy"))))),"")</f>
        <v/>
      </c>
      <c r="O263" s="63"/>
      <c r="S263" s="16" t="str">
        <f t="array" ref="S263">IF(T263&lt;&gt;"",MIN(IF($C$15:$C$10000&gt;=(T263-6),$C$15:$C$10000)),"")</f>
        <v/>
      </c>
      <c r="T263" s="16" t="str">
        <f t="array" ref="T263">IF(T262&lt;&gt;"",IF(S262-1&gt;=$U$7,MAX(IF($C$15:$C$10000&lt;=(S262-1),$C$15:$C$10000)),""),"")</f>
        <v/>
      </c>
      <c r="U263" s="16" t="str">
        <f t="array" ref="U263">IF(V263&lt;&gt;"",MIN(IF($C$15:$C$10000&gt;=DATE(YEAR(V263),MONTH(V263),1),$C$15:$C$10000)),"")</f>
        <v/>
      </c>
      <c r="V263" s="16" t="str">
        <f t="array" ref="V263">IF(V262&lt;&gt;"",IF(U262-1&gt;=$U$7,MAX(IF($C$15:$C$10000&lt;=U262-1,$C$15:$C$10000)),""),"")</f>
        <v/>
      </c>
      <c r="W263" s="20" t="str">
        <f t="array" ref="W263">IF(X263&lt;&gt;"",MIN(IF($C$15:$C$10000&gt;=DATE(YEAR(X263),3*(ROUNDUP(MONTH(X263)/3,0)-1)+1,1),$C$15:$C$10000)),"")</f>
        <v/>
      </c>
      <c r="X263" s="16" t="str">
        <f t="array" ref="X263">IF(X262&lt;&gt;"",IF(W262-1&gt;=$U$7,MAX(IF($C$15:$C$10000&lt;=W262-1,$C$15:$C$10000)),""),"")</f>
        <v/>
      </c>
      <c r="Y263" s="16" t="str">
        <f t="array" ref="Y263">IF(Z263&lt;&gt;"",MIN(IF($C$15:$C$10000&gt;=DATE(YEAR(Z263),1,1),$C$15:$C$10000)),"")</f>
        <v/>
      </c>
      <c r="Z263" s="16" t="str">
        <f t="array" ref="Z263">IF(Z262&lt;&gt;"",IF(Y262-1&gt;=$U$7,MAX(IF($C$15:$C$10000&lt;=Y262-1,$C$15:$C$10000)),""),"")</f>
        <v/>
      </c>
      <c r="AA263" s="16" t="str">
        <f t="array" ref="AA263">IF(AB263&lt;&gt;"",MIN(IF($C$15:$C$10000&gt;=AB263-$G$7,$C$15:$C$10000)),"")</f>
        <v/>
      </c>
      <c r="AB263" s="16" t="str">
        <f t="array" ref="AB263">IF(AB262&lt;&gt;"",IF(AA262-1&gt;=$U$7,MAX(IF($C$15:$C$10000&lt;=AA262-1,$C$15:$C$10000)),""),"")</f>
        <v/>
      </c>
    </row>
    <row r="264" spans="3:28" x14ac:dyDescent="0.2">
      <c r="C264" s="16"/>
      <c r="D264" s="29"/>
      <c r="F264" s="16" t="str">
        <f t="shared" si="30"/>
        <v/>
      </c>
      <c r="G264" s="16" t="str">
        <f t="shared" si="31"/>
        <v/>
      </c>
      <c r="H264" s="53" t="str">
        <f t="shared" ca="1" si="28"/>
        <v/>
      </c>
      <c r="I264" s="51" t="str">
        <f t="shared" si="29"/>
        <v/>
      </c>
      <c r="J264" s="29" t="str">
        <f>IF(G264&lt;&gt;"",IF($D$7="Weekly","Wk "&amp;WEEKNUM(G264)&amp;" "&amp;"- "&amp;YEAR(G264),IF($D$7="Monthly",TEXT(G264,"mmm-yyyy"),IF($D$7="Yearly","Y "&amp;YEAR(G264),IF($D$7="Quarterly",YEAR(G264)&amp;" - Q"&amp;LOOKUP(MONTH(G264),{1,4,7,10},{1,2,3,4}),TEXT(F264,"dd-mmm-yy")&amp;" - "&amp;TEXT(G264,"dd-mmm-yy"))))),"")</f>
        <v/>
      </c>
      <c r="O264" s="63"/>
      <c r="S264" s="16" t="str">
        <f t="array" ref="S264">IF(T264&lt;&gt;"",MIN(IF($C$15:$C$10000&gt;=(T264-6),$C$15:$C$10000)),"")</f>
        <v/>
      </c>
      <c r="T264" s="16" t="str">
        <f t="array" ref="T264">IF(T263&lt;&gt;"",IF(S263-1&gt;=$U$7,MAX(IF($C$15:$C$10000&lt;=(S263-1),$C$15:$C$10000)),""),"")</f>
        <v/>
      </c>
      <c r="U264" s="16" t="str">
        <f t="array" ref="U264">IF(V264&lt;&gt;"",MIN(IF($C$15:$C$10000&gt;=DATE(YEAR(V264),MONTH(V264),1),$C$15:$C$10000)),"")</f>
        <v/>
      </c>
      <c r="V264" s="16" t="str">
        <f t="array" ref="V264">IF(V263&lt;&gt;"",IF(U263-1&gt;=$U$7,MAX(IF($C$15:$C$10000&lt;=U263-1,$C$15:$C$10000)),""),"")</f>
        <v/>
      </c>
      <c r="W264" s="20" t="str">
        <f t="array" ref="W264">IF(X264&lt;&gt;"",MIN(IF($C$15:$C$10000&gt;=DATE(YEAR(X264),3*(ROUNDUP(MONTH(X264)/3,0)-1)+1,1),$C$15:$C$10000)),"")</f>
        <v/>
      </c>
      <c r="X264" s="16" t="str">
        <f t="array" ref="X264">IF(X263&lt;&gt;"",IF(W263-1&gt;=$U$7,MAX(IF($C$15:$C$10000&lt;=W263-1,$C$15:$C$10000)),""),"")</f>
        <v/>
      </c>
      <c r="Y264" s="16" t="str">
        <f t="array" ref="Y264">IF(Z264&lt;&gt;"",MIN(IF($C$15:$C$10000&gt;=DATE(YEAR(Z264),1,1),$C$15:$C$10000)),"")</f>
        <v/>
      </c>
      <c r="Z264" s="16" t="str">
        <f t="array" ref="Z264">IF(Z263&lt;&gt;"",IF(Y263-1&gt;=$U$7,MAX(IF($C$15:$C$10000&lt;=Y263-1,$C$15:$C$10000)),""),"")</f>
        <v/>
      </c>
      <c r="AA264" s="16" t="str">
        <f t="array" ref="AA264">IF(AB264&lt;&gt;"",MIN(IF($C$15:$C$10000&gt;=AB264-$G$7,$C$15:$C$10000)),"")</f>
        <v/>
      </c>
      <c r="AB264" s="16" t="str">
        <f t="array" ref="AB264">IF(AB263&lt;&gt;"",IF(AA263-1&gt;=$U$7,MAX(IF($C$15:$C$10000&lt;=AA263-1,$C$15:$C$10000)),""),"")</f>
        <v/>
      </c>
    </row>
    <row r="265" spans="3:28" x14ac:dyDescent="0.2">
      <c r="C265" s="16"/>
      <c r="D265" s="29"/>
      <c r="F265" s="16" t="str">
        <f t="shared" si="30"/>
        <v/>
      </c>
      <c r="G265" s="16" t="str">
        <f t="shared" si="31"/>
        <v/>
      </c>
      <c r="H265" s="53" t="str">
        <f t="shared" ca="1" si="28"/>
        <v/>
      </c>
      <c r="I265" s="51" t="str">
        <f t="shared" si="29"/>
        <v/>
      </c>
      <c r="J265" s="29" t="str">
        <f>IF(G265&lt;&gt;"",IF($D$7="Weekly","Wk "&amp;WEEKNUM(G265)&amp;" "&amp;"- "&amp;YEAR(G265),IF($D$7="Monthly",TEXT(G265,"mmm-yyyy"),IF($D$7="Yearly","Y "&amp;YEAR(G265),IF($D$7="Quarterly",YEAR(G265)&amp;" - Q"&amp;LOOKUP(MONTH(G265),{1,4,7,10},{1,2,3,4}),TEXT(F265,"dd-mmm-yy")&amp;" - "&amp;TEXT(G265,"dd-mmm-yy"))))),"")</f>
        <v/>
      </c>
      <c r="O265" s="63"/>
      <c r="S265" s="16" t="str">
        <f t="array" ref="S265">IF(T265&lt;&gt;"",MIN(IF($C$15:$C$10000&gt;=(T265-6),$C$15:$C$10000)),"")</f>
        <v/>
      </c>
      <c r="T265" s="16" t="str">
        <f t="array" ref="T265">IF(T264&lt;&gt;"",IF(S264-1&gt;=$U$7,MAX(IF($C$15:$C$10000&lt;=(S264-1),$C$15:$C$10000)),""),"")</f>
        <v/>
      </c>
      <c r="U265" s="16" t="str">
        <f t="array" ref="U265">IF(V265&lt;&gt;"",MIN(IF($C$15:$C$10000&gt;=DATE(YEAR(V265),MONTH(V265),1),$C$15:$C$10000)),"")</f>
        <v/>
      </c>
      <c r="V265" s="16" t="str">
        <f t="array" ref="V265">IF(V264&lt;&gt;"",IF(U264-1&gt;=$U$7,MAX(IF($C$15:$C$10000&lt;=U264-1,$C$15:$C$10000)),""),"")</f>
        <v/>
      </c>
      <c r="W265" s="20" t="str">
        <f t="array" ref="W265">IF(X265&lt;&gt;"",MIN(IF($C$15:$C$10000&gt;=DATE(YEAR(X265),3*(ROUNDUP(MONTH(X265)/3,0)-1)+1,1),$C$15:$C$10000)),"")</f>
        <v/>
      </c>
      <c r="X265" s="16" t="str">
        <f t="array" ref="X265">IF(X264&lt;&gt;"",IF(W264-1&gt;=$U$7,MAX(IF($C$15:$C$10000&lt;=W264-1,$C$15:$C$10000)),""),"")</f>
        <v/>
      </c>
      <c r="Y265" s="16" t="str">
        <f t="array" ref="Y265">IF(Z265&lt;&gt;"",MIN(IF($C$15:$C$10000&gt;=DATE(YEAR(Z265),1,1),$C$15:$C$10000)),"")</f>
        <v/>
      </c>
      <c r="Z265" s="16" t="str">
        <f t="array" ref="Z265">IF(Z264&lt;&gt;"",IF(Y264-1&gt;=$U$7,MAX(IF($C$15:$C$10000&lt;=Y264-1,$C$15:$C$10000)),""),"")</f>
        <v/>
      </c>
      <c r="AA265" s="16" t="str">
        <f t="array" ref="AA265">IF(AB265&lt;&gt;"",MIN(IF($C$15:$C$10000&gt;=AB265-$G$7,$C$15:$C$10000)),"")</f>
        <v/>
      </c>
      <c r="AB265" s="16" t="str">
        <f t="array" ref="AB265">IF(AB264&lt;&gt;"",IF(AA264-1&gt;=$U$7,MAX(IF($C$15:$C$10000&lt;=AA264-1,$C$15:$C$10000)),""),"")</f>
        <v/>
      </c>
    </row>
    <row r="266" spans="3:28" x14ac:dyDescent="0.2">
      <c r="C266" s="16"/>
      <c r="D266" s="29"/>
      <c r="F266" s="16" t="str">
        <f t="shared" si="30"/>
        <v/>
      </c>
      <c r="G266" s="16" t="str">
        <f t="shared" si="31"/>
        <v/>
      </c>
      <c r="H266" s="53" t="str">
        <f t="shared" ca="1" si="28"/>
        <v/>
      </c>
      <c r="I266" s="51" t="str">
        <f t="shared" si="29"/>
        <v/>
      </c>
      <c r="J266" s="29" t="str">
        <f>IF(G266&lt;&gt;"",IF($D$7="Weekly","Wk "&amp;WEEKNUM(G266)&amp;" "&amp;"- "&amp;YEAR(G266),IF($D$7="Monthly",TEXT(G266,"mmm-yyyy"),IF($D$7="Yearly","Y "&amp;YEAR(G266),IF($D$7="Quarterly",YEAR(G266)&amp;" - Q"&amp;LOOKUP(MONTH(G266),{1,4,7,10},{1,2,3,4}),TEXT(F266,"dd-mmm-yy")&amp;" - "&amp;TEXT(G266,"dd-mmm-yy"))))),"")</f>
        <v/>
      </c>
      <c r="O266" s="63"/>
      <c r="S266" s="16" t="str">
        <f t="array" ref="S266">IF(T266&lt;&gt;"",MIN(IF($C$15:$C$10000&gt;=(T266-6),$C$15:$C$10000)),"")</f>
        <v/>
      </c>
      <c r="T266" s="16" t="str">
        <f t="array" ref="T266">IF(T265&lt;&gt;"",IF(S265-1&gt;=$U$7,MAX(IF($C$15:$C$10000&lt;=(S265-1),$C$15:$C$10000)),""),"")</f>
        <v/>
      </c>
      <c r="U266" s="16" t="str">
        <f t="array" ref="U266">IF(V266&lt;&gt;"",MIN(IF($C$15:$C$10000&gt;=DATE(YEAR(V266),MONTH(V266),1),$C$15:$C$10000)),"")</f>
        <v/>
      </c>
      <c r="V266" s="16" t="str">
        <f t="array" ref="V266">IF(V265&lt;&gt;"",IF(U265-1&gt;=$U$7,MAX(IF($C$15:$C$10000&lt;=U265-1,$C$15:$C$10000)),""),"")</f>
        <v/>
      </c>
      <c r="W266" s="20" t="str">
        <f t="array" ref="W266">IF(X266&lt;&gt;"",MIN(IF($C$15:$C$10000&gt;=DATE(YEAR(X266),3*(ROUNDUP(MONTH(X266)/3,0)-1)+1,1),$C$15:$C$10000)),"")</f>
        <v/>
      </c>
      <c r="X266" s="16" t="str">
        <f t="array" ref="X266">IF(X265&lt;&gt;"",IF(W265-1&gt;=$U$7,MAX(IF($C$15:$C$10000&lt;=W265-1,$C$15:$C$10000)),""),"")</f>
        <v/>
      </c>
      <c r="Y266" s="16" t="str">
        <f t="array" ref="Y266">IF(Z266&lt;&gt;"",MIN(IF($C$15:$C$10000&gt;=DATE(YEAR(Z266),1,1),$C$15:$C$10000)),"")</f>
        <v/>
      </c>
      <c r="Z266" s="16" t="str">
        <f t="array" ref="Z266">IF(Z265&lt;&gt;"",IF(Y265-1&gt;=$U$7,MAX(IF($C$15:$C$10000&lt;=Y265-1,$C$15:$C$10000)),""),"")</f>
        <v/>
      </c>
      <c r="AA266" s="16" t="str">
        <f t="array" ref="AA266">IF(AB266&lt;&gt;"",MIN(IF($C$15:$C$10000&gt;=AB266-$G$7,$C$15:$C$10000)),"")</f>
        <v/>
      </c>
      <c r="AB266" s="16" t="str">
        <f t="array" ref="AB266">IF(AB265&lt;&gt;"",IF(AA265-1&gt;=$U$7,MAX(IF($C$15:$C$10000&lt;=AA265-1,$C$15:$C$10000)),""),"")</f>
        <v/>
      </c>
    </row>
    <row r="267" spans="3:28" x14ac:dyDescent="0.2">
      <c r="C267" s="16"/>
      <c r="D267" s="29"/>
      <c r="F267" s="16" t="str">
        <f t="shared" si="30"/>
        <v/>
      </c>
      <c r="G267" s="16" t="str">
        <f t="shared" si="31"/>
        <v/>
      </c>
      <c r="H267" s="53" t="str">
        <f t="shared" ca="1" si="28"/>
        <v/>
      </c>
      <c r="I267" s="51" t="str">
        <f t="shared" si="29"/>
        <v/>
      </c>
      <c r="J267" s="29" t="str">
        <f>IF(G267&lt;&gt;"",IF($D$7="Weekly","Wk "&amp;WEEKNUM(G267)&amp;" "&amp;"- "&amp;YEAR(G267),IF($D$7="Monthly",TEXT(G267,"mmm-yyyy"),IF($D$7="Yearly","Y "&amp;YEAR(G267),IF($D$7="Quarterly",YEAR(G267)&amp;" - Q"&amp;LOOKUP(MONTH(G267),{1,4,7,10},{1,2,3,4}),TEXT(F267,"dd-mmm-yy")&amp;" - "&amp;TEXT(G267,"dd-mmm-yy"))))),"")</f>
        <v/>
      </c>
      <c r="O267" s="63"/>
      <c r="S267" s="16" t="str">
        <f t="array" ref="S267">IF(T267&lt;&gt;"",MIN(IF($C$15:$C$10000&gt;=(T267-6),$C$15:$C$10000)),"")</f>
        <v/>
      </c>
      <c r="T267" s="16" t="str">
        <f t="array" ref="T267">IF(T266&lt;&gt;"",IF(S266-1&gt;=$U$7,MAX(IF($C$15:$C$10000&lt;=(S266-1),$C$15:$C$10000)),""),"")</f>
        <v/>
      </c>
      <c r="U267" s="16" t="str">
        <f t="array" ref="U267">IF(V267&lt;&gt;"",MIN(IF($C$15:$C$10000&gt;=DATE(YEAR(V267),MONTH(V267),1),$C$15:$C$10000)),"")</f>
        <v/>
      </c>
      <c r="V267" s="16" t="str">
        <f t="array" ref="V267">IF(V266&lt;&gt;"",IF(U266-1&gt;=$U$7,MAX(IF($C$15:$C$10000&lt;=U266-1,$C$15:$C$10000)),""),"")</f>
        <v/>
      </c>
      <c r="W267" s="20" t="str">
        <f t="array" ref="W267">IF(X267&lt;&gt;"",MIN(IF($C$15:$C$10000&gt;=DATE(YEAR(X267),3*(ROUNDUP(MONTH(X267)/3,0)-1)+1,1),$C$15:$C$10000)),"")</f>
        <v/>
      </c>
      <c r="X267" s="16" t="str">
        <f t="array" ref="X267">IF(X266&lt;&gt;"",IF(W266-1&gt;=$U$7,MAX(IF($C$15:$C$10000&lt;=W266-1,$C$15:$C$10000)),""),"")</f>
        <v/>
      </c>
      <c r="Y267" s="16" t="str">
        <f t="array" ref="Y267">IF(Z267&lt;&gt;"",MIN(IF($C$15:$C$10000&gt;=DATE(YEAR(Z267),1,1),$C$15:$C$10000)),"")</f>
        <v/>
      </c>
      <c r="Z267" s="16" t="str">
        <f t="array" ref="Z267">IF(Z266&lt;&gt;"",IF(Y266-1&gt;=$U$7,MAX(IF($C$15:$C$10000&lt;=Y266-1,$C$15:$C$10000)),""),"")</f>
        <v/>
      </c>
      <c r="AA267" s="16" t="str">
        <f t="array" ref="AA267">IF(AB267&lt;&gt;"",MIN(IF($C$15:$C$10000&gt;=AB267-$G$7,$C$15:$C$10000)),"")</f>
        <v/>
      </c>
      <c r="AB267" s="16" t="str">
        <f t="array" ref="AB267">IF(AB266&lt;&gt;"",IF(AA266-1&gt;=$U$7,MAX(IF($C$15:$C$10000&lt;=AA266-1,$C$15:$C$10000)),""),"")</f>
        <v/>
      </c>
    </row>
    <row r="268" spans="3:28" x14ac:dyDescent="0.2">
      <c r="C268" s="16"/>
      <c r="D268" s="29"/>
      <c r="F268" s="16" t="str">
        <f t="shared" si="30"/>
        <v/>
      </c>
      <c r="G268" s="16" t="str">
        <f t="shared" si="31"/>
        <v/>
      </c>
      <c r="H268" s="53" t="str">
        <f t="shared" ca="1" si="28"/>
        <v/>
      </c>
      <c r="I268" s="51" t="str">
        <f t="shared" si="29"/>
        <v/>
      </c>
      <c r="J268" s="29" t="str">
        <f>IF(G268&lt;&gt;"",IF($D$7="Weekly","Wk "&amp;WEEKNUM(G268)&amp;" "&amp;"- "&amp;YEAR(G268),IF($D$7="Monthly",TEXT(G268,"mmm-yyyy"),IF($D$7="Yearly","Y "&amp;YEAR(G268),IF($D$7="Quarterly",YEAR(G268)&amp;" - Q"&amp;LOOKUP(MONTH(G268),{1,4,7,10},{1,2,3,4}),TEXT(F268,"dd-mmm-yy")&amp;" - "&amp;TEXT(G268,"dd-mmm-yy"))))),"")</f>
        <v/>
      </c>
      <c r="O268" s="63"/>
      <c r="S268" s="16" t="str">
        <f t="array" ref="S268">IF(T268&lt;&gt;"",MIN(IF($C$15:$C$10000&gt;=(T268-6),$C$15:$C$10000)),"")</f>
        <v/>
      </c>
      <c r="T268" s="16" t="str">
        <f t="array" ref="T268">IF(T267&lt;&gt;"",IF(S267-1&gt;=$U$7,MAX(IF($C$15:$C$10000&lt;=(S267-1),$C$15:$C$10000)),""),"")</f>
        <v/>
      </c>
      <c r="U268" s="16" t="str">
        <f t="array" ref="U268">IF(V268&lt;&gt;"",MIN(IF($C$15:$C$10000&gt;=DATE(YEAR(V268),MONTH(V268),1),$C$15:$C$10000)),"")</f>
        <v/>
      </c>
      <c r="V268" s="16" t="str">
        <f t="array" ref="V268">IF(V267&lt;&gt;"",IF(U267-1&gt;=$U$7,MAX(IF($C$15:$C$10000&lt;=U267-1,$C$15:$C$10000)),""),"")</f>
        <v/>
      </c>
      <c r="W268" s="20" t="str">
        <f t="array" ref="W268">IF(X268&lt;&gt;"",MIN(IF($C$15:$C$10000&gt;=DATE(YEAR(X268),3*(ROUNDUP(MONTH(X268)/3,0)-1)+1,1),$C$15:$C$10000)),"")</f>
        <v/>
      </c>
      <c r="X268" s="16" t="str">
        <f t="array" ref="X268">IF(X267&lt;&gt;"",IF(W267-1&gt;=$U$7,MAX(IF($C$15:$C$10000&lt;=W267-1,$C$15:$C$10000)),""),"")</f>
        <v/>
      </c>
      <c r="Y268" s="16" t="str">
        <f t="array" ref="Y268">IF(Z268&lt;&gt;"",MIN(IF($C$15:$C$10000&gt;=DATE(YEAR(Z268),1,1),$C$15:$C$10000)),"")</f>
        <v/>
      </c>
      <c r="Z268" s="16" t="str">
        <f t="array" ref="Z268">IF(Z267&lt;&gt;"",IF(Y267-1&gt;=$U$7,MAX(IF($C$15:$C$10000&lt;=Y267-1,$C$15:$C$10000)),""),"")</f>
        <v/>
      </c>
      <c r="AA268" s="16" t="str">
        <f t="array" ref="AA268">IF(AB268&lt;&gt;"",MIN(IF($C$15:$C$10000&gt;=AB268-$G$7,$C$15:$C$10000)),"")</f>
        <v/>
      </c>
      <c r="AB268" s="16" t="str">
        <f t="array" ref="AB268">IF(AB267&lt;&gt;"",IF(AA267-1&gt;=$U$7,MAX(IF($C$15:$C$10000&lt;=AA267-1,$C$15:$C$10000)),""),"")</f>
        <v/>
      </c>
    </row>
    <row r="269" spans="3:28" x14ac:dyDescent="0.2">
      <c r="C269" s="16"/>
      <c r="D269" s="29"/>
      <c r="F269" s="16" t="str">
        <f t="shared" si="30"/>
        <v/>
      </c>
      <c r="G269" s="16" t="str">
        <f t="shared" si="31"/>
        <v/>
      </c>
      <c r="H269" s="53" t="str">
        <f t="shared" ca="1" si="28"/>
        <v/>
      </c>
      <c r="I269" s="51" t="str">
        <f t="shared" si="29"/>
        <v/>
      </c>
      <c r="J269" s="29" t="str">
        <f>IF(G269&lt;&gt;"",IF($D$7="Weekly","Wk "&amp;WEEKNUM(G269)&amp;" "&amp;"- "&amp;YEAR(G269),IF($D$7="Monthly",TEXT(G269,"mmm-yyyy"),IF($D$7="Yearly","Y "&amp;YEAR(G269),IF($D$7="Quarterly",YEAR(G269)&amp;" - Q"&amp;LOOKUP(MONTH(G269),{1,4,7,10},{1,2,3,4}),TEXT(F269,"dd-mmm-yy")&amp;" - "&amp;TEXT(G269,"dd-mmm-yy"))))),"")</f>
        <v/>
      </c>
      <c r="O269" s="63"/>
      <c r="S269" s="16" t="str">
        <f t="array" ref="S269">IF(T269&lt;&gt;"",MIN(IF($C$15:$C$10000&gt;=(T269-6),$C$15:$C$10000)),"")</f>
        <v/>
      </c>
      <c r="T269" s="16" t="str">
        <f t="array" ref="T269">IF(T268&lt;&gt;"",IF(S268-1&gt;=$U$7,MAX(IF($C$15:$C$10000&lt;=(S268-1),$C$15:$C$10000)),""),"")</f>
        <v/>
      </c>
      <c r="U269" s="16" t="str">
        <f t="array" ref="U269">IF(V269&lt;&gt;"",MIN(IF($C$15:$C$10000&gt;=DATE(YEAR(V269),MONTH(V269),1),$C$15:$C$10000)),"")</f>
        <v/>
      </c>
      <c r="V269" s="16" t="str">
        <f t="array" ref="V269">IF(V268&lt;&gt;"",IF(U268-1&gt;=$U$7,MAX(IF($C$15:$C$10000&lt;=U268-1,$C$15:$C$10000)),""),"")</f>
        <v/>
      </c>
      <c r="W269" s="20" t="str">
        <f t="array" ref="W269">IF(X269&lt;&gt;"",MIN(IF($C$15:$C$10000&gt;=DATE(YEAR(X269),3*(ROUNDUP(MONTH(X269)/3,0)-1)+1,1),$C$15:$C$10000)),"")</f>
        <v/>
      </c>
      <c r="X269" s="16" t="str">
        <f t="array" ref="X269">IF(X268&lt;&gt;"",IF(W268-1&gt;=$U$7,MAX(IF($C$15:$C$10000&lt;=W268-1,$C$15:$C$10000)),""),"")</f>
        <v/>
      </c>
      <c r="Y269" s="16" t="str">
        <f t="array" ref="Y269">IF(Z269&lt;&gt;"",MIN(IF($C$15:$C$10000&gt;=DATE(YEAR(Z269),1,1),$C$15:$C$10000)),"")</f>
        <v/>
      </c>
      <c r="Z269" s="16" t="str">
        <f t="array" ref="Z269">IF(Z268&lt;&gt;"",IF(Y268-1&gt;=$U$7,MAX(IF($C$15:$C$10000&lt;=Y268-1,$C$15:$C$10000)),""),"")</f>
        <v/>
      </c>
      <c r="AA269" s="16" t="str">
        <f t="array" ref="AA269">IF(AB269&lt;&gt;"",MIN(IF($C$15:$C$10000&gt;=AB269-$G$7,$C$15:$C$10000)),"")</f>
        <v/>
      </c>
      <c r="AB269" s="16" t="str">
        <f t="array" ref="AB269">IF(AB268&lt;&gt;"",IF(AA268-1&gt;=$U$7,MAX(IF($C$15:$C$10000&lt;=AA268-1,$C$15:$C$10000)),""),"")</f>
        <v/>
      </c>
    </row>
    <row r="270" spans="3:28" x14ac:dyDescent="0.2">
      <c r="C270" s="16"/>
      <c r="D270" s="29"/>
      <c r="F270" s="16" t="str">
        <f t="shared" si="30"/>
        <v/>
      </c>
      <c r="G270" s="16" t="str">
        <f t="shared" si="31"/>
        <v/>
      </c>
      <c r="H270" s="53" t="str">
        <f t="shared" ca="1" si="28"/>
        <v/>
      </c>
      <c r="I270" s="51" t="str">
        <f t="shared" si="29"/>
        <v/>
      </c>
      <c r="J270" s="29" t="str">
        <f>IF(G270&lt;&gt;"",IF($D$7="Weekly","Wk "&amp;WEEKNUM(G270)&amp;" "&amp;"- "&amp;YEAR(G270),IF($D$7="Monthly",TEXT(G270,"mmm-yyyy"),IF($D$7="Yearly","Y "&amp;YEAR(G270),IF($D$7="Quarterly",YEAR(G270)&amp;" - Q"&amp;LOOKUP(MONTH(G270),{1,4,7,10},{1,2,3,4}),TEXT(F270,"dd-mmm-yy")&amp;" - "&amp;TEXT(G270,"dd-mmm-yy"))))),"")</f>
        <v/>
      </c>
      <c r="O270" s="63"/>
      <c r="S270" s="16" t="str">
        <f t="array" ref="S270">IF(T270&lt;&gt;"",MIN(IF($C$15:$C$10000&gt;=(T270-6),$C$15:$C$10000)),"")</f>
        <v/>
      </c>
      <c r="T270" s="16" t="str">
        <f t="array" ref="T270">IF(T269&lt;&gt;"",IF(S269-1&gt;=$U$7,MAX(IF($C$15:$C$10000&lt;=(S269-1),$C$15:$C$10000)),""),"")</f>
        <v/>
      </c>
      <c r="U270" s="16" t="str">
        <f t="array" ref="U270">IF(V270&lt;&gt;"",MIN(IF($C$15:$C$10000&gt;=DATE(YEAR(V270),MONTH(V270),1),$C$15:$C$10000)),"")</f>
        <v/>
      </c>
      <c r="V270" s="16" t="str">
        <f t="array" ref="V270">IF(V269&lt;&gt;"",IF(U269-1&gt;=$U$7,MAX(IF($C$15:$C$10000&lt;=U269-1,$C$15:$C$10000)),""),"")</f>
        <v/>
      </c>
      <c r="W270" s="20" t="str">
        <f t="array" ref="W270">IF(X270&lt;&gt;"",MIN(IF($C$15:$C$10000&gt;=DATE(YEAR(X270),3*(ROUNDUP(MONTH(X270)/3,0)-1)+1,1),$C$15:$C$10000)),"")</f>
        <v/>
      </c>
      <c r="X270" s="16" t="str">
        <f t="array" ref="X270">IF(X269&lt;&gt;"",IF(W269-1&gt;=$U$7,MAX(IF($C$15:$C$10000&lt;=W269-1,$C$15:$C$10000)),""),"")</f>
        <v/>
      </c>
      <c r="Y270" s="16" t="str">
        <f t="array" ref="Y270">IF(Z270&lt;&gt;"",MIN(IF($C$15:$C$10000&gt;=DATE(YEAR(Z270),1,1),$C$15:$C$10000)),"")</f>
        <v/>
      </c>
      <c r="Z270" s="16" t="str">
        <f t="array" ref="Z270">IF(Z269&lt;&gt;"",IF(Y269-1&gt;=$U$7,MAX(IF($C$15:$C$10000&lt;=Y269-1,$C$15:$C$10000)),""),"")</f>
        <v/>
      </c>
      <c r="AA270" s="16" t="str">
        <f t="array" ref="AA270">IF(AB270&lt;&gt;"",MIN(IF($C$15:$C$10000&gt;=AB270-$G$7,$C$15:$C$10000)),"")</f>
        <v/>
      </c>
      <c r="AB270" s="16" t="str">
        <f t="array" ref="AB270">IF(AB269&lt;&gt;"",IF(AA269-1&gt;=$U$7,MAX(IF($C$15:$C$10000&lt;=AA269-1,$C$15:$C$10000)),""),"")</f>
        <v/>
      </c>
    </row>
    <row r="271" spans="3:28" x14ac:dyDescent="0.2">
      <c r="C271" s="16"/>
      <c r="D271" s="29"/>
      <c r="F271" s="16" t="str">
        <f t="shared" si="30"/>
        <v/>
      </c>
      <c r="G271" s="16" t="str">
        <f t="shared" si="31"/>
        <v/>
      </c>
      <c r="H271" s="53" t="str">
        <f t="shared" ref="H271:H334" ca="1" si="32">IF(AND(F271&lt;&gt;"",G271&lt;&gt;""),AVERAGE(OFFSET($D$14,ROW(INDEX($D$14:$D$2286,MATCH(G271,$C$14:$C$2286,0)))-ROW($D$14),0,ROW(INDEX($D$14:$D$2286,MATCH(F271,$C$14:$C$2286,0)))-ROW(INDEX($D$14:$D$2286,MATCH(G271,$C$14:$C$2286,0)))+1,1)),"")</f>
        <v/>
      </c>
      <c r="I271" s="51" t="str">
        <f t="shared" ref="I271:I334" si="33">IF(AND(F271&lt;&gt;"",G271&lt;&gt;""),(VLOOKUP(G271,$C$14:$D$2286,2,FALSE)-VLOOKUP(F271,$C$14:$D$2286,2,FALSE))/VLOOKUP(F271,$C$14:$D$2286,2,FALSE),"")</f>
        <v/>
      </c>
      <c r="J271" s="29" t="str">
        <f>IF(G271&lt;&gt;"",IF($D$7="Weekly","Wk "&amp;WEEKNUM(G271)&amp;" "&amp;"- "&amp;YEAR(G271),IF($D$7="Monthly",TEXT(G271,"mmm-yyyy"),IF($D$7="Yearly","Y "&amp;YEAR(G271),IF($D$7="Quarterly",YEAR(G271)&amp;" - Q"&amp;LOOKUP(MONTH(G271),{1,4,7,10},{1,2,3,4}),TEXT(F271,"dd-mmm-yy")&amp;" - "&amp;TEXT(G271,"dd-mmm-yy"))))),"")</f>
        <v/>
      </c>
      <c r="O271" s="63"/>
      <c r="S271" s="16" t="str">
        <f t="array" ref="S271">IF(T271&lt;&gt;"",MIN(IF($C$15:$C$10000&gt;=(T271-6),$C$15:$C$10000)),"")</f>
        <v/>
      </c>
      <c r="T271" s="16" t="str">
        <f t="array" ref="T271">IF(T270&lt;&gt;"",IF(S270-1&gt;=$U$7,MAX(IF($C$15:$C$10000&lt;=(S270-1),$C$15:$C$10000)),""),"")</f>
        <v/>
      </c>
      <c r="U271" s="16" t="str">
        <f t="array" ref="U271">IF(V271&lt;&gt;"",MIN(IF($C$15:$C$10000&gt;=DATE(YEAR(V271),MONTH(V271),1),$C$15:$C$10000)),"")</f>
        <v/>
      </c>
      <c r="V271" s="16" t="str">
        <f t="array" ref="V271">IF(V270&lt;&gt;"",IF(U270-1&gt;=$U$7,MAX(IF($C$15:$C$10000&lt;=U270-1,$C$15:$C$10000)),""),"")</f>
        <v/>
      </c>
      <c r="W271" s="20" t="str">
        <f t="array" ref="W271">IF(X271&lt;&gt;"",MIN(IF($C$15:$C$10000&gt;=DATE(YEAR(X271),3*(ROUNDUP(MONTH(X271)/3,0)-1)+1,1),$C$15:$C$10000)),"")</f>
        <v/>
      </c>
      <c r="X271" s="16" t="str">
        <f t="array" ref="X271">IF(X270&lt;&gt;"",IF(W270-1&gt;=$U$7,MAX(IF($C$15:$C$10000&lt;=W270-1,$C$15:$C$10000)),""),"")</f>
        <v/>
      </c>
      <c r="Y271" s="16" t="str">
        <f t="array" ref="Y271">IF(Z271&lt;&gt;"",MIN(IF($C$15:$C$10000&gt;=DATE(YEAR(Z271),1,1),$C$15:$C$10000)),"")</f>
        <v/>
      </c>
      <c r="Z271" s="16" t="str">
        <f t="array" ref="Z271">IF(Z270&lt;&gt;"",IF(Y270-1&gt;=$U$7,MAX(IF($C$15:$C$10000&lt;=Y270-1,$C$15:$C$10000)),""),"")</f>
        <v/>
      </c>
      <c r="AA271" s="16" t="str">
        <f t="array" ref="AA271">IF(AB271&lt;&gt;"",MIN(IF($C$15:$C$10000&gt;=AB271-$G$7,$C$15:$C$10000)),"")</f>
        <v/>
      </c>
      <c r="AB271" s="16" t="str">
        <f t="array" ref="AB271">IF(AB270&lt;&gt;"",IF(AA270-1&gt;=$U$7,MAX(IF($C$15:$C$10000&lt;=AA270-1,$C$15:$C$10000)),""),"")</f>
        <v/>
      </c>
    </row>
    <row r="272" spans="3:28" x14ac:dyDescent="0.2">
      <c r="C272" s="16"/>
      <c r="D272" s="29"/>
      <c r="F272" s="16" t="str">
        <f t="shared" si="30"/>
        <v/>
      </c>
      <c r="G272" s="16" t="str">
        <f t="shared" si="31"/>
        <v/>
      </c>
      <c r="H272" s="53" t="str">
        <f t="shared" ca="1" si="32"/>
        <v/>
      </c>
      <c r="I272" s="51" t="str">
        <f t="shared" si="33"/>
        <v/>
      </c>
      <c r="J272" s="29" t="str">
        <f>IF(G272&lt;&gt;"",IF($D$7="Weekly","Wk "&amp;WEEKNUM(G272)&amp;" "&amp;"- "&amp;YEAR(G272),IF($D$7="Monthly",TEXT(G272,"mmm-yyyy"),IF($D$7="Yearly","Y "&amp;YEAR(G272),IF($D$7="Quarterly",YEAR(G272)&amp;" - Q"&amp;LOOKUP(MONTH(G272),{1,4,7,10},{1,2,3,4}),TEXT(F272,"dd-mmm-yy")&amp;" - "&amp;TEXT(G272,"dd-mmm-yy"))))),"")</f>
        <v/>
      </c>
      <c r="O272" s="63"/>
      <c r="S272" s="16" t="str">
        <f t="array" ref="S272">IF(T272&lt;&gt;"",MIN(IF($C$15:$C$10000&gt;=(T272-6),$C$15:$C$10000)),"")</f>
        <v/>
      </c>
      <c r="T272" s="16" t="str">
        <f t="array" ref="T272">IF(T271&lt;&gt;"",IF(S271-1&gt;=$U$7,MAX(IF($C$15:$C$10000&lt;=(S271-1),$C$15:$C$10000)),""),"")</f>
        <v/>
      </c>
      <c r="U272" s="16" t="str">
        <f t="array" ref="U272">IF(V272&lt;&gt;"",MIN(IF($C$15:$C$10000&gt;=DATE(YEAR(V272),MONTH(V272),1),$C$15:$C$10000)),"")</f>
        <v/>
      </c>
      <c r="V272" s="16" t="str">
        <f t="array" ref="V272">IF(V271&lt;&gt;"",IF(U271-1&gt;=$U$7,MAX(IF($C$15:$C$10000&lt;=U271-1,$C$15:$C$10000)),""),"")</f>
        <v/>
      </c>
      <c r="W272" s="20" t="str">
        <f t="array" ref="W272">IF(X272&lt;&gt;"",MIN(IF($C$15:$C$10000&gt;=DATE(YEAR(X272),3*(ROUNDUP(MONTH(X272)/3,0)-1)+1,1),$C$15:$C$10000)),"")</f>
        <v/>
      </c>
      <c r="X272" s="16" t="str">
        <f t="array" ref="X272">IF(X271&lt;&gt;"",IF(W271-1&gt;=$U$7,MAX(IF($C$15:$C$10000&lt;=W271-1,$C$15:$C$10000)),""),"")</f>
        <v/>
      </c>
      <c r="Y272" s="16" t="str">
        <f t="array" ref="Y272">IF(Z272&lt;&gt;"",MIN(IF($C$15:$C$10000&gt;=DATE(YEAR(Z272),1,1),$C$15:$C$10000)),"")</f>
        <v/>
      </c>
      <c r="Z272" s="16" t="str">
        <f t="array" ref="Z272">IF(Z271&lt;&gt;"",IF(Y271-1&gt;=$U$7,MAX(IF($C$15:$C$10000&lt;=Y271-1,$C$15:$C$10000)),""),"")</f>
        <v/>
      </c>
      <c r="AA272" s="16" t="str">
        <f t="array" ref="AA272">IF(AB272&lt;&gt;"",MIN(IF($C$15:$C$10000&gt;=AB272-$G$7,$C$15:$C$10000)),"")</f>
        <v/>
      </c>
      <c r="AB272" s="16" t="str">
        <f t="array" ref="AB272">IF(AB271&lt;&gt;"",IF(AA271-1&gt;=$U$7,MAX(IF($C$15:$C$10000&lt;=AA271-1,$C$15:$C$10000)),""),"")</f>
        <v/>
      </c>
    </row>
    <row r="273" spans="3:28" x14ac:dyDescent="0.2">
      <c r="C273" s="16"/>
      <c r="D273" s="29"/>
      <c r="F273" s="16" t="str">
        <f t="shared" si="30"/>
        <v/>
      </c>
      <c r="G273" s="16" t="str">
        <f t="shared" si="31"/>
        <v/>
      </c>
      <c r="H273" s="53" t="str">
        <f t="shared" ca="1" si="32"/>
        <v/>
      </c>
      <c r="I273" s="51" t="str">
        <f t="shared" si="33"/>
        <v/>
      </c>
      <c r="J273" s="29" t="str">
        <f>IF(G273&lt;&gt;"",IF($D$7="Weekly","Wk "&amp;WEEKNUM(G273)&amp;" "&amp;"- "&amp;YEAR(G273),IF($D$7="Monthly",TEXT(G273,"mmm-yyyy"),IF($D$7="Yearly","Y "&amp;YEAR(G273),IF($D$7="Quarterly",YEAR(G273)&amp;" - Q"&amp;LOOKUP(MONTH(G273),{1,4,7,10},{1,2,3,4}),TEXT(F273,"dd-mmm-yy")&amp;" - "&amp;TEXT(G273,"dd-mmm-yy"))))),"")</f>
        <v/>
      </c>
      <c r="O273" s="63"/>
      <c r="S273" s="16" t="str">
        <f t="array" ref="S273">IF(T273&lt;&gt;"",MIN(IF($C$15:$C$10000&gt;=(T273-6),$C$15:$C$10000)),"")</f>
        <v/>
      </c>
      <c r="T273" s="16" t="str">
        <f t="array" ref="T273">IF(T272&lt;&gt;"",IF(S272-1&gt;=$U$7,MAX(IF($C$15:$C$10000&lt;=(S272-1),$C$15:$C$10000)),""),"")</f>
        <v/>
      </c>
      <c r="U273" s="16" t="str">
        <f t="array" ref="U273">IF(V273&lt;&gt;"",MIN(IF($C$15:$C$10000&gt;=DATE(YEAR(V273),MONTH(V273),1),$C$15:$C$10000)),"")</f>
        <v/>
      </c>
      <c r="V273" s="16" t="str">
        <f t="array" ref="V273">IF(V272&lt;&gt;"",IF(U272-1&gt;=$U$7,MAX(IF($C$15:$C$10000&lt;=U272-1,$C$15:$C$10000)),""),"")</f>
        <v/>
      </c>
      <c r="W273" s="20" t="str">
        <f t="array" ref="W273">IF(X273&lt;&gt;"",MIN(IF($C$15:$C$10000&gt;=DATE(YEAR(X273),3*(ROUNDUP(MONTH(X273)/3,0)-1)+1,1),$C$15:$C$10000)),"")</f>
        <v/>
      </c>
      <c r="X273" s="16" t="str">
        <f t="array" ref="X273">IF(X272&lt;&gt;"",IF(W272-1&gt;=$U$7,MAX(IF($C$15:$C$10000&lt;=W272-1,$C$15:$C$10000)),""),"")</f>
        <v/>
      </c>
      <c r="Y273" s="16" t="str">
        <f t="array" ref="Y273">IF(Z273&lt;&gt;"",MIN(IF($C$15:$C$10000&gt;=DATE(YEAR(Z273),1,1),$C$15:$C$10000)),"")</f>
        <v/>
      </c>
      <c r="Z273" s="16" t="str">
        <f t="array" ref="Z273">IF(Z272&lt;&gt;"",IF(Y272-1&gt;=$U$7,MAX(IF($C$15:$C$10000&lt;=Y272-1,$C$15:$C$10000)),""),"")</f>
        <v/>
      </c>
      <c r="AA273" s="16" t="str">
        <f t="array" ref="AA273">IF(AB273&lt;&gt;"",MIN(IF($C$15:$C$10000&gt;=AB273-$G$7,$C$15:$C$10000)),"")</f>
        <v/>
      </c>
      <c r="AB273" s="16" t="str">
        <f t="array" ref="AB273">IF(AB272&lt;&gt;"",IF(AA272-1&gt;=$U$7,MAX(IF($C$15:$C$10000&lt;=AA272-1,$C$15:$C$10000)),""),"")</f>
        <v/>
      </c>
    </row>
    <row r="274" spans="3:28" x14ac:dyDescent="0.2">
      <c r="C274" s="16"/>
      <c r="D274" s="29"/>
      <c r="F274" s="16" t="str">
        <f t="shared" si="30"/>
        <v/>
      </c>
      <c r="G274" s="16" t="str">
        <f t="shared" si="31"/>
        <v/>
      </c>
      <c r="H274" s="53" t="str">
        <f t="shared" ca="1" si="32"/>
        <v/>
      </c>
      <c r="I274" s="51" t="str">
        <f t="shared" si="33"/>
        <v/>
      </c>
      <c r="J274" s="29" t="str">
        <f>IF(G274&lt;&gt;"",IF($D$7="Weekly","Wk "&amp;WEEKNUM(G274)&amp;" "&amp;"- "&amp;YEAR(G274),IF($D$7="Monthly",TEXT(G274,"mmm-yyyy"),IF($D$7="Yearly","Y "&amp;YEAR(G274),IF($D$7="Quarterly",YEAR(G274)&amp;" - Q"&amp;LOOKUP(MONTH(G274),{1,4,7,10},{1,2,3,4}),TEXT(F274,"dd-mmm-yy")&amp;" - "&amp;TEXT(G274,"dd-mmm-yy"))))),"")</f>
        <v/>
      </c>
      <c r="O274" s="63"/>
      <c r="S274" s="16" t="str">
        <f t="array" ref="S274">IF(T274&lt;&gt;"",MIN(IF($C$15:$C$10000&gt;=(T274-6),$C$15:$C$10000)),"")</f>
        <v/>
      </c>
      <c r="T274" s="16" t="str">
        <f t="array" ref="T274">IF(T273&lt;&gt;"",IF(S273-1&gt;=$U$7,MAX(IF($C$15:$C$10000&lt;=(S273-1),$C$15:$C$10000)),""),"")</f>
        <v/>
      </c>
      <c r="U274" s="16" t="str">
        <f t="array" ref="U274">IF(V274&lt;&gt;"",MIN(IF($C$15:$C$10000&gt;=DATE(YEAR(V274),MONTH(V274),1),$C$15:$C$10000)),"")</f>
        <v/>
      </c>
      <c r="V274" s="16" t="str">
        <f t="array" ref="V274">IF(V273&lt;&gt;"",IF(U273-1&gt;=$U$7,MAX(IF($C$15:$C$10000&lt;=U273-1,$C$15:$C$10000)),""),"")</f>
        <v/>
      </c>
      <c r="W274" s="20" t="str">
        <f t="array" ref="W274">IF(X274&lt;&gt;"",MIN(IF($C$15:$C$10000&gt;=DATE(YEAR(X274),3*(ROUNDUP(MONTH(X274)/3,0)-1)+1,1),$C$15:$C$10000)),"")</f>
        <v/>
      </c>
      <c r="X274" s="16" t="str">
        <f t="array" ref="X274">IF(X273&lt;&gt;"",IF(W273-1&gt;=$U$7,MAX(IF($C$15:$C$10000&lt;=W273-1,$C$15:$C$10000)),""),"")</f>
        <v/>
      </c>
      <c r="Y274" s="16" t="str">
        <f t="array" ref="Y274">IF(Z274&lt;&gt;"",MIN(IF($C$15:$C$10000&gt;=DATE(YEAR(Z274),1,1),$C$15:$C$10000)),"")</f>
        <v/>
      </c>
      <c r="Z274" s="16" t="str">
        <f t="array" ref="Z274">IF(Z273&lt;&gt;"",IF(Y273-1&gt;=$U$7,MAX(IF($C$15:$C$10000&lt;=Y273-1,$C$15:$C$10000)),""),"")</f>
        <v/>
      </c>
      <c r="AA274" s="16" t="str">
        <f t="array" ref="AA274">IF(AB274&lt;&gt;"",MIN(IF($C$15:$C$10000&gt;=AB274-$G$7,$C$15:$C$10000)),"")</f>
        <v/>
      </c>
      <c r="AB274" s="16" t="str">
        <f t="array" ref="AB274">IF(AB273&lt;&gt;"",IF(AA273-1&gt;=$U$7,MAX(IF($C$15:$C$10000&lt;=AA273-1,$C$15:$C$10000)),""),"")</f>
        <v/>
      </c>
    </row>
    <row r="275" spans="3:28" x14ac:dyDescent="0.2">
      <c r="C275" s="16"/>
      <c r="D275" s="29"/>
      <c r="F275" s="16" t="str">
        <f t="shared" si="30"/>
        <v/>
      </c>
      <c r="G275" s="16" t="str">
        <f t="shared" si="31"/>
        <v/>
      </c>
      <c r="H275" s="53" t="str">
        <f t="shared" ca="1" si="32"/>
        <v/>
      </c>
      <c r="I275" s="51" t="str">
        <f t="shared" si="33"/>
        <v/>
      </c>
      <c r="J275" s="29" t="str">
        <f>IF(G275&lt;&gt;"",IF($D$7="Weekly","Wk "&amp;WEEKNUM(G275)&amp;" "&amp;"- "&amp;YEAR(G275),IF($D$7="Monthly",TEXT(G275,"mmm-yyyy"),IF($D$7="Yearly","Y "&amp;YEAR(G275),IF($D$7="Quarterly",YEAR(G275)&amp;" - Q"&amp;LOOKUP(MONTH(G275),{1,4,7,10},{1,2,3,4}),TEXT(F275,"dd-mmm-yy")&amp;" - "&amp;TEXT(G275,"dd-mmm-yy"))))),"")</f>
        <v/>
      </c>
      <c r="O275" s="63"/>
      <c r="S275" s="16" t="str">
        <f t="array" ref="S275">IF(T275&lt;&gt;"",MIN(IF($C$15:$C$10000&gt;=(T275-6),$C$15:$C$10000)),"")</f>
        <v/>
      </c>
      <c r="T275" s="16" t="str">
        <f t="array" ref="T275">IF(T274&lt;&gt;"",IF(S274-1&gt;=$U$7,MAX(IF($C$15:$C$10000&lt;=(S274-1),$C$15:$C$10000)),""),"")</f>
        <v/>
      </c>
      <c r="U275" s="16" t="str">
        <f t="array" ref="U275">IF(V275&lt;&gt;"",MIN(IF($C$15:$C$10000&gt;=DATE(YEAR(V275),MONTH(V275),1),$C$15:$C$10000)),"")</f>
        <v/>
      </c>
      <c r="V275" s="16" t="str">
        <f t="array" ref="V275">IF(V274&lt;&gt;"",IF(U274-1&gt;=$U$7,MAX(IF($C$15:$C$10000&lt;=U274-1,$C$15:$C$10000)),""),"")</f>
        <v/>
      </c>
      <c r="W275" s="20" t="str">
        <f t="array" ref="W275">IF(X275&lt;&gt;"",MIN(IF($C$15:$C$10000&gt;=DATE(YEAR(X275),3*(ROUNDUP(MONTH(X275)/3,0)-1)+1,1),$C$15:$C$10000)),"")</f>
        <v/>
      </c>
      <c r="X275" s="16" t="str">
        <f t="array" ref="X275">IF(X274&lt;&gt;"",IF(W274-1&gt;=$U$7,MAX(IF($C$15:$C$10000&lt;=W274-1,$C$15:$C$10000)),""),"")</f>
        <v/>
      </c>
      <c r="Y275" s="16" t="str">
        <f t="array" ref="Y275">IF(Z275&lt;&gt;"",MIN(IF($C$15:$C$10000&gt;=DATE(YEAR(Z275),1,1),$C$15:$C$10000)),"")</f>
        <v/>
      </c>
      <c r="Z275" s="16" t="str">
        <f t="array" ref="Z275">IF(Z274&lt;&gt;"",IF(Y274-1&gt;=$U$7,MAX(IF($C$15:$C$10000&lt;=Y274-1,$C$15:$C$10000)),""),"")</f>
        <v/>
      </c>
      <c r="AA275" s="16" t="str">
        <f t="array" ref="AA275">IF(AB275&lt;&gt;"",MIN(IF($C$15:$C$10000&gt;=AB275-$G$7,$C$15:$C$10000)),"")</f>
        <v/>
      </c>
      <c r="AB275" s="16" t="str">
        <f t="array" ref="AB275">IF(AB274&lt;&gt;"",IF(AA274-1&gt;=$U$7,MAX(IF($C$15:$C$10000&lt;=AA274-1,$C$15:$C$10000)),""),"")</f>
        <v/>
      </c>
    </row>
    <row r="276" spans="3:28" x14ac:dyDescent="0.2">
      <c r="C276" s="16"/>
      <c r="D276" s="29"/>
      <c r="F276" s="16" t="str">
        <f t="shared" si="30"/>
        <v/>
      </c>
      <c r="G276" s="16" t="str">
        <f t="shared" si="31"/>
        <v/>
      </c>
      <c r="H276" s="53" t="str">
        <f t="shared" ca="1" si="32"/>
        <v/>
      </c>
      <c r="I276" s="51" t="str">
        <f t="shared" si="33"/>
        <v/>
      </c>
      <c r="J276" s="29" t="str">
        <f>IF(G276&lt;&gt;"",IF($D$7="Weekly","Wk "&amp;WEEKNUM(G276)&amp;" "&amp;"- "&amp;YEAR(G276),IF($D$7="Monthly",TEXT(G276,"mmm-yyyy"),IF($D$7="Yearly","Y "&amp;YEAR(G276),IF($D$7="Quarterly",YEAR(G276)&amp;" - Q"&amp;LOOKUP(MONTH(G276),{1,4,7,10},{1,2,3,4}),TEXT(F276,"dd-mmm-yy")&amp;" - "&amp;TEXT(G276,"dd-mmm-yy"))))),"")</f>
        <v/>
      </c>
      <c r="O276" s="63"/>
      <c r="S276" s="16" t="str">
        <f t="array" ref="S276">IF(T276&lt;&gt;"",MIN(IF($C$15:$C$10000&gt;=(T276-6),$C$15:$C$10000)),"")</f>
        <v/>
      </c>
      <c r="T276" s="16" t="str">
        <f t="array" ref="T276">IF(T275&lt;&gt;"",IF(S275-1&gt;=$U$7,MAX(IF($C$15:$C$10000&lt;=(S275-1),$C$15:$C$10000)),""),"")</f>
        <v/>
      </c>
      <c r="U276" s="16" t="str">
        <f t="array" ref="U276">IF(V276&lt;&gt;"",MIN(IF($C$15:$C$10000&gt;=DATE(YEAR(V276),MONTH(V276),1),$C$15:$C$10000)),"")</f>
        <v/>
      </c>
      <c r="V276" s="16" t="str">
        <f t="array" ref="V276">IF(V275&lt;&gt;"",IF(U275-1&gt;=$U$7,MAX(IF($C$15:$C$10000&lt;=U275-1,$C$15:$C$10000)),""),"")</f>
        <v/>
      </c>
      <c r="W276" s="20" t="str">
        <f t="array" ref="W276">IF(X276&lt;&gt;"",MIN(IF($C$15:$C$10000&gt;=DATE(YEAR(X276),3*(ROUNDUP(MONTH(X276)/3,0)-1)+1,1),$C$15:$C$10000)),"")</f>
        <v/>
      </c>
      <c r="X276" s="16" t="str">
        <f t="array" ref="X276">IF(X275&lt;&gt;"",IF(W275-1&gt;=$U$7,MAX(IF($C$15:$C$10000&lt;=W275-1,$C$15:$C$10000)),""),"")</f>
        <v/>
      </c>
      <c r="Y276" s="16" t="str">
        <f t="array" ref="Y276">IF(Z276&lt;&gt;"",MIN(IF($C$15:$C$10000&gt;=DATE(YEAR(Z276),1,1),$C$15:$C$10000)),"")</f>
        <v/>
      </c>
      <c r="Z276" s="16" t="str">
        <f t="array" ref="Z276">IF(Z275&lt;&gt;"",IF(Y275-1&gt;=$U$7,MAX(IF($C$15:$C$10000&lt;=Y275-1,$C$15:$C$10000)),""),"")</f>
        <v/>
      </c>
      <c r="AA276" s="16" t="str">
        <f t="array" ref="AA276">IF(AB276&lt;&gt;"",MIN(IF($C$15:$C$10000&gt;=AB276-$G$7,$C$15:$C$10000)),"")</f>
        <v/>
      </c>
      <c r="AB276" s="16" t="str">
        <f t="array" ref="AB276">IF(AB275&lt;&gt;"",IF(AA275-1&gt;=$U$7,MAX(IF($C$15:$C$10000&lt;=AA275-1,$C$15:$C$10000)),""),"")</f>
        <v/>
      </c>
    </row>
    <row r="277" spans="3:28" x14ac:dyDescent="0.2">
      <c r="C277" s="16"/>
      <c r="D277" s="29"/>
      <c r="F277" s="16" t="str">
        <f t="shared" si="30"/>
        <v/>
      </c>
      <c r="G277" s="16" t="str">
        <f t="shared" si="31"/>
        <v/>
      </c>
      <c r="H277" s="53" t="str">
        <f t="shared" ca="1" si="32"/>
        <v/>
      </c>
      <c r="I277" s="51" t="str">
        <f t="shared" si="33"/>
        <v/>
      </c>
      <c r="J277" s="29" t="str">
        <f>IF(G277&lt;&gt;"",IF($D$7="Weekly","Wk "&amp;WEEKNUM(G277)&amp;" "&amp;"- "&amp;YEAR(G277),IF($D$7="Monthly",TEXT(G277,"mmm-yyyy"),IF($D$7="Yearly","Y "&amp;YEAR(G277),IF($D$7="Quarterly",YEAR(G277)&amp;" - Q"&amp;LOOKUP(MONTH(G277),{1,4,7,10},{1,2,3,4}),TEXT(F277,"dd-mmm-yy")&amp;" - "&amp;TEXT(G277,"dd-mmm-yy"))))),"")</f>
        <v/>
      </c>
      <c r="O277" s="63"/>
      <c r="S277" s="16" t="str">
        <f t="array" ref="S277">IF(T277&lt;&gt;"",MIN(IF($C$15:$C$10000&gt;=(T277-6),$C$15:$C$10000)),"")</f>
        <v/>
      </c>
      <c r="T277" s="16" t="str">
        <f t="array" ref="T277">IF(T276&lt;&gt;"",IF(S276-1&gt;=$U$7,MAX(IF($C$15:$C$10000&lt;=(S276-1),$C$15:$C$10000)),""),"")</f>
        <v/>
      </c>
      <c r="U277" s="16" t="str">
        <f t="array" ref="U277">IF(V277&lt;&gt;"",MIN(IF($C$15:$C$10000&gt;=DATE(YEAR(V277),MONTH(V277),1),$C$15:$C$10000)),"")</f>
        <v/>
      </c>
      <c r="V277" s="16" t="str">
        <f t="array" ref="V277">IF(V276&lt;&gt;"",IF(U276-1&gt;=$U$7,MAX(IF($C$15:$C$10000&lt;=U276-1,$C$15:$C$10000)),""),"")</f>
        <v/>
      </c>
      <c r="W277" s="20" t="str">
        <f t="array" ref="W277">IF(X277&lt;&gt;"",MIN(IF($C$15:$C$10000&gt;=DATE(YEAR(X277),3*(ROUNDUP(MONTH(X277)/3,0)-1)+1,1),$C$15:$C$10000)),"")</f>
        <v/>
      </c>
      <c r="X277" s="16" t="str">
        <f t="array" ref="X277">IF(X276&lt;&gt;"",IF(W276-1&gt;=$U$7,MAX(IF($C$15:$C$10000&lt;=W276-1,$C$15:$C$10000)),""),"")</f>
        <v/>
      </c>
      <c r="Y277" s="16" t="str">
        <f t="array" ref="Y277">IF(Z277&lt;&gt;"",MIN(IF($C$15:$C$10000&gt;=DATE(YEAR(Z277),1,1),$C$15:$C$10000)),"")</f>
        <v/>
      </c>
      <c r="Z277" s="16" t="str">
        <f t="array" ref="Z277">IF(Z276&lt;&gt;"",IF(Y276-1&gt;=$U$7,MAX(IF($C$15:$C$10000&lt;=Y276-1,$C$15:$C$10000)),""),"")</f>
        <v/>
      </c>
      <c r="AA277" s="16" t="str">
        <f t="array" ref="AA277">IF(AB277&lt;&gt;"",MIN(IF($C$15:$C$10000&gt;=AB277-$G$7,$C$15:$C$10000)),"")</f>
        <v/>
      </c>
      <c r="AB277" s="16" t="str">
        <f t="array" ref="AB277">IF(AB276&lt;&gt;"",IF(AA276-1&gt;=$U$7,MAX(IF($C$15:$C$10000&lt;=AA276-1,$C$15:$C$10000)),""),"")</f>
        <v/>
      </c>
    </row>
    <row r="278" spans="3:28" x14ac:dyDescent="0.2">
      <c r="C278" s="16"/>
      <c r="D278" s="29"/>
      <c r="F278" s="16" t="str">
        <f t="shared" si="30"/>
        <v/>
      </c>
      <c r="G278" s="16" t="str">
        <f t="shared" si="31"/>
        <v/>
      </c>
      <c r="H278" s="53" t="str">
        <f t="shared" ca="1" si="32"/>
        <v/>
      </c>
      <c r="I278" s="51" t="str">
        <f t="shared" si="33"/>
        <v/>
      </c>
      <c r="J278" s="29" t="str">
        <f>IF(G278&lt;&gt;"",IF($D$7="Weekly","Wk "&amp;WEEKNUM(G278)&amp;" "&amp;"- "&amp;YEAR(G278),IF($D$7="Monthly",TEXT(G278,"mmm-yyyy"),IF($D$7="Yearly","Y "&amp;YEAR(G278),IF($D$7="Quarterly",YEAR(G278)&amp;" - Q"&amp;LOOKUP(MONTH(G278),{1,4,7,10},{1,2,3,4}),TEXT(F278,"dd-mmm-yy")&amp;" - "&amp;TEXT(G278,"dd-mmm-yy"))))),"")</f>
        <v/>
      </c>
      <c r="O278" s="63"/>
      <c r="S278" s="16" t="str">
        <f t="array" ref="S278">IF(T278&lt;&gt;"",MIN(IF($C$15:$C$10000&gt;=(T278-6),$C$15:$C$10000)),"")</f>
        <v/>
      </c>
      <c r="T278" s="16" t="str">
        <f t="array" ref="T278">IF(T277&lt;&gt;"",IF(S277-1&gt;=$U$7,MAX(IF($C$15:$C$10000&lt;=(S277-1),$C$15:$C$10000)),""),"")</f>
        <v/>
      </c>
      <c r="U278" s="16" t="str">
        <f t="array" ref="U278">IF(V278&lt;&gt;"",MIN(IF($C$15:$C$10000&gt;=DATE(YEAR(V278),MONTH(V278),1),$C$15:$C$10000)),"")</f>
        <v/>
      </c>
      <c r="V278" s="16" t="str">
        <f t="array" ref="V278">IF(V277&lt;&gt;"",IF(U277-1&gt;=$U$7,MAX(IF($C$15:$C$10000&lt;=U277-1,$C$15:$C$10000)),""),"")</f>
        <v/>
      </c>
      <c r="W278" s="20" t="str">
        <f t="array" ref="W278">IF(X278&lt;&gt;"",MIN(IF($C$15:$C$10000&gt;=DATE(YEAR(X278),3*(ROUNDUP(MONTH(X278)/3,0)-1)+1,1),$C$15:$C$10000)),"")</f>
        <v/>
      </c>
      <c r="X278" s="16" t="str">
        <f t="array" ref="X278">IF(X277&lt;&gt;"",IF(W277-1&gt;=$U$7,MAX(IF($C$15:$C$10000&lt;=W277-1,$C$15:$C$10000)),""),"")</f>
        <v/>
      </c>
      <c r="Y278" s="16" t="str">
        <f t="array" ref="Y278">IF(Z278&lt;&gt;"",MIN(IF($C$15:$C$10000&gt;=DATE(YEAR(Z278),1,1),$C$15:$C$10000)),"")</f>
        <v/>
      </c>
      <c r="Z278" s="16" t="str">
        <f t="array" ref="Z278">IF(Z277&lt;&gt;"",IF(Y277-1&gt;=$U$7,MAX(IF($C$15:$C$10000&lt;=Y277-1,$C$15:$C$10000)),""),"")</f>
        <v/>
      </c>
      <c r="AA278" s="16" t="str">
        <f t="array" ref="AA278">IF(AB278&lt;&gt;"",MIN(IF($C$15:$C$10000&gt;=AB278-$G$7,$C$15:$C$10000)),"")</f>
        <v/>
      </c>
      <c r="AB278" s="16" t="str">
        <f t="array" ref="AB278">IF(AB277&lt;&gt;"",IF(AA277-1&gt;=$U$7,MAX(IF($C$15:$C$10000&lt;=AA277-1,$C$15:$C$10000)),""),"")</f>
        <v/>
      </c>
    </row>
    <row r="279" spans="3:28" x14ac:dyDescent="0.2">
      <c r="C279" s="16"/>
      <c r="D279" s="29"/>
      <c r="F279" s="16" t="str">
        <f t="shared" si="30"/>
        <v/>
      </c>
      <c r="G279" s="16" t="str">
        <f t="shared" si="31"/>
        <v/>
      </c>
      <c r="H279" s="53" t="str">
        <f t="shared" ca="1" si="32"/>
        <v/>
      </c>
      <c r="I279" s="51" t="str">
        <f t="shared" si="33"/>
        <v/>
      </c>
      <c r="J279" s="29" t="str">
        <f>IF(G279&lt;&gt;"",IF($D$7="Weekly","Wk "&amp;WEEKNUM(G279)&amp;" "&amp;"- "&amp;YEAR(G279),IF($D$7="Monthly",TEXT(G279,"mmm-yyyy"),IF($D$7="Yearly","Y "&amp;YEAR(G279),IF($D$7="Quarterly",YEAR(G279)&amp;" - Q"&amp;LOOKUP(MONTH(G279),{1,4,7,10},{1,2,3,4}),TEXT(F279,"dd-mmm-yy")&amp;" - "&amp;TEXT(G279,"dd-mmm-yy"))))),"")</f>
        <v/>
      </c>
      <c r="O279" s="63"/>
      <c r="S279" s="16" t="str">
        <f t="array" ref="S279">IF(T279&lt;&gt;"",MIN(IF($C$15:$C$10000&gt;=(T279-6),$C$15:$C$10000)),"")</f>
        <v/>
      </c>
      <c r="T279" s="16" t="str">
        <f t="array" ref="T279">IF(T278&lt;&gt;"",IF(S278-1&gt;=$U$7,MAX(IF($C$15:$C$10000&lt;=(S278-1),$C$15:$C$10000)),""),"")</f>
        <v/>
      </c>
      <c r="U279" s="16" t="str">
        <f t="array" ref="U279">IF(V279&lt;&gt;"",MIN(IF($C$15:$C$10000&gt;=DATE(YEAR(V279),MONTH(V279),1),$C$15:$C$10000)),"")</f>
        <v/>
      </c>
      <c r="V279" s="16" t="str">
        <f t="array" ref="V279">IF(V278&lt;&gt;"",IF(U278-1&gt;=$U$7,MAX(IF($C$15:$C$10000&lt;=U278-1,$C$15:$C$10000)),""),"")</f>
        <v/>
      </c>
      <c r="W279" s="20" t="str">
        <f t="array" ref="W279">IF(X279&lt;&gt;"",MIN(IF($C$15:$C$10000&gt;=DATE(YEAR(X279),3*(ROUNDUP(MONTH(X279)/3,0)-1)+1,1),$C$15:$C$10000)),"")</f>
        <v/>
      </c>
      <c r="X279" s="16" t="str">
        <f t="array" ref="X279">IF(X278&lt;&gt;"",IF(W278-1&gt;=$U$7,MAX(IF($C$15:$C$10000&lt;=W278-1,$C$15:$C$10000)),""),"")</f>
        <v/>
      </c>
      <c r="Y279" s="16" t="str">
        <f t="array" ref="Y279">IF(Z279&lt;&gt;"",MIN(IF($C$15:$C$10000&gt;=DATE(YEAR(Z279),1,1),$C$15:$C$10000)),"")</f>
        <v/>
      </c>
      <c r="Z279" s="16" t="str">
        <f t="array" ref="Z279">IF(Z278&lt;&gt;"",IF(Y278-1&gt;=$U$7,MAX(IF($C$15:$C$10000&lt;=Y278-1,$C$15:$C$10000)),""),"")</f>
        <v/>
      </c>
      <c r="AA279" s="16" t="str">
        <f t="array" ref="AA279">IF(AB279&lt;&gt;"",MIN(IF($C$15:$C$10000&gt;=AB279-$G$7,$C$15:$C$10000)),"")</f>
        <v/>
      </c>
      <c r="AB279" s="16" t="str">
        <f t="array" ref="AB279">IF(AB278&lt;&gt;"",IF(AA278-1&gt;=$U$7,MAX(IF($C$15:$C$10000&lt;=AA278-1,$C$15:$C$10000)),""),"")</f>
        <v/>
      </c>
    </row>
    <row r="280" spans="3:28" x14ac:dyDescent="0.2">
      <c r="C280" s="16"/>
      <c r="D280" s="29"/>
      <c r="F280" s="16" t="str">
        <f t="shared" si="30"/>
        <v/>
      </c>
      <c r="G280" s="16" t="str">
        <f t="shared" si="31"/>
        <v/>
      </c>
      <c r="H280" s="53" t="str">
        <f t="shared" ca="1" si="32"/>
        <v/>
      </c>
      <c r="I280" s="51" t="str">
        <f t="shared" si="33"/>
        <v/>
      </c>
      <c r="J280" s="29" t="str">
        <f>IF(G280&lt;&gt;"",IF($D$7="Weekly","Wk "&amp;WEEKNUM(G280)&amp;" "&amp;"- "&amp;YEAR(G280),IF($D$7="Monthly",TEXT(G280,"mmm-yyyy"),IF($D$7="Yearly","Y "&amp;YEAR(G280),IF($D$7="Quarterly",YEAR(G280)&amp;" - Q"&amp;LOOKUP(MONTH(G280),{1,4,7,10},{1,2,3,4}),TEXT(F280,"dd-mmm-yy")&amp;" - "&amp;TEXT(G280,"dd-mmm-yy"))))),"")</f>
        <v/>
      </c>
      <c r="O280" s="63"/>
      <c r="S280" s="16" t="str">
        <f t="array" ref="S280">IF(T280&lt;&gt;"",MIN(IF($C$15:$C$10000&gt;=(T280-6),$C$15:$C$10000)),"")</f>
        <v/>
      </c>
      <c r="T280" s="16" t="str">
        <f t="array" ref="T280">IF(T279&lt;&gt;"",IF(S279-1&gt;=$U$7,MAX(IF($C$15:$C$10000&lt;=(S279-1),$C$15:$C$10000)),""),"")</f>
        <v/>
      </c>
      <c r="U280" s="16" t="str">
        <f t="array" ref="U280">IF(V280&lt;&gt;"",MIN(IF($C$15:$C$10000&gt;=DATE(YEAR(V280),MONTH(V280),1),$C$15:$C$10000)),"")</f>
        <v/>
      </c>
      <c r="V280" s="16" t="str">
        <f t="array" ref="V280">IF(V279&lt;&gt;"",IF(U279-1&gt;=$U$7,MAX(IF($C$15:$C$10000&lt;=U279-1,$C$15:$C$10000)),""),"")</f>
        <v/>
      </c>
      <c r="W280" s="20" t="str">
        <f t="array" ref="W280">IF(X280&lt;&gt;"",MIN(IF($C$15:$C$10000&gt;=DATE(YEAR(X280),3*(ROUNDUP(MONTH(X280)/3,0)-1)+1,1),$C$15:$C$10000)),"")</f>
        <v/>
      </c>
      <c r="X280" s="16" t="str">
        <f t="array" ref="X280">IF(X279&lt;&gt;"",IF(W279-1&gt;=$U$7,MAX(IF($C$15:$C$10000&lt;=W279-1,$C$15:$C$10000)),""),"")</f>
        <v/>
      </c>
      <c r="Y280" s="16" t="str">
        <f t="array" ref="Y280">IF(Z280&lt;&gt;"",MIN(IF($C$15:$C$10000&gt;=DATE(YEAR(Z280),1,1),$C$15:$C$10000)),"")</f>
        <v/>
      </c>
      <c r="Z280" s="16" t="str">
        <f t="array" ref="Z280">IF(Z279&lt;&gt;"",IF(Y279-1&gt;=$U$7,MAX(IF($C$15:$C$10000&lt;=Y279-1,$C$15:$C$10000)),""),"")</f>
        <v/>
      </c>
      <c r="AA280" s="16" t="str">
        <f t="array" ref="AA280">IF(AB280&lt;&gt;"",MIN(IF($C$15:$C$10000&gt;=AB280-$G$7,$C$15:$C$10000)),"")</f>
        <v/>
      </c>
      <c r="AB280" s="16" t="str">
        <f t="array" ref="AB280">IF(AB279&lt;&gt;"",IF(AA279-1&gt;=$U$7,MAX(IF($C$15:$C$10000&lt;=AA279-1,$C$15:$C$10000)),""),"")</f>
        <v/>
      </c>
    </row>
    <row r="281" spans="3:28" x14ac:dyDescent="0.2">
      <c r="C281" s="16"/>
      <c r="D281" s="29"/>
      <c r="F281" s="16" t="str">
        <f t="shared" si="30"/>
        <v/>
      </c>
      <c r="G281" s="16" t="str">
        <f t="shared" si="31"/>
        <v/>
      </c>
      <c r="H281" s="53" t="str">
        <f t="shared" ca="1" si="32"/>
        <v/>
      </c>
      <c r="I281" s="51" t="str">
        <f t="shared" si="33"/>
        <v/>
      </c>
      <c r="J281" s="29" t="str">
        <f>IF(G281&lt;&gt;"",IF($D$7="Weekly","Wk "&amp;WEEKNUM(G281)&amp;" "&amp;"- "&amp;YEAR(G281),IF($D$7="Monthly",TEXT(G281,"mmm-yyyy"),IF($D$7="Yearly","Y "&amp;YEAR(G281),IF($D$7="Quarterly",YEAR(G281)&amp;" - Q"&amp;LOOKUP(MONTH(G281),{1,4,7,10},{1,2,3,4}),TEXT(F281,"dd-mmm-yy")&amp;" - "&amp;TEXT(G281,"dd-mmm-yy"))))),"")</f>
        <v/>
      </c>
      <c r="O281" s="63"/>
      <c r="S281" s="16" t="str">
        <f t="array" ref="S281">IF(T281&lt;&gt;"",MIN(IF($C$15:$C$10000&gt;=(T281-6),$C$15:$C$10000)),"")</f>
        <v/>
      </c>
      <c r="T281" s="16" t="str">
        <f t="array" ref="T281">IF(T280&lt;&gt;"",IF(S280-1&gt;=$U$7,MAX(IF($C$15:$C$10000&lt;=(S280-1),$C$15:$C$10000)),""),"")</f>
        <v/>
      </c>
      <c r="U281" s="16" t="str">
        <f t="array" ref="U281">IF(V281&lt;&gt;"",MIN(IF($C$15:$C$10000&gt;=DATE(YEAR(V281),MONTH(V281),1),$C$15:$C$10000)),"")</f>
        <v/>
      </c>
      <c r="V281" s="16" t="str">
        <f t="array" ref="V281">IF(V280&lt;&gt;"",IF(U280-1&gt;=$U$7,MAX(IF($C$15:$C$10000&lt;=U280-1,$C$15:$C$10000)),""),"")</f>
        <v/>
      </c>
      <c r="W281" s="20" t="str">
        <f t="array" ref="W281">IF(X281&lt;&gt;"",MIN(IF($C$15:$C$10000&gt;=DATE(YEAR(X281),3*(ROUNDUP(MONTH(X281)/3,0)-1)+1,1),$C$15:$C$10000)),"")</f>
        <v/>
      </c>
      <c r="X281" s="16" t="str">
        <f t="array" ref="X281">IF(X280&lt;&gt;"",IF(W280-1&gt;=$U$7,MAX(IF($C$15:$C$10000&lt;=W280-1,$C$15:$C$10000)),""),"")</f>
        <v/>
      </c>
      <c r="Y281" s="16" t="str">
        <f t="array" ref="Y281">IF(Z281&lt;&gt;"",MIN(IF($C$15:$C$10000&gt;=DATE(YEAR(Z281),1,1),$C$15:$C$10000)),"")</f>
        <v/>
      </c>
      <c r="Z281" s="16" t="str">
        <f t="array" ref="Z281">IF(Z280&lt;&gt;"",IF(Y280-1&gt;=$U$7,MAX(IF($C$15:$C$10000&lt;=Y280-1,$C$15:$C$10000)),""),"")</f>
        <v/>
      </c>
      <c r="AA281" s="16" t="str">
        <f t="array" ref="AA281">IF(AB281&lt;&gt;"",MIN(IF($C$15:$C$10000&gt;=AB281-$G$7,$C$15:$C$10000)),"")</f>
        <v/>
      </c>
      <c r="AB281" s="16" t="str">
        <f t="array" ref="AB281">IF(AB280&lt;&gt;"",IF(AA280-1&gt;=$U$7,MAX(IF($C$15:$C$10000&lt;=AA280-1,$C$15:$C$10000)),""),"")</f>
        <v/>
      </c>
    </row>
    <row r="282" spans="3:28" x14ac:dyDescent="0.2">
      <c r="C282" s="16"/>
      <c r="D282" s="29"/>
      <c r="F282" s="16" t="str">
        <f t="shared" si="30"/>
        <v/>
      </c>
      <c r="G282" s="16" t="str">
        <f t="shared" si="31"/>
        <v/>
      </c>
      <c r="H282" s="53" t="str">
        <f t="shared" ca="1" si="32"/>
        <v/>
      </c>
      <c r="I282" s="51" t="str">
        <f t="shared" si="33"/>
        <v/>
      </c>
      <c r="J282" s="29" t="str">
        <f>IF(G282&lt;&gt;"",IF($D$7="Weekly","Wk "&amp;WEEKNUM(G282)&amp;" "&amp;"- "&amp;YEAR(G282),IF($D$7="Monthly",TEXT(G282,"mmm-yyyy"),IF($D$7="Yearly","Y "&amp;YEAR(G282),IF($D$7="Quarterly",YEAR(G282)&amp;" - Q"&amp;LOOKUP(MONTH(G282),{1,4,7,10},{1,2,3,4}),TEXT(F282,"dd-mmm-yy")&amp;" - "&amp;TEXT(G282,"dd-mmm-yy"))))),"")</f>
        <v/>
      </c>
      <c r="O282" s="63"/>
      <c r="S282" s="16" t="str">
        <f t="array" ref="S282">IF(T282&lt;&gt;"",MIN(IF($C$15:$C$10000&gt;=(T282-6),$C$15:$C$10000)),"")</f>
        <v/>
      </c>
      <c r="T282" s="16" t="str">
        <f t="array" ref="T282">IF(T281&lt;&gt;"",IF(S281-1&gt;=$U$7,MAX(IF($C$15:$C$10000&lt;=(S281-1),$C$15:$C$10000)),""),"")</f>
        <v/>
      </c>
      <c r="U282" s="16" t="str">
        <f t="array" ref="U282">IF(V282&lt;&gt;"",MIN(IF($C$15:$C$10000&gt;=DATE(YEAR(V282),MONTH(V282),1),$C$15:$C$10000)),"")</f>
        <v/>
      </c>
      <c r="V282" s="16" t="str">
        <f t="array" ref="V282">IF(V281&lt;&gt;"",IF(U281-1&gt;=$U$7,MAX(IF($C$15:$C$10000&lt;=U281-1,$C$15:$C$10000)),""),"")</f>
        <v/>
      </c>
      <c r="W282" s="20" t="str">
        <f t="array" ref="W282">IF(X282&lt;&gt;"",MIN(IF($C$15:$C$10000&gt;=DATE(YEAR(X282),3*(ROUNDUP(MONTH(X282)/3,0)-1)+1,1),$C$15:$C$10000)),"")</f>
        <v/>
      </c>
      <c r="X282" s="16" t="str">
        <f t="array" ref="X282">IF(X281&lt;&gt;"",IF(W281-1&gt;=$U$7,MAX(IF($C$15:$C$10000&lt;=W281-1,$C$15:$C$10000)),""),"")</f>
        <v/>
      </c>
      <c r="Y282" s="16" t="str">
        <f t="array" ref="Y282">IF(Z282&lt;&gt;"",MIN(IF($C$15:$C$10000&gt;=DATE(YEAR(Z282),1,1),$C$15:$C$10000)),"")</f>
        <v/>
      </c>
      <c r="Z282" s="16" t="str">
        <f t="array" ref="Z282">IF(Z281&lt;&gt;"",IF(Y281-1&gt;=$U$7,MAX(IF($C$15:$C$10000&lt;=Y281-1,$C$15:$C$10000)),""),"")</f>
        <v/>
      </c>
      <c r="AA282" s="16" t="str">
        <f t="array" ref="AA282">IF(AB282&lt;&gt;"",MIN(IF($C$15:$C$10000&gt;=AB282-$G$7,$C$15:$C$10000)),"")</f>
        <v/>
      </c>
      <c r="AB282" s="16" t="str">
        <f t="array" ref="AB282">IF(AB281&lt;&gt;"",IF(AA281-1&gt;=$U$7,MAX(IF($C$15:$C$10000&lt;=AA281-1,$C$15:$C$10000)),""),"")</f>
        <v/>
      </c>
    </row>
    <row r="283" spans="3:28" x14ac:dyDescent="0.2">
      <c r="C283" s="16"/>
      <c r="D283" s="29"/>
      <c r="F283" s="16" t="str">
        <f t="shared" si="30"/>
        <v/>
      </c>
      <c r="G283" s="16" t="str">
        <f t="shared" si="31"/>
        <v/>
      </c>
      <c r="H283" s="53" t="str">
        <f t="shared" ca="1" si="32"/>
        <v/>
      </c>
      <c r="I283" s="51" t="str">
        <f t="shared" si="33"/>
        <v/>
      </c>
      <c r="J283" s="29" t="str">
        <f>IF(G283&lt;&gt;"",IF($D$7="Weekly","Wk "&amp;WEEKNUM(G283)&amp;" "&amp;"- "&amp;YEAR(G283),IF($D$7="Monthly",TEXT(G283,"mmm-yyyy"),IF($D$7="Yearly","Y "&amp;YEAR(G283),IF($D$7="Quarterly",YEAR(G283)&amp;" - Q"&amp;LOOKUP(MONTH(G283),{1,4,7,10},{1,2,3,4}),TEXT(F283,"dd-mmm-yy")&amp;" - "&amp;TEXT(G283,"dd-mmm-yy"))))),"")</f>
        <v/>
      </c>
      <c r="O283" s="63"/>
      <c r="S283" s="16" t="str">
        <f t="array" ref="S283">IF(T283&lt;&gt;"",MIN(IF($C$15:$C$10000&gt;=(T283-6),$C$15:$C$10000)),"")</f>
        <v/>
      </c>
      <c r="T283" s="16" t="str">
        <f t="array" ref="T283">IF(T282&lt;&gt;"",IF(S282-1&gt;=$U$7,MAX(IF($C$15:$C$10000&lt;=(S282-1),$C$15:$C$10000)),""),"")</f>
        <v/>
      </c>
      <c r="U283" s="16" t="str">
        <f t="array" ref="U283">IF(V283&lt;&gt;"",MIN(IF($C$15:$C$10000&gt;=DATE(YEAR(V283),MONTH(V283),1),$C$15:$C$10000)),"")</f>
        <v/>
      </c>
      <c r="V283" s="16" t="str">
        <f t="array" ref="V283">IF(V282&lt;&gt;"",IF(U282-1&gt;=$U$7,MAX(IF($C$15:$C$10000&lt;=U282-1,$C$15:$C$10000)),""),"")</f>
        <v/>
      </c>
      <c r="W283" s="20" t="str">
        <f t="array" ref="W283">IF(X283&lt;&gt;"",MIN(IF($C$15:$C$10000&gt;=DATE(YEAR(X283),3*(ROUNDUP(MONTH(X283)/3,0)-1)+1,1),$C$15:$C$10000)),"")</f>
        <v/>
      </c>
      <c r="X283" s="16" t="str">
        <f t="array" ref="X283">IF(X282&lt;&gt;"",IF(W282-1&gt;=$U$7,MAX(IF($C$15:$C$10000&lt;=W282-1,$C$15:$C$10000)),""),"")</f>
        <v/>
      </c>
      <c r="Y283" s="16" t="str">
        <f t="array" ref="Y283">IF(Z283&lt;&gt;"",MIN(IF($C$15:$C$10000&gt;=DATE(YEAR(Z283),1,1),$C$15:$C$10000)),"")</f>
        <v/>
      </c>
      <c r="Z283" s="16" t="str">
        <f t="array" ref="Z283">IF(Z282&lt;&gt;"",IF(Y282-1&gt;=$U$7,MAX(IF($C$15:$C$10000&lt;=Y282-1,$C$15:$C$10000)),""),"")</f>
        <v/>
      </c>
      <c r="AA283" s="16" t="str">
        <f t="array" ref="AA283">IF(AB283&lt;&gt;"",MIN(IF($C$15:$C$10000&gt;=AB283-$G$7,$C$15:$C$10000)),"")</f>
        <v/>
      </c>
      <c r="AB283" s="16" t="str">
        <f t="array" ref="AB283">IF(AB282&lt;&gt;"",IF(AA282-1&gt;=$U$7,MAX(IF($C$15:$C$10000&lt;=AA282-1,$C$15:$C$10000)),""),"")</f>
        <v/>
      </c>
    </row>
    <row r="284" spans="3:28" x14ac:dyDescent="0.2">
      <c r="C284" s="16"/>
      <c r="D284" s="29"/>
      <c r="F284" s="16" t="str">
        <f t="shared" si="30"/>
        <v/>
      </c>
      <c r="G284" s="16" t="str">
        <f t="shared" si="31"/>
        <v/>
      </c>
      <c r="H284" s="53" t="str">
        <f t="shared" ca="1" si="32"/>
        <v/>
      </c>
      <c r="I284" s="51" t="str">
        <f t="shared" si="33"/>
        <v/>
      </c>
      <c r="J284" s="29" t="str">
        <f>IF(G284&lt;&gt;"",IF($D$7="Weekly","Wk "&amp;WEEKNUM(G284)&amp;" "&amp;"- "&amp;YEAR(G284),IF($D$7="Monthly",TEXT(G284,"mmm-yyyy"),IF($D$7="Yearly","Y "&amp;YEAR(G284),IF($D$7="Quarterly",YEAR(G284)&amp;" - Q"&amp;LOOKUP(MONTH(G284),{1,4,7,10},{1,2,3,4}),TEXT(F284,"dd-mmm-yy")&amp;" - "&amp;TEXT(G284,"dd-mmm-yy"))))),"")</f>
        <v/>
      </c>
      <c r="O284" s="63"/>
      <c r="S284" s="16" t="str">
        <f t="array" ref="S284">IF(T284&lt;&gt;"",MIN(IF($C$15:$C$10000&gt;=(T284-6),$C$15:$C$10000)),"")</f>
        <v/>
      </c>
      <c r="T284" s="16" t="str">
        <f t="array" ref="T284">IF(T283&lt;&gt;"",IF(S283-1&gt;=$U$7,MAX(IF($C$15:$C$10000&lt;=(S283-1),$C$15:$C$10000)),""),"")</f>
        <v/>
      </c>
      <c r="U284" s="16" t="str">
        <f t="array" ref="U284">IF(V284&lt;&gt;"",MIN(IF($C$15:$C$10000&gt;=DATE(YEAR(V284),MONTH(V284),1),$C$15:$C$10000)),"")</f>
        <v/>
      </c>
      <c r="V284" s="16" t="str">
        <f t="array" ref="V284">IF(V283&lt;&gt;"",IF(U283-1&gt;=$U$7,MAX(IF($C$15:$C$10000&lt;=U283-1,$C$15:$C$10000)),""),"")</f>
        <v/>
      </c>
      <c r="W284" s="20" t="str">
        <f t="array" ref="W284">IF(X284&lt;&gt;"",MIN(IF($C$15:$C$10000&gt;=DATE(YEAR(X284),3*(ROUNDUP(MONTH(X284)/3,0)-1)+1,1),$C$15:$C$10000)),"")</f>
        <v/>
      </c>
      <c r="X284" s="16" t="str">
        <f t="array" ref="X284">IF(X283&lt;&gt;"",IF(W283-1&gt;=$U$7,MAX(IF($C$15:$C$10000&lt;=W283-1,$C$15:$C$10000)),""),"")</f>
        <v/>
      </c>
      <c r="Y284" s="16" t="str">
        <f t="array" ref="Y284">IF(Z284&lt;&gt;"",MIN(IF($C$15:$C$10000&gt;=DATE(YEAR(Z284),1,1),$C$15:$C$10000)),"")</f>
        <v/>
      </c>
      <c r="Z284" s="16" t="str">
        <f t="array" ref="Z284">IF(Z283&lt;&gt;"",IF(Y283-1&gt;=$U$7,MAX(IF($C$15:$C$10000&lt;=Y283-1,$C$15:$C$10000)),""),"")</f>
        <v/>
      </c>
      <c r="AA284" s="16" t="str">
        <f t="array" ref="AA284">IF(AB284&lt;&gt;"",MIN(IF($C$15:$C$10000&gt;=AB284-$G$7,$C$15:$C$10000)),"")</f>
        <v/>
      </c>
      <c r="AB284" s="16" t="str">
        <f t="array" ref="AB284">IF(AB283&lt;&gt;"",IF(AA283-1&gt;=$U$7,MAX(IF($C$15:$C$10000&lt;=AA283-1,$C$15:$C$10000)),""),"")</f>
        <v/>
      </c>
    </row>
    <row r="285" spans="3:28" x14ac:dyDescent="0.2">
      <c r="C285" s="16"/>
      <c r="D285" s="29"/>
      <c r="F285" s="16" t="str">
        <f t="shared" si="30"/>
        <v/>
      </c>
      <c r="G285" s="16" t="str">
        <f t="shared" si="31"/>
        <v/>
      </c>
      <c r="H285" s="53" t="str">
        <f t="shared" ca="1" si="32"/>
        <v/>
      </c>
      <c r="I285" s="51" t="str">
        <f t="shared" si="33"/>
        <v/>
      </c>
      <c r="J285" s="29" t="str">
        <f>IF(G285&lt;&gt;"",IF($D$7="Weekly","Wk "&amp;WEEKNUM(G285)&amp;" "&amp;"- "&amp;YEAR(G285),IF($D$7="Monthly",TEXT(G285,"mmm-yyyy"),IF($D$7="Yearly","Y "&amp;YEAR(G285),IF($D$7="Quarterly",YEAR(G285)&amp;" - Q"&amp;LOOKUP(MONTH(G285),{1,4,7,10},{1,2,3,4}),TEXT(F285,"dd-mmm-yy")&amp;" - "&amp;TEXT(G285,"dd-mmm-yy"))))),"")</f>
        <v/>
      </c>
      <c r="O285" s="63"/>
      <c r="S285" s="16" t="str">
        <f t="array" ref="S285">IF(T285&lt;&gt;"",MIN(IF($C$15:$C$10000&gt;=(T285-6),$C$15:$C$10000)),"")</f>
        <v/>
      </c>
      <c r="T285" s="16" t="str">
        <f t="array" ref="T285">IF(T284&lt;&gt;"",IF(S284-1&gt;=$U$7,MAX(IF($C$15:$C$10000&lt;=(S284-1),$C$15:$C$10000)),""),"")</f>
        <v/>
      </c>
      <c r="U285" s="16" t="str">
        <f t="array" ref="U285">IF(V285&lt;&gt;"",MIN(IF($C$15:$C$10000&gt;=DATE(YEAR(V285),MONTH(V285),1),$C$15:$C$10000)),"")</f>
        <v/>
      </c>
      <c r="V285" s="16" t="str">
        <f t="array" ref="V285">IF(V284&lt;&gt;"",IF(U284-1&gt;=$U$7,MAX(IF($C$15:$C$10000&lt;=U284-1,$C$15:$C$10000)),""),"")</f>
        <v/>
      </c>
      <c r="W285" s="20" t="str">
        <f t="array" ref="W285">IF(X285&lt;&gt;"",MIN(IF($C$15:$C$10000&gt;=DATE(YEAR(X285),3*(ROUNDUP(MONTH(X285)/3,0)-1)+1,1),$C$15:$C$10000)),"")</f>
        <v/>
      </c>
      <c r="X285" s="16" t="str">
        <f t="array" ref="X285">IF(X284&lt;&gt;"",IF(W284-1&gt;=$U$7,MAX(IF($C$15:$C$10000&lt;=W284-1,$C$15:$C$10000)),""),"")</f>
        <v/>
      </c>
      <c r="Y285" s="16" t="str">
        <f t="array" ref="Y285">IF(Z285&lt;&gt;"",MIN(IF($C$15:$C$10000&gt;=DATE(YEAR(Z285),1,1),$C$15:$C$10000)),"")</f>
        <v/>
      </c>
      <c r="Z285" s="16" t="str">
        <f t="array" ref="Z285">IF(Z284&lt;&gt;"",IF(Y284-1&gt;=$U$7,MAX(IF($C$15:$C$10000&lt;=Y284-1,$C$15:$C$10000)),""),"")</f>
        <v/>
      </c>
      <c r="AA285" s="16" t="str">
        <f t="array" ref="AA285">IF(AB285&lt;&gt;"",MIN(IF($C$15:$C$10000&gt;=AB285-$G$7,$C$15:$C$10000)),"")</f>
        <v/>
      </c>
      <c r="AB285" s="16" t="str">
        <f t="array" ref="AB285">IF(AB284&lt;&gt;"",IF(AA284-1&gt;=$U$7,MAX(IF($C$15:$C$10000&lt;=AA284-1,$C$15:$C$10000)),""),"")</f>
        <v/>
      </c>
    </row>
    <row r="286" spans="3:28" x14ac:dyDescent="0.2">
      <c r="C286" s="16"/>
      <c r="D286" s="29"/>
      <c r="F286" s="16" t="str">
        <f t="shared" si="30"/>
        <v/>
      </c>
      <c r="G286" s="16" t="str">
        <f t="shared" si="31"/>
        <v/>
      </c>
      <c r="H286" s="53" t="str">
        <f t="shared" ca="1" si="32"/>
        <v/>
      </c>
      <c r="I286" s="51" t="str">
        <f t="shared" si="33"/>
        <v/>
      </c>
      <c r="J286" s="29" t="str">
        <f>IF(G286&lt;&gt;"",IF($D$7="Weekly","Wk "&amp;WEEKNUM(G286)&amp;" "&amp;"- "&amp;YEAR(G286),IF($D$7="Monthly",TEXT(G286,"mmm-yyyy"),IF($D$7="Yearly","Y "&amp;YEAR(G286),IF($D$7="Quarterly",YEAR(G286)&amp;" - Q"&amp;LOOKUP(MONTH(G286),{1,4,7,10},{1,2,3,4}),TEXT(F286,"dd-mmm-yy")&amp;" - "&amp;TEXT(G286,"dd-mmm-yy"))))),"")</f>
        <v/>
      </c>
      <c r="O286" s="63"/>
      <c r="S286" s="16" t="str">
        <f t="array" ref="S286">IF(T286&lt;&gt;"",MIN(IF($C$15:$C$10000&gt;=(T286-6),$C$15:$C$10000)),"")</f>
        <v/>
      </c>
      <c r="T286" s="16" t="str">
        <f t="array" ref="T286">IF(T285&lt;&gt;"",IF(S285-1&gt;=$U$7,MAX(IF($C$15:$C$10000&lt;=(S285-1),$C$15:$C$10000)),""),"")</f>
        <v/>
      </c>
      <c r="U286" s="16" t="str">
        <f t="array" ref="U286">IF(V286&lt;&gt;"",MIN(IF($C$15:$C$10000&gt;=DATE(YEAR(V286),MONTH(V286),1),$C$15:$C$10000)),"")</f>
        <v/>
      </c>
      <c r="V286" s="16" t="str">
        <f t="array" ref="V286">IF(V285&lt;&gt;"",IF(U285-1&gt;=$U$7,MAX(IF($C$15:$C$10000&lt;=U285-1,$C$15:$C$10000)),""),"")</f>
        <v/>
      </c>
      <c r="W286" s="20" t="str">
        <f t="array" ref="W286">IF(X286&lt;&gt;"",MIN(IF($C$15:$C$10000&gt;=DATE(YEAR(X286),3*(ROUNDUP(MONTH(X286)/3,0)-1)+1,1),$C$15:$C$10000)),"")</f>
        <v/>
      </c>
      <c r="X286" s="16" t="str">
        <f t="array" ref="X286">IF(X285&lt;&gt;"",IF(W285-1&gt;=$U$7,MAX(IF($C$15:$C$10000&lt;=W285-1,$C$15:$C$10000)),""),"")</f>
        <v/>
      </c>
      <c r="Y286" s="16" t="str">
        <f t="array" ref="Y286">IF(Z286&lt;&gt;"",MIN(IF($C$15:$C$10000&gt;=DATE(YEAR(Z286),1,1),$C$15:$C$10000)),"")</f>
        <v/>
      </c>
      <c r="Z286" s="16" t="str">
        <f t="array" ref="Z286">IF(Z285&lt;&gt;"",IF(Y285-1&gt;=$U$7,MAX(IF($C$15:$C$10000&lt;=Y285-1,$C$15:$C$10000)),""),"")</f>
        <v/>
      </c>
      <c r="AA286" s="16" t="str">
        <f t="array" ref="AA286">IF(AB286&lt;&gt;"",MIN(IF($C$15:$C$10000&gt;=AB286-$G$7,$C$15:$C$10000)),"")</f>
        <v/>
      </c>
      <c r="AB286" s="16" t="str">
        <f t="array" ref="AB286">IF(AB285&lt;&gt;"",IF(AA285-1&gt;=$U$7,MAX(IF($C$15:$C$10000&lt;=AA285-1,$C$15:$C$10000)),""),"")</f>
        <v/>
      </c>
    </row>
    <row r="287" spans="3:28" x14ac:dyDescent="0.2">
      <c r="C287" s="16"/>
      <c r="D287" s="29"/>
      <c r="F287" s="16" t="str">
        <f t="shared" si="30"/>
        <v/>
      </c>
      <c r="G287" s="16" t="str">
        <f t="shared" si="31"/>
        <v/>
      </c>
      <c r="H287" s="53" t="str">
        <f t="shared" ca="1" si="32"/>
        <v/>
      </c>
      <c r="I287" s="51" t="str">
        <f t="shared" si="33"/>
        <v/>
      </c>
      <c r="J287" s="29" t="str">
        <f>IF(G287&lt;&gt;"",IF($D$7="Weekly","Wk "&amp;WEEKNUM(G287)&amp;" "&amp;"- "&amp;YEAR(G287),IF($D$7="Monthly",TEXT(G287,"mmm-yyyy"),IF($D$7="Yearly","Y "&amp;YEAR(G287),IF($D$7="Quarterly",YEAR(G287)&amp;" - Q"&amp;LOOKUP(MONTH(G287),{1,4,7,10},{1,2,3,4}),TEXT(F287,"dd-mmm-yy")&amp;" - "&amp;TEXT(G287,"dd-mmm-yy"))))),"")</f>
        <v/>
      </c>
      <c r="O287" s="63"/>
      <c r="S287" s="16" t="str">
        <f t="array" ref="S287">IF(T287&lt;&gt;"",MIN(IF($C$15:$C$10000&gt;=(T287-6),$C$15:$C$10000)),"")</f>
        <v/>
      </c>
      <c r="T287" s="16" t="str">
        <f t="array" ref="T287">IF(T286&lt;&gt;"",IF(S286-1&gt;=$U$7,MAX(IF($C$15:$C$10000&lt;=(S286-1),$C$15:$C$10000)),""),"")</f>
        <v/>
      </c>
      <c r="U287" s="16" t="str">
        <f t="array" ref="U287">IF(V287&lt;&gt;"",MIN(IF($C$15:$C$10000&gt;=DATE(YEAR(V287),MONTH(V287),1),$C$15:$C$10000)),"")</f>
        <v/>
      </c>
      <c r="V287" s="16" t="str">
        <f t="array" ref="V287">IF(V286&lt;&gt;"",IF(U286-1&gt;=$U$7,MAX(IF($C$15:$C$10000&lt;=U286-1,$C$15:$C$10000)),""),"")</f>
        <v/>
      </c>
      <c r="W287" s="20" t="str">
        <f t="array" ref="W287">IF(X287&lt;&gt;"",MIN(IF($C$15:$C$10000&gt;=DATE(YEAR(X287),3*(ROUNDUP(MONTH(X287)/3,0)-1)+1,1),$C$15:$C$10000)),"")</f>
        <v/>
      </c>
      <c r="X287" s="16" t="str">
        <f t="array" ref="X287">IF(X286&lt;&gt;"",IF(W286-1&gt;=$U$7,MAX(IF($C$15:$C$10000&lt;=W286-1,$C$15:$C$10000)),""),"")</f>
        <v/>
      </c>
      <c r="Y287" s="16" t="str">
        <f t="array" ref="Y287">IF(Z287&lt;&gt;"",MIN(IF($C$15:$C$10000&gt;=DATE(YEAR(Z287),1,1),$C$15:$C$10000)),"")</f>
        <v/>
      </c>
      <c r="Z287" s="16" t="str">
        <f t="array" ref="Z287">IF(Z286&lt;&gt;"",IF(Y286-1&gt;=$U$7,MAX(IF($C$15:$C$10000&lt;=Y286-1,$C$15:$C$10000)),""),"")</f>
        <v/>
      </c>
      <c r="AA287" s="16" t="str">
        <f t="array" ref="AA287">IF(AB287&lt;&gt;"",MIN(IF($C$15:$C$10000&gt;=AB287-$G$7,$C$15:$C$10000)),"")</f>
        <v/>
      </c>
      <c r="AB287" s="16" t="str">
        <f t="array" ref="AB287">IF(AB286&lt;&gt;"",IF(AA286-1&gt;=$U$7,MAX(IF($C$15:$C$10000&lt;=AA286-1,$C$15:$C$10000)),""),"")</f>
        <v/>
      </c>
    </row>
    <row r="288" spans="3:28" x14ac:dyDescent="0.2">
      <c r="C288" s="16"/>
      <c r="D288" s="29"/>
      <c r="F288" s="16" t="str">
        <f t="shared" si="30"/>
        <v/>
      </c>
      <c r="G288" s="16" t="str">
        <f t="shared" si="31"/>
        <v/>
      </c>
      <c r="H288" s="53" t="str">
        <f t="shared" ca="1" si="32"/>
        <v/>
      </c>
      <c r="I288" s="51" t="str">
        <f t="shared" si="33"/>
        <v/>
      </c>
      <c r="J288" s="29" t="str">
        <f>IF(G288&lt;&gt;"",IF($D$7="Weekly","Wk "&amp;WEEKNUM(G288)&amp;" "&amp;"- "&amp;YEAR(G288),IF($D$7="Monthly",TEXT(G288,"mmm-yyyy"),IF($D$7="Yearly","Y "&amp;YEAR(G288),IF($D$7="Quarterly",YEAR(G288)&amp;" - Q"&amp;LOOKUP(MONTH(G288),{1,4,7,10},{1,2,3,4}),TEXT(F288,"dd-mmm-yy")&amp;" - "&amp;TEXT(G288,"dd-mmm-yy"))))),"")</f>
        <v/>
      </c>
      <c r="O288" s="63"/>
      <c r="S288" s="16" t="str">
        <f t="array" ref="S288">IF(T288&lt;&gt;"",MIN(IF($C$15:$C$10000&gt;=(T288-6),$C$15:$C$10000)),"")</f>
        <v/>
      </c>
      <c r="T288" s="16" t="str">
        <f t="array" ref="T288">IF(T287&lt;&gt;"",IF(S287-1&gt;=$U$7,MAX(IF($C$15:$C$10000&lt;=(S287-1),$C$15:$C$10000)),""),"")</f>
        <v/>
      </c>
      <c r="U288" s="16" t="str">
        <f t="array" ref="U288">IF(V288&lt;&gt;"",MIN(IF($C$15:$C$10000&gt;=DATE(YEAR(V288),MONTH(V288),1),$C$15:$C$10000)),"")</f>
        <v/>
      </c>
      <c r="V288" s="16" t="str">
        <f t="array" ref="V288">IF(V287&lt;&gt;"",IF(U287-1&gt;=$U$7,MAX(IF($C$15:$C$10000&lt;=U287-1,$C$15:$C$10000)),""),"")</f>
        <v/>
      </c>
      <c r="W288" s="20" t="str">
        <f t="array" ref="W288">IF(X288&lt;&gt;"",MIN(IF($C$15:$C$10000&gt;=DATE(YEAR(X288),3*(ROUNDUP(MONTH(X288)/3,0)-1)+1,1),$C$15:$C$10000)),"")</f>
        <v/>
      </c>
      <c r="X288" s="16" t="str">
        <f t="array" ref="X288">IF(X287&lt;&gt;"",IF(W287-1&gt;=$U$7,MAX(IF($C$15:$C$10000&lt;=W287-1,$C$15:$C$10000)),""),"")</f>
        <v/>
      </c>
      <c r="Y288" s="16" t="str">
        <f t="array" ref="Y288">IF(Z288&lt;&gt;"",MIN(IF($C$15:$C$10000&gt;=DATE(YEAR(Z288),1,1),$C$15:$C$10000)),"")</f>
        <v/>
      </c>
      <c r="Z288" s="16" t="str">
        <f t="array" ref="Z288">IF(Z287&lt;&gt;"",IF(Y287-1&gt;=$U$7,MAX(IF($C$15:$C$10000&lt;=Y287-1,$C$15:$C$10000)),""),"")</f>
        <v/>
      </c>
      <c r="AA288" s="16" t="str">
        <f t="array" ref="AA288">IF(AB288&lt;&gt;"",MIN(IF($C$15:$C$10000&gt;=AB288-$G$7,$C$15:$C$10000)),"")</f>
        <v/>
      </c>
      <c r="AB288" s="16" t="str">
        <f t="array" ref="AB288">IF(AB287&lt;&gt;"",IF(AA287-1&gt;=$U$7,MAX(IF($C$15:$C$10000&lt;=AA287-1,$C$15:$C$10000)),""),"")</f>
        <v/>
      </c>
    </row>
    <row r="289" spans="3:28" x14ac:dyDescent="0.2">
      <c r="C289" s="16"/>
      <c r="D289" s="29"/>
      <c r="F289" s="16" t="str">
        <f t="shared" si="30"/>
        <v/>
      </c>
      <c r="G289" s="16" t="str">
        <f t="shared" si="31"/>
        <v/>
      </c>
      <c r="H289" s="53" t="str">
        <f t="shared" ca="1" si="32"/>
        <v/>
      </c>
      <c r="I289" s="51" t="str">
        <f t="shared" si="33"/>
        <v/>
      </c>
      <c r="J289" s="29" t="str">
        <f>IF(G289&lt;&gt;"",IF($D$7="Weekly","Wk "&amp;WEEKNUM(G289)&amp;" "&amp;"- "&amp;YEAR(G289),IF($D$7="Monthly",TEXT(G289,"mmm-yyyy"),IF($D$7="Yearly","Y "&amp;YEAR(G289),IF($D$7="Quarterly",YEAR(G289)&amp;" - Q"&amp;LOOKUP(MONTH(G289),{1,4,7,10},{1,2,3,4}),TEXT(F289,"dd-mmm-yy")&amp;" - "&amp;TEXT(G289,"dd-mmm-yy"))))),"")</f>
        <v/>
      </c>
      <c r="O289" s="63"/>
      <c r="S289" s="16" t="str">
        <f t="array" ref="S289">IF(T289&lt;&gt;"",MIN(IF($C$15:$C$10000&gt;=(T289-6),$C$15:$C$10000)),"")</f>
        <v/>
      </c>
      <c r="T289" s="16" t="str">
        <f t="array" ref="T289">IF(T288&lt;&gt;"",IF(S288-1&gt;=$U$7,MAX(IF($C$15:$C$10000&lt;=(S288-1),$C$15:$C$10000)),""),"")</f>
        <v/>
      </c>
      <c r="U289" s="16" t="str">
        <f t="array" ref="U289">IF(V289&lt;&gt;"",MIN(IF($C$15:$C$10000&gt;=DATE(YEAR(V289),MONTH(V289),1),$C$15:$C$10000)),"")</f>
        <v/>
      </c>
      <c r="V289" s="16" t="str">
        <f t="array" ref="V289">IF(V288&lt;&gt;"",IF(U288-1&gt;=$U$7,MAX(IF($C$15:$C$10000&lt;=U288-1,$C$15:$C$10000)),""),"")</f>
        <v/>
      </c>
      <c r="W289" s="20" t="str">
        <f t="array" ref="W289">IF(X289&lt;&gt;"",MIN(IF($C$15:$C$10000&gt;=DATE(YEAR(X289),3*(ROUNDUP(MONTH(X289)/3,0)-1)+1,1),$C$15:$C$10000)),"")</f>
        <v/>
      </c>
      <c r="X289" s="16" t="str">
        <f t="array" ref="X289">IF(X288&lt;&gt;"",IF(W288-1&gt;=$U$7,MAX(IF($C$15:$C$10000&lt;=W288-1,$C$15:$C$10000)),""),"")</f>
        <v/>
      </c>
      <c r="Y289" s="16" t="str">
        <f t="array" ref="Y289">IF(Z289&lt;&gt;"",MIN(IF($C$15:$C$10000&gt;=DATE(YEAR(Z289),1,1),$C$15:$C$10000)),"")</f>
        <v/>
      </c>
      <c r="Z289" s="16" t="str">
        <f t="array" ref="Z289">IF(Z288&lt;&gt;"",IF(Y288-1&gt;=$U$7,MAX(IF($C$15:$C$10000&lt;=Y288-1,$C$15:$C$10000)),""),"")</f>
        <v/>
      </c>
      <c r="AA289" s="16" t="str">
        <f t="array" ref="AA289">IF(AB289&lt;&gt;"",MIN(IF($C$15:$C$10000&gt;=AB289-$G$7,$C$15:$C$10000)),"")</f>
        <v/>
      </c>
      <c r="AB289" s="16" t="str">
        <f t="array" ref="AB289">IF(AB288&lt;&gt;"",IF(AA288-1&gt;=$U$7,MAX(IF($C$15:$C$10000&lt;=AA288-1,$C$15:$C$10000)),""),"")</f>
        <v/>
      </c>
    </row>
    <row r="290" spans="3:28" x14ac:dyDescent="0.2">
      <c r="C290" s="16"/>
      <c r="D290" s="29"/>
      <c r="F290" s="16" t="str">
        <f t="shared" si="30"/>
        <v/>
      </c>
      <c r="G290" s="16" t="str">
        <f t="shared" si="31"/>
        <v/>
      </c>
      <c r="H290" s="53" t="str">
        <f t="shared" ca="1" si="32"/>
        <v/>
      </c>
      <c r="I290" s="51" t="str">
        <f t="shared" si="33"/>
        <v/>
      </c>
      <c r="J290" s="29" t="str">
        <f>IF(G290&lt;&gt;"",IF($D$7="Weekly","Wk "&amp;WEEKNUM(G290)&amp;" "&amp;"- "&amp;YEAR(G290),IF($D$7="Monthly",TEXT(G290,"mmm-yyyy"),IF($D$7="Yearly","Y "&amp;YEAR(G290),IF($D$7="Quarterly",YEAR(G290)&amp;" - Q"&amp;LOOKUP(MONTH(G290),{1,4,7,10},{1,2,3,4}),TEXT(F290,"dd-mmm-yy")&amp;" - "&amp;TEXT(G290,"dd-mmm-yy"))))),"")</f>
        <v/>
      </c>
      <c r="O290" s="63"/>
      <c r="S290" s="16" t="str">
        <f t="array" ref="S290">IF(T290&lt;&gt;"",MIN(IF($C$15:$C$10000&gt;=(T290-6),$C$15:$C$10000)),"")</f>
        <v/>
      </c>
      <c r="T290" s="16" t="str">
        <f t="array" ref="T290">IF(T289&lt;&gt;"",IF(S289-1&gt;=$U$7,MAX(IF($C$15:$C$10000&lt;=(S289-1),$C$15:$C$10000)),""),"")</f>
        <v/>
      </c>
      <c r="U290" s="16" t="str">
        <f t="array" ref="U290">IF(V290&lt;&gt;"",MIN(IF($C$15:$C$10000&gt;=DATE(YEAR(V290),MONTH(V290),1),$C$15:$C$10000)),"")</f>
        <v/>
      </c>
      <c r="V290" s="16" t="str">
        <f t="array" ref="V290">IF(V289&lt;&gt;"",IF(U289-1&gt;=$U$7,MAX(IF($C$15:$C$10000&lt;=U289-1,$C$15:$C$10000)),""),"")</f>
        <v/>
      </c>
      <c r="W290" s="20" t="str">
        <f t="array" ref="W290">IF(X290&lt;&gt;"",MIN(IF($C$15:$C$10000&gt;=DATE(YEAR(X290),3*(ROUNDUP(MONTH(X290)/3,0)-1)+1,1),$C$15:$C$10000)),"")</f>
        <v/>
      </c>
      <c r="X290" s="16" t="str">
        <f t="array" ref="X290">IF(X289&lt;&gt;"",IF(W289-1&gt;=$U$7,MAX(IF($C$15:$C$10000&lt;=W289-1,$C$15:$C$10000)),""),"")</f>
        <v/>
      </c>
      <c r="Y290" s="16" t="str">
        <f t="array" ref="Y290">IF(Z290&lt;&gt;"",MIN(IF($C$15:$C$10000&gt;=DATE(YEAR(Z290),1,1),$C$15:$C$10000)),"")</f>
        <v/>
      </c>
      <c r="Z290" s="16" t="str">
        <f t="array" ref="Z290">IF(Z289&lt;&gt;"",IF(Y289-1&gt;=$U$7,MAX(IF($C$15:$C$10000&lt;=Y289-1,$C$15:$C$10000)),""),"")</f>
        <v/>
      </c>
      <c r="AA290" s="16" t="str">
        <f t="array" ref="AA290">IF(AB290&lt;&gt;"",MIN(IF($C$15:$C$10000&gt;=AB290-$G$7,$C$15:$C$10000)),"")</f>
        <v/>
      </c>
      <c r="AB290" s="16" t="str">
        <f t="array" ref="AB290">IF(AB289&lt;&gt;"",IF(AA289-1&gt;=$U$7,MAX(IF($C$15:$C$10000&lt;=AA289-1,$C$15:$C$10000)),""),"")</f>
        <v/>
      </c>
    </row>
    <row r="291" spans="3:28" x14ac:dyDescent="0.2">
      <c r="C291" s="16"/>
      <c r="D291" s="29"/>
      <c r="F291" s="16" t="str">
        <f t="shared" si="30"/>
        <v/>
      </c>
      <c r="G291" s="16" t="str">
        <f t="shared" si="31"/>
        <v/>
      </c>
      <c r="H291" s="53" t="str">
        <f t="shared" ca="1" si="32"/>
        <v/>
      </c>
      <c r="I291" s="51" t="str">
        <f t="shared" si="33"/>
        <v/>
      </c>
      <c r="J291" s="29" t="str">
        <f>IF(G291&lt;&gt;"",IF($D$7="Weekly","Wk "&amp;WEEKNUM(G291)&amp;" "&amp;"- "&amp;YEAR(G291),IF($D$7="Monthly",TEXT(G291,"mmm-yyyy"),IF($D$7="Yearly","Y "&amp;YEAR(G291),IF($D$7="Quarterly",YEAR(G291)&amp;" - Q"&amp;LOOKUP(MONTH(G291),{1,4,7,10},{1,2,3,4}),TEXT(F291,"dd-mmm-yy")&amp;" - "&amp;TEXT(G291,"dd-mmm-yy"))))),"")</f>
        <v/>
      </c>
      <c r="O291" s="63"/>
      <c r="S291" s="16" t="str">
        <f t="array" ref="S291">IF(T291&lt;&gt;"",MIN(IF($C$15:$C$10000&gt;=(T291-6),$C$15:$C$10000)),"")</f>
        <v/>
      </c>
      <c r="T291" s="16" t="str">
        <f t="array" ref="T291">IF(T290&lt;&gt;"",IF(S290-1&gt;=$U$7,MAX(IF($C$15:$C$10000&lt;=(S290-1),$C$15:$C$10000)),""),"")</f>
        <v/>
      </c>
      <c r="U291" s="16" t="str">
        <f t="array" ref="U291">IF(V291&lt;&gt;"",MIN(IF($C$15:$C$10000&gt;=DATE(YEAR(V291),MONTH(V291),1),$C$15:$C$10000)),"")</f>
        <v/>
      </c>
      <c r="V291" s="16" t="str">
        <f t="array" ref="V291">IF(V290&lt;&gt;"",IF(U290-1&gt;=$U$7,MAX(IF($C$15:$C$10000&lt;=U290-1,$C$15:$C$10000)),""),"")</f>
        <v/>
      </c>
      <c r="W291" s="20" t="str">
        <f t="array" ref="W291">IF(X291&lt;&gt;"",MIN(IF($C$15:$C$10000&gt;=DATE(YEAR(X291),3*(ROUNDUP(MONTH(X291)/3,0)-1)+1,1),$C$15:$C$10000)),"")</f>
        <v/>
      </c>
      <c r="X291" s="16" t="str">
        <f t="array" ref="X291">IF(X290&lt;&gt;"",IF(W290-1&gt;=$U$7,MAX(IF($C$15:$C$10000&lt;=W290-1,$C$15:$C$10000)),""),"")</f>
        <v/>
      </c>
      <c r="Y291" s="16" t="str">
        <f t="array" ref="Y291">IF(Z291&lt;&gt;"",MIN(IF($C$15:$C$10000&gt;=DATE(YEAR(Z291),1,1),$C$15:$C$10000)),"")</f>
        <v/>
      </c>
      <c r="Z291" s="16" t="str">
        <f t="array" ref="Z291">IF(Z290&lt;&gt;"",IF(Y290-1&gt;=$U$7,MAX(IF($C$15:$C$10000&lt;=Y290-1,$C$15:$C$10000)),""),"")</f>
        <v/>
      </c>
      <c r="AA291" s="16" t="str">
        <f t="array" ref="AA291">IF(AB291&lt;&gt;"",MIN(IF($C$15:$C$10000&gt;=AB291-$G$7,$C$15:$C$10000)),"")</f>
        <v/>
      </c>
      <c r="AB291" s="16" t="str">
        <f t="array" ref="AB291">IF(AB290&lt;&gt;"",IF(AA290-1&gt;=$U$7,MAX(IF($C$15:$C$10000&lt;=AA290-1,$C$15:$C$10000)),""),"")</f>
        <v/>
      </c>
    </row>
    <row r="292" spans="3:28" x14ac:dyDescent="0.2">
      <c r="C292" s="16"/>
      <c r="D292" s="29"/>
      <c r="F292" s="16" t="str">
        <f t="shared" si="30"/>
        <v/>
      </c>
      <c r="G292" s="16" t="str">
        <f t="shared" si="31"/>
        <v/>
      </c>
      <c r="H292" s="53" t="str">
        <f t="shared" ca="1" si="32"/>
        <v/>
      </c>
      <c r="I292" s="51" t="str">
        <f t="shared" si="33"/>
        <v/>
      </c>
      <c r="J292" s="29" t="str">
        <f>IF(G292&lt;&gt;"",IF($D$7="Weekly","Wk "&amp;WEEKNUM(G292)&amp;" "&amp;"- "&amp;YEAR(G292),IF($D$7="Monthly",TEXT(G292,"mmm-yyyy"),IF($D$7="Yearly","Y "&amp;YEAR(G292),IF($D$7="Quarterly",YEAR(G292)&amp;" - Q"&amp;LOOKUP(MONTH(G292),{1,4,7,10},{1,2,3,4}),TEXT(F292,"dd-mmm-yy")&amp;" - "&amp;TEXT(G292,"dd-mmm-yy"))))),"")</f>
        <v/>
      </c>
      <c r="O292" s="63"/>
      <c r="S292" s="16" t="str">
        <f t="array" ref="S292">IF(T292&lt;&gt;"",MIN(IF($C$15:$C$10000&gt;=(T292-6),$C$15:$C$10000)),"")</f>
        <v/>
      </c>
      <c r="T292" s="16" t="str">
        <f t="array" ref="T292">IF(T291&lt;&gt;"",IF(S291-1&gt;=$U$7,MAX(IF($C$15:$C$10000&lt;=(S291-1),$C$15:$C$10000)),""),"")</f>
        <v/>
      </c>
      <c r="U292" s="16" t="str">
        <f t="array" ref="U292">IF(V292&lt;&gt;"",MIN(IF($C$15:$C$10000&gt;=DATE(YEAR(V292),MONTH(V292),1),$C$15:$C$10000)),"")</f>
        <v/>
      </c>
      <c r="V292" s="16" t="str">
        <f t="array" ref="V292">IF(V291&lt;&gt;"",IF(U291-1&gt;=$U$7,MAX(IF($C$15:$C$10000&lt;=U291-1,$C$15:$C$10000)),""),"")</f>
        <v/>
      </c>
      <c r="W292" s="20" t="str">
        <f t="array" ref="W292">IF(X292&lt;&gt;"",MIN(IF($C$15:$C$10000&gt;=DATE(YEAR(X292),3*(ROUNDUP(MONTH(X292)/3,0)-1)+1,1),$C$15:$C$10000)),"")</f>
        <v/>
      </c>
      <c r="X292" s="16" t="str">
        <f t="array" ref="X292">IF(X291&lt;&gt;"",IF(W291-1&gt;=$U$7,MAX(IF($C$15:$C$10000&lt;=W291-1,$C$15:$C$10000)),""),"")</f>
        <v/>
      </c>
      <c r="Y292" s="16" t="str">
        <f t="array" ref="Y292">IF(Z292&lt;&gt;"",MIN(IF($C$15:$C$10000&gt;=DATE(YEAR(Z292),1,1),$C$15:$C$10000)),"")</f>
        <v/>
      </c>
      <c r="Z292" s="16" t="str">
        <f t="array" ref="Z292">IF(Z291&lt;&gt;"",IF(Y291-1&gt;=$U$7,MAX(IF($C$15:$C$10000&lt;=Y291-1,$C$15:$C$10000)),""),"")</f>
        <v/>
      </c>
      <c r="AA292" s="16" t="str">
        <f t="array" ref="AA292">IF(AB292&lt;&gt;"",MIN(IF($C$15:$C$10000&gt;=AB292-$G$7,$C$15:$C$10000)),"")</f>
        <v/>
      </c>
      <c r="AB292" s="16" t="str">
        <f t="array" ref="AB292">IF(AB291&lt;&gt;"",IF(AA291-1&gt;=$U$7,MAX(IF($C$15:$C$10000&lt;=AA291-1,$C$15:$C$10000)),""),"")</f>
        <v/>
      </c>
    </row>
    <row r="293" spans="3:28" x14ac:dyDescent="0.2">
      <c r="C293" s="16"/>
      <c r="D293" s="29"/>
      <c r="F293" s="16" t="str">
        <f t="shared" si="30"/>
        <v/>
      </c>
      <c r="G293" s="16" t="str">
        <f t="shared" si="31"/>
        <v/>
      </c>
      <c r="H293" s="53" t="str">
        <f t="shared" ca="1" si="32"/>
        <v/>
      </c>
      <c r="I293" s="51" t="str">
        <f t="shared" si="33"/>
        <v/>
      </c>
      <c r="J293" s="29" t="str">
        <f>IF(G293&lt;&gt;"",IF($D$7="Weekly","Wk "&amp;WEEKNUM(G293)&amp;" "&amp;"- "&amp;YEAR(G293),IF($D$7="Monthly",TEXT(G293,"mmm-yyyy"),IF($D$7="Yearly","Y "&amp;YEAR(G293),IF($D$7="Quarterly",YEAR(G293)&amp;" - Q"&amp;LOOKUP(MONTH(G293),{1,4,7,10},{1,2,3,4}),TEXT(F293,"dd-mmm-yy")&amp;" - "&amp;TEXT(G293,"dd-mmm-yy"))))),"")</f>
        <v/>
      </c>
      <c r="O293" s="63"/>
      <c r="S293" s="16" t="str">
        <f t="array" ref="S293">IF(T293&lt;&gt;"",MIN(IF($C$15:$C$10000&gt;=(T293-6),$C$15:$C$10000)),"")</f>
        <v/>
      </c>
      <c r="T293" s="16" t="str">
        <f t="array" ref="T293">IF(T292&lt;&gt;"",IF(S292-1&gt;=$U$7,MAX(IF($C$15:$C$10000&lt;=(S292-1),$C$15:$C$10000)),""),"")</f>
        <v/>
      </c>
      <c r="U293" s="16" t="str">
        <f t="array" ref="U293">IF(V293&lt;&gt;"",MIN(IF($C$15:$C$10000&gt;=DATE(YEAR(V293),MONTH(V293),1),$C$15:$C$10000)),"")</f>
        <v/>
      </c>
      <c r="V293" s="16" t="str">
        <f t="array" ref="V293">IF(V292&lt;&gt;"",IF(U292-1&gt;=$U$7,MAX(IF($C$15:$C$10000&lt;=U292-1,$C$15:$C$10000)),""),"")</f>
        <v/>
      </c>
      <c r="W293" s="20" t="str">
        <f t="array" ref="W293">IF(X293&lt;&gt;"",MIN(IF($C$15:$C$10000&gt;=DATE(YEAR(X293),3*(ROUNDUP(MONTH(X293)/3,0)-1)+1,1),$C$15:$C$10000)),"")</f>
        <v/>
      </c>
      <c r="X293" s="16" t="str">
        <f t="array" ref="X293">IF(X292&lt;&gt;"",IF(W292-1&gt;=$U$7,MAX(IF($C$15:$C$10000&lt;=W292-1,$C$15:$C$10000)),""),"")</f>
        <v/>
      </c>
      <c r="Y293" s="16" t="str">
        <f t="array" ref="Y293">IF(Z293&lt;&gt;"",MIN(IF($C$15:$C$10000&gt;=DATE(YEAR(Z293),1,1),$C$15:$C$10000)),"")</f>
        <v/>
      </c>
      <c r="Z293" s="16" t="str">
        <f t="array" ref="Z293">IF(Z292&lt;&gt;"",IF(Y292-1&gt;=$U$7,MAX(IF($C$15:$C$10000&lt;=Y292-1,$C$15:$C$10000)),""),"")</f>
        <v/>
      </c>
      <c r="AA293" s="16" t="str">
        <f t="array" ref="AA293">IF(AB293&lt;&gt;"",MIN(IF($C$15:$C$10000&gt;=AB293-$G$7,$C$15:$C$10000)),"")</f>
        <v/>
      </c>
      <c r="AB293" s="16" t="str">
        <f t="array" ref="AB293">IF(AB292&lt;&gt;"",IF(AA292-1&gt;=$U$7,MAX(IF($C$15:$C$10000&lt;=AA292-1,$C$15:$C$10000)),""),"")</f>
        <v/>
      </c>
    </row>
    <row r="294" spans="3:28" x14ac:dyDescent="0.2">
      <c r="C294" s="16"/>
      <c r="D294" s="29"/>
      <c r="F294" s="16" t="str">
        <f t="shared" si="30"/>
        <v/>
      </c>
      <c r="G294" s="16" t="str">
        <f t="shared" si="31"/>
        <v/>
      </c>
      <c r="H294" s="53" t="str">
        <f t="shared" ca="1" si="32"/>
        <v/>
      </c>
      <c r="I294" s="51" t="str">
        <f t="shared" si="33"/>
        <v/>
      </c>
      <c r="J294" s="29" t="str">
        <f>IF(G294&lt;&gt;"",IF($D$7="Weekly","Wk "&amp;WEEKNUM(G294)&amp;" "&amp;"- "&amp;YEAR(G294),IF($D$7="Monthly",TEXT(G294,"mmm-yyyy"),IF($D$7="Yearly","Y "&amp;YEAR(G294),IF($D$7="Quarterly",YEAR(G294)&amp;" - Q"&amp;LOOKUP(MONTH(G294),{1,4,7,10},{1,2,3,4}),TEXT(F294,"dd-mmm-yy")&amp;" - "&amp;TEXT(G294,"dd-mmm-yy"))))),"")</f>
        <v/>
      </c>
      <c r="O294" s="63"/>
      <c r="S294" s="16" t="str">
        <f t="array" ref="S294">IF(T294&lt;&gt;"",MIN(IF($C$15:$C$10000&gt;=(T294-6),$C$15:$C$10000)),"")</f>
        <v/>
      </c>
      <c r="T294" s="16" t="str">
        <f t="array" ref="T294">IF(T293&lt;&gt;"",IF(S293-1&gt;=$U$7,MAX(IF($C$15:$C$10000&lt;=(S293-1),$C$15:$C$10000)),""),"")</f>
        <v/>
      </c>
      <c r="U294" s="16" t="str">
        <f t="array" ref="U294">IF(V294&lt;&gt;"",MIN(IF($C$15:$C$10000&gt;=DATE(YEAR(V294),MONTH(V294),1),$C$15:$C$10000)),"")</f>
        <v/>
      </c>
      <c r="V294" s="16" t="str">
        <f t="array" ref="V294">IF(V293&lt;&gt;"",IF(U293-1&gt;=$U$7,MAX(IF($C$15:$C$10000&lt;=U293-1,$C$15:$C$10000)),""),"")</f>
        <v/>
      </c>
      <c r="W294" s="20" t="str">
        <f t="array" ref="W294">IF(X294&lt;&gt;"",MIN(IF($C$15:$C$10000&gt;=DATE(YEAR(X294),3*(ROUNDUP(MONTH(X294)/3,0)-1)+1,1),$C$15:$C$10000)),"")</f>
        <v/>
      </c>
      <c r="X294" s="16" t="str">
        <f t="array" ref="X294">IF(X293&lt;&gt;"",IF(W293-1&gt;=$U$7,MAX(IF($C$15:$C$10000&lt;=W293-1,$C$15:$C$10000)),""),"")</f>
        <v/>
      </c>
      <c r="Y294" s="16" t="str">
        <f t="array" ref="Y294">IF(Z294&lt;&gt;"",MIN(IF($C$15:$C$10000&gt;=DATE(YEAR(Z294),1,1),$C$15:$C$10000)),"")</f>
        <v/>
      </c>
      <c r="Z294" s="16" t="str">
        <f t="array" ref="Z294">IF(Z293&lt;&gt;"",IF(Y293-1&gt;=$U$7,MAX(IF($C$15:$C$10000&lt;=Y293-1,$C$15:$C$10000)),""),"")</f>
        <v/>
      </c>
      <c r="AA294" s="16" t="str">
        <f t="array" ref="AA294">IF(AB294&lt;&gt;"",MIN(IF($C$15:$C$10000&gt;=AB294-$G$7,$C$15:$C$10000)),"")</f>
        <v/>
      </c>
      <c r="AB294" s="16" t="str">
        <f t="array" ref="AB294">IF(AB293&lt;&gt;"",IF(AA293-1&gt;=$U$7,MAX(IF($C$15:$C$10000&lt;=AA293-1,$C$15:$C$10000)),""),"")</f>
        <v/>
      </c>
    </row>
    <row r="295" spans="3:28" x14ac:dyDescent="0.2">
      <c r="C295" s="16"/>
      <c r="D295" s="29"/>
      <c r="F295" s="16" t="str">
        <f t="shared" si="30"/>
        <v/>
      </c>
      <c r="G295" s="16" t="str">
        <f t="shared" si="31"/>
        <v/>
      </c>
      <c r="H295" s="53" t="str">
        <f t="shared" ca="1" si="32"/>
        <v/>
      </c>
      <c r="I295" s="51" t="str">
        <f t="shared" si="33"/>
        <v/>
      </c>
      <c r="J295" s="29" t="str">
        <f>IF(G295&lt;&gt;"",IF($D$7="Weekly","Wk "&amp;WEEKNUM(G295)&amp;" "&amp;"- "&amp;YEAR(G295),IF($D$7="Monthly",TEXT(G295,"mmm-yyyy"),IF($D$7="Yearly","Y "&amp;YEAR(G295),IF($D$7="Quarterly",YEAR(G295)&amp;" - Q"&amp;LOOKUP(MONTH(G295),{1,4,7,10},{1,2,3,4}),TEXT(F295,"dd-mmm-yy")&amp;" - "&amp;TEXT(G295,"dd-mmm-yy"))))),"")</f>
        <v/>
      </c>
      <c r="O295" s="63"/>
      <c r="S295" s="16" t="str">
        <f t="array" ref="S295">IF(T295&lt;&gt;"",MIN(IF($C$15:$C$10000&gt;=(T295-6),$C$15:$C$10000)),"")</f>
        <v/>
      </c>
      <c r="T295" s="16" t="str">
        <f t="array" ref="T295">IF(T294&lt;&gt;"",IF(S294-1&gt;=$U$7,MAX(IF($C$15:$C$10000&lt;=(S294-1),$C$15:$C$10000)),""),"")</f>
        <v/>
      </c>
      <c r="U295" s="16" t="str">
        <f t="array" ref="U295">IF(V295&lt;&gt;"",MIN(IF($C$15:$C$10000&gt;=DATE(YEAR(V295),MONTH(V295),1),$C$15:$C$10000)),"")</f>
        <v/>
      </c>
      <c r="V295" s="16" t="str">
        <f t="array" ref="V295">IF(V294&lt;&gt;"",IF(U294-1&gt;=$U$7,MAX(IF($C$15:$C$10000&lt;=U294-1,$C$15:$C$10000)),""),"")</f>
        <v/>
      </c>
      <c r="W295" s="20" t="str">
        <f t="array" ref="W295">IF(X295&lt;&gt;"",MIN(IF($C$15:$C$10000&gt;=DATE(YEAR(X295),3*(ROUNDUP(MONTH(X295)/3,0)-1)+1,1),$C$15:$C$10000)),"")</f>
        <v/>
      </c>
      <c r="X295" s="16" t="str">
        <f t="array" ref="X295">IF(X294&lt;&gt;"",IF(W294-1&gt;=$U$7,MAX(IF($C$15:$C$10000&lt;=W294-1,$C$15:$C$10000)),""),"")</f>
        <v/>
      </c>
      <c r="Y295" s="16" t="str">
        <f t="array" ref="Y295">IF(Z295&lt;&gt;"",MIN(IF($C$15:$C$10000&gt;=DATE(YEAR(Z295),1,1),$C$15:$C$10000)),"")</f>
        <v/>
      </c>
      <c r="Z295" s="16" t="str">
        <f t="array" ref="Z295">IF(Z294&lt;&gt;"",IF(Y294-1&gt;=$U$7,MAX(IF($C$15:$C$10000&lt;=Y294-1,$C$15:$C$10000)),""),"")</f>
        <v/>
      </c>
      <c r="AA295" s="16" t="str">
        <f t="array" ref="AA295">IF(AB295&lt;&gt;"",MIN(IF($C$15:$C$10000&gt;=AB295-$G$7,$C$15:$C$10000)),"")</f>
        <v/>
      </c>
      <c r="AB295" s="16" t="str">
        <f t="array" ref="AB295">IF(AB294&lt;&gt;"",IF(AA294-1&gt;=$U$7,MAX(IF($C$15:$C$10000&lt;=AA294-1,$C$15:$C$10000)),""),"")</f>
        <v/>
      </c>
    </row>
    <row r="296" spans="3:28" x14ac:dyDescent="0.2">
      <c r="C296" s="16"/>
      <c r="D296" s="29"/>
      <c r="F296" s="16" t="str">
        <f t="shared" si="30"/>
        <v/>
      </c>
      <c r="G296" s="16" t="str">
        <f t="shared" si="31"/>
        <v/>
      </c>
      <c r="H296" s="53" t="str">
        <f t="shared" ca="1" si="32"/>
        <v/>
      </c>
      <c r="I296" s="51" t="str">
        <f t="shared" si="33"/>
        <v/>
      </c>
      <c r="J296" s="29" t="str">
        <f>IF(G296&lt;&gt;"",IF($D$7="Weekly","Wk "&amp;WEEKNUM(G296)&amp;" "&amp;"- "&amp;YEAR(G296),IF($D$7="Monthly",TEXT(G296,"mmm-yyyy"),IF($D$7="Yearly","Y "&amp;YEAR(G296),IF($D$7="Quarterly",YEAR(G296)&amp;" - Q"&amp;LOOKUP(MONTH(G296),{1,4,7,10},{1,2,3,4}),TEXT(F296,"dd-mmm-yy")&amp;" - "&amp;TEXT(G296,"dd-mmm-yy"))))),"")</f>
        <v/>
      </c>
      <c r="O296" s="63"/>
      <c r="S296" s="16" t="str">
        <f t="array" ref="S296">IF(T296&lt;&gt;"",MIN(IF($C$15:$C$10000&gt;=(T296-6),$C$15:$C$10000)),"")</f>
        <v/>
      </c>
      <c r="T296" s="16" t="str">
        <f t="array" ref="T296">IF(T295&lt;&gt;"",IF(S295-1&gt;=$U$7,MAX(IF($C$15:$C$10000&lt;=(S295-1),$C$15:$C$10000)),""),"")</f>
        <v/>
      </c>
      <c r="U296" s="16" t="str">
        <f t="array" ref="U296">IF(V296&lt;&gt;"",MIN(IF($C$15:$C$10000&gt;=DATE(YEAR(V296),MONTH(V296),1),$C$15:$C$10000)),"")</f>
        <v/>
      </c>
      <c r="V296" s="16" t="str">
        <f t="array" ref="V296">IF(V295&lt;&gt;"",IF(U295-1&gt;=$U$7,MAX(IF($C$15:$C$10000&lt;=U295-1,$C$15:$C$10000)),""),"")</f>
        <v/>
      </c>
      <c r="W296" s="20" t="str">
        <f t="array" ref="W296">IF(X296&lt;&gt;"",MIN(IF($C$15:$C$10000&gt;=DATE(YEAR(X296),3*(ROUNDUP(MONTH(X296)/3,0)-1)+1,1),$C$15:$C$10000)),"")</f>
        <v/>
      </c>
      <c r="X296" s="16" t="str">
        <f t="array" ref="X296">IF(X295&lt;&gt;"",IF(W295-1&gt;=$U$7,MAX(IF($C$15:$C$10000&lt;=W295-1,$C$15:$C$10000)),""),"")</f>
        <v/>
      </c>
      <c r="Y296" s="16" t="str">
        <f t="array" ref="Y296">IF(Z296&lt;&gt;"",MIN(IF($C$15:$C$10000&gt;=DATE(YEAR(Z296),1,1),$C$15:$C$10000)),"")</f>
        <v/>
      </c>
      <c r="Z296" s="16" t="str">
        <f t="array" ref="Z296">IF(Z295&lt;&gt;"",IF(Y295-1&gt;=$U$7,MAX(IF($C$15:$C$10000&lt;=Y295-1,$C$15:$C$10000)),""),"")</f>
        <v/>
      </c>
      <c r="AA296" s="16" t="str">
        <f t="array" ref="AA296">IF(AB296&lt;&gt;"",MIN(IF($C$15:$C$10000&gt;=AB296-$G$7,$C$15:$C$10000)),"")</f>
        <v/>
      </c>
      <c r="AB296" s="16" t="str">
        <f t="array" ref="AB296">IF(AB295&lt;&gt;"",IF(AA295-1&gt;=$U$7,MAX(IF($C$15:$C$10000&lt;=AA295-1,$C$15:$C$10000)),""),"")</f>
        <v/>
      </c>
    </row>
    <row r="297" spans="3:28" x14ac:dyDescent="0.2">
      <c r="C297" s="16"/>
      <c r="D297" s="29"/>
      <c r="F297" s="16" t="str">
        <f t="shared" ref="F297:F360" si="34">IF($D$7="Weekly",S297,IF($D$7="Monthly",U297,IF($D$7="Quarterly",W297,IF($D$7="Yearly",Y297,AA297))))</f>
        <v/>
      </c>
      <c r="G297" s="16" t="str">
        <f t="shared" ref="G297:G360" si="35">IF($D$7="Weekly",T297,IF($D$7="Monthly",V297,IF($D$7="Quarterly",X297,IF($D$7="Yearly",Z297,AB297))))</f>
        <v/>
      </c>
      <c r="H297" s="53" t="str">
        <f t="shared" ca="1" si="32"/>
        <v/>
      </c>
      <c r="I297" s="51" t="str">
        <f t="shared" si="33"/>
        <v/>
      </c>
      <c r="J297" s="29" t="str">
        <f>IF(G297&lt;&gt;"",IF($D$7="Weekly","Wk "&amp;WEEKNUM(G297)&amp;" "&amp;"- "&amp;YEAR(G297),IF($D$7="Monthly",TEXT(G297,"mmm-yyyy"),IF($D$7="Yearly","Y "&amp;YEAR(G297),IF($D$7="Quarterly",YEAR(G297)&amp;" - Q"&amp;LOOKUP(MONTH(G297),{1,4,7,10},{1,2,3,4}),TEXT(F297,"dd-mmm-yy")&amp;" - "&amp;TEXT(G297,"dd-mmm-yy"))))),"")</f>
        <v/>
      </c>
      <c r="O297" s="63"/>
      <c r="S297" s="16" t="str">
        <f t="array" ref="S297">IF(T297&lt;&gt;"",MIN(IF($C$15:$C$10000&gt;=(T297-6),$C$15:$C$10000)),"")</f>
        <v/>
      </c>
      <c r="T297" s="16" t="str">
        <f t="array" ref="T297">IF(T296&lt;&gt;"",IF(S296-1&gt;=$U$7,MAX(IF($C$15:$C$10000&lt;=(S296-1),$C$15:$C$10000)),""),"")</f>
        <v/>
      </c>
      <c r="U297" s="16" t="str">
        <f t="array" ref="U297">IF(V297&lt;&gt;"",MIN(IF($C$15:$C$10000&gt;=DATE(YEAR(V297),MONTH(V297),1),$C$15:$C$10000)),"")</f>
        <v/>
      </c>
      <c r="V297" s="16" t="str">
        <f t="array" ref="V297">IF(V296&lt;&gt;"",IF(U296-1&gt;=$U$7,MAX(IF($C$15:$C$10000&lt;=U296-1,$C$15:$C$10000)),""),"")</f>
        <v/>
      </c>
      <c r="W297" s="20" t="str">
        <f t="array" ref="W297">IF(X297&lt;&gt;"",MIN(IF($C$15:$C$10000&gt;=DATE(YEAR(X297),3*(ROUNDUP(MONTH(X297)/3,0)-1)+1,1),$C$15:$C$10000)),"")</f>
        <v/>
      </c>
      <c r="X297" s="16" t="str">
        <f t="array" ref="X297">IF(X296&lt;&gt;"",IF(W296-1&gt;=$U$7,MAX(IF($C$15:$C$10000&lt;=W296-1,$C$15:$C$10000)),""),"")</f>
        <v/>
      </c>
      <c r="Y297" s="16" t="str">
        <f t="array" ref="Y297">IF(Z297&lt;&gt;"",MIN(IF($C$15:$C$10000&gt;=DATE(YEAR(Z297),1,1),$C$15:$C$10000)),"")</f>
        <v/>
      </c>
      <c r="Z297" s="16" t="str">
        <f t="array" ref="Z297">IF(Z296&lt;&gt;"",IF(Y296-1&gt;=$U$7,MAX(IF($C$15:$C$10000&lt;=Y296-1,$C$15:$C$10000)),""),"")</f>
        <v/>
      </c>
      <c r="AA297" s="16" t="str">
        <f t="array" ref="AA297">IF(AB297&lt;&gt;"",MIN(IF($C$15:$C$10000&gt;=AB297-$G$7,$C$15:$C$10000)),"")</f>
        <v/>
      </c>
      <c r="AB297" s="16" t="str">
        <f t="array" ref="AB297">IF(AB296&lt;&gt;"",IF(AA296-1&gt;=$U$7,MAX(IF($C$15:$C$10000&lt;=AA296-1,$C$15:$C$10000)),""),"")</f>
        <v/>
      </c>
    </row>
    <row r="298" spans="3:28" x14ac:dyDescent="0.2">
      <c r="C298" s="16"/>
      <c r="D298" s="29"/>
      <c r="F298" s="16" t="str">
        <f t="shared" si="34"/>
        <v/>
      </c>
      <c r="G298" s="16" t="str">
        <f t="shared" si="35"/>
        <v/>
      </c>
      <c r="H298" s="53" t="str">
        <f t="shared" ca="1" si="32"/>
        <v/>
      </c>
      <c r="I298" s="51" t="str">
        <f t="shared" si="33"/>
        <v/>
      </c>
      <c r="J298" s="29" t="str">
        <f>IF(G298&lt;&gt;"",IF($D$7="Weekly","Wk "&amp;WEEKNUM(G298)&amp;" "&amp;"- "&amp;YEAR(G298),IF($D$7="Monthly",TEXT(G298,"mmm-yyyy"),IF($D$7="Yearly","Y "&amp;YEAR(G298),IF($D$7="Quarterly",YEAR(G298)&amp;" - Q"&amp;LOOKUP(MONTH(G298),{1,4,7,10},{1,2,3,4}),TEXT(F298,"dd-mmm-yy")&amp;" - "&amp;TEXT(G298,"dd-mmm-yy"))))),"")</f>
        <v/>
      </c>
      <c r="O298" s="63"/>
      <c r="S298" s="16" t="str">
        <f t="array" ref="S298">IF(T298&lt;&gt;"",MIN(IF($C$15:$C$10000&gt;=(T298-6),$C$15:$C$10000)),"")</f>
        <v/>
      </c>
      <c r="T298" s="16" t="str">
        <f t="array" ref="T298">IF(T297&lt;&gt;"",IF(S297-1&gt;=$U$7,MAX(IF($C$15:$C$10000&lt;=(S297-1),$C$15:$C$10000)),""),"")</f>
        <v/>
      </c>
      <c r="U298" s="16" t="str">
        <f t="array" ref="U298">IF(V298&lt;&gt;"",MIN(IF($C$15:$C$10000&gt;=DATE(YEAR(V298),MONTH(V298),1),$C$15:$C$10000)),"")</f>
        <v/>
      </c>
      <c r="V298" s="16" t="str">
        <f t="array" ref="V298">IF(V297&lt;&gt;"",IF(U297-1&gt;=$U$7,MAX(IF($C$15:$C$10000&lt;=U297-1,$C$15:$C$10000)),""),"")</f>
        <v/>
      </c>
      <c r="W298" s="20" t="str">
        <f t="array" ref="W298">IF(X298&lt;&gt;"",MIN(IF($C$15:$C$10000&gt;=DATE(YEAR(X298),3*(ROUNDUP(MONTH(X298)/3,0)-1)+1,1),$C$15:$C$10000)),"")</f>
        <v/>
      </c>
      <c r="X298" s="16" t="str">
        <f t="array" ref="X298">IF(X297&lt;&gt;"",IF(W297-1&gt;=$U$7,MAX(IF($C$15:$C$10000&lt;=W297-1,$C$15:$C$10000)),""),"")</f>
        <v/>
      </c>
      <c r="Y298" s="16" t="str">
        <f t="array" ref="Y298">IF(Z298&lt;&gt;"",MIN(IF($C$15:$C$10000&gt;=DATE(YEAR(Z298),1,1),$C$15:$C$10000)),"")</f>
        <v/>
      </c>
      <c r="Z298" s="16" t="str">
        <f t="array" ref="Z298">IF(Z297&lt;&gt;"",IF(Y297-1&gt;=$U$7,MAX(IF($C$15:$C$10000&lt;=Y297-1,$C$15:$C$10000)),""),"")</f>
        <v/>
      </c>
      <c r="AA298" s="16" t="str">
        <f t="array" ref="AA298">IF(AB298&lt;&gt;"",MIN(IF($C$15:$C$10000&gt;=AB298-$G$7,$C$15:$C$10000)),"")</f>
        <v/>
      </c>
      <c r="AB298" s="16" t="str">
        <f t="array" ref="AB298">IF(AB297&lt;&gt;"",IF(AA297-1&gt;=$U$7,MAX(IF($C$15:$C$10000&lt;=AA297-1,$C$15:$C$10000)),""),"")</f>
        <v/>
      </c>
    </row>
    <row r="299" spans="3:28" x14ac:dyDescent="0.2">
      <c r="C299" s="16"/>
      <c r="D299" s="29"/>
      <c r="F299" s="16" t="str">
        <f t="shared" si="34"/>
        <v/>
      </c>
      <c r="G299" s="16" t="str">
        <f t="shared" si="35"/>
        <v/>
      </c>
      <c r="H299" s="53" t="str">
        <f t="shared" ca="1" si="32"/>
        <v/>
      </c>
      <c r="I299" s="51" t="str">
        <f t="shared" si="33"/>
        <v/>
      </c>
      <c r="J299" s="29" t="str">
        <f>IF(G299&lt;&gt;"",IF($D$7="Weekly","Wk "&amp;WEEKNUM(G299)&amp;" "&amp;"- "&amp;YEAR(G299),IF($D$7="Monthly",TEXT(G299,"mmm-yyyy"),IF($D$7="Yearly","Y "&amp;YEAR(G299),IF($D$7="Quarterly",YEAR(G299)&amp;" - Q"&amp;LOOKUP(MONTH(G299),{1,4,7,10},{1,2,3,4}),TEXT(F299,"dd-mmm-yy")&amp;" - "&amp;TEXT(G299,"dd-mmm-yy"))))),"")</f>
        <v/>
      </c>
      <c r="O299" s="63"/>
      <c r="S299" s="16" t="str">
        <f t="array" ref="S299">IF(T299&lt;&gt;"",MIN(IF($C$15:$C$10000&gt;=(T299-6),$C$15:$C$10000)),"")</f>
        <v/>
      </c>
      <c r="T299" s="16" t="str">
        <f t="array" ref="T299">IF(T298&lt;&gt;"",IF(S298-1&gt;=$U$7,MAX(IF($C$15:$C$10000&lt;=(S298-1),$C$15:$C$10000)),""),"")</f>
        <v/>
      </c>
      <c r="U299" s="16" t="str">
        <f t="array" ref="U299">IF(V299&lt;&gt;"",MIN(IF($C$15:$C$10000&gt;=DATE(YEAR(V299),MONTH(V299),1),$C$15:$C$10000)),"")</f>
        <v/>
      </c>
      <c r="V299" s="16" t="str">
        <f t="array" ref="V299">IF(V298&lt;&gt;"",IF(U298-1&gt;=$U$7,MAX(IF($C$15:$C$10000&lt;=U298-1,$C$15:$C$10000)),""),"")</f>
        <v/>
      </c>
      <c r="W299" s="20" t="str">
        <f t="array" ref="W299">IF(X299&lt;&gt;"",MIN(IF($C$15:$C$10000&gt;=DATE(YEAR(X299),3*(ROUNDUP(MONTH(X299)/3,0)-1)+1,1),$C$15:$C$10000)),"")</f>
        <v/>
      </c>
      <c r="X299" s="16" t="str">
        <f t="array" ref="X299">IF(X298&lt;&gt;"",IF(W298-1&gt;=$U$7,MAX(IF($C$15:$C$10000&lt;=W298-1,$C$15:$C$10000)),""),"")</f>
        <v/>
      </c>
      <c r="Y299" s="16" t="str">
        <f t="array" ref="Y299">IF(Z299&lt;&gt;"",MIN(IF($C$15:$C$10000&gt;=DATE(YEAR(Z299),1,1),$C$15:$C$10000)),"")</f>
        <v/>
      </c>
      <c r="Z299" s="16" t="str">
        <f t="array" ref="Z299">IF(Z298&lt;&gt;"",IF(Y298-1&gt;=$U$7,MAX(IF($C$15:$C$10000&lt;=Y298-1,$C$15:$C$10000)),""),"")</f>
        <v/>
      </c>
      <c r="AA299" s="16" t="str">
        <f t="array" ref="AA299">IF(AB299&lt;&gt;"",MIN(IF($C$15:$C$10000&gt;=AB299-$G$7,$C$15:$C$10000)),"")</f>
        <v/>
      </c>
      <c r="AB299" s="16" t="str">
        <f t="array" ref="AB299">IF(AB298&lt;&gt;"",IF(AA298-1&gt;=$U$7,MAX(IF($C$15:$C$10000&lt;=AA298-1,$C$15:$C$10000)),""),"")</f>
        <v/>
      </c>
    </row>
    <row r="300" spans="3:28" x14ac:dyDescent="0.2">
      <c r="C300" s="16"/>
      <c r="D300" s="29"/>
      <c r="F300" s="16" t="str">
        <f t="shared" si="34"/>
        <v/>
      </c>
      <c r="G300" s="16" t="str">
        <f t="shared" si="35"/>
        <v/>
      </c>
      <c r="H300" s="53" t="str">
        <f t="shared" ca="1" si="32"/>
        <v/>
      </c>
      <c r="I300" s="51" t="str">
        <f t="shared" si="33"/>
        <v/>
      </c>
      <c r="J300" s="29" t="str">
        <f>IF(G300&lt;&gt;"",IF($D$7="Weekly","Wk "&amp;WEEKNUM(G300)&amp;" "&amp;"- "&amp;YEAR(G300),IF($D$7="Monthly",TEXT(G300,"mmm-yyyy"),IF($D$7="Yearly","Y "&amp;YEAR(G300),IF($D$7="Quarterly",YEAR(G300)&amp;" - Q"&amp;LOOKUP(MONTH(G300),{1,4,7,10},{1,2,3,4}),TEXT(F300,"dd-mmm-yy")&amp;" - "&amp;TEXT(G300,"dd-mmm-yy"))))),"")</f>
        <v/>
      </c>
      <c r="O300" s="63"/>
      <c r="S300" s="16" t="str">
        <f t="array" ref="S300">IF(T300&lt;&gt;"",MIN(IF($C$15:$C$10000&gt;=(T300-6),$C$15:$C$10000)),"")</f>
        <v/>
      </c>
      <c r="T300" s="16" t="str">
        <f t="array" ref="T300">IF(T299&lt;&gt;"",IF(S299-1&gt;=$U$7,MAX(IF($C$15:$C$10000&lt;=(S299-1),$C$15:$C$10000)),""),"")</f>
        <v/>
      </c>
      <c r="U300" s="16" t="str">
        <f t="array" ref="U300">IF(V300&lt;&gt;"",MIN(IF($C$15:$C$10000&gt;=DATE(YEAR(V300),MONTH(V300),1),$C$15:$C$10000)),"")</f>
        <v/>
      </c>
      <c r="V300" s="16" t="str">
        <f t="array" ref="V300">IF(V299&lt;&gt;"",IF(U299-1&gt;=$U$7,MAX(IF($C$15:$C$10000&lt;=U299-1,$C$15:$C$10000)),""),"")</f>
        <v/>
      </c>
      <c r="W300" s="20" t="str">
        <f t="array" ref="W300">IF(X300&lt;&gt;"",MIN(IF($C$15:$C$10000&gt;=DATE(YEAR(X300),3*(ROUNDUP(MONTH(X300)/3,0)-1)+1,1),$C$15:$C$10000)),"")</f>
        <v/>
      </c>
      <c r="X300" s="16" t="str">
        <f t="array" ref="X300">IF(X299&lt;&gt;"",IF(W299-1&gt;=$U$7,MAX(IF($C$15:$C$10000&lt;=W299-1,$C$15:$C$10000)),""),"")</f>
        <v/>
      </c>
      <c r="Y300" s="16" t="str">
        <f t="array" ref="Y300">IF(Z300&lt;&gt;"",MIN(IF($C$15:$C$10000&gt;=DATE(YEAR(Z300),1,1),$C$15:$C$10000)),"")</f>
        <v/>
      </c>
      <c r="Z300" s="16" t="str">
        <f t="array" ref="Z300">IF(Z299&lt;&gt;"",IF(Y299-1&gt;=$U$7,MAX(IF($C$15:$C$10000&lt;=Y299-1,$C$15:$C$10000)),""),"")</f>
        <v/>
      </c>
      <c r="AA300" s="16" t="str">
        <f t="array" ref="AA300">IF(AB300&lt;&gt;"",MIN(IF($C$15:$C$10000&gt;=AB300-$G$7,$C$15:$C$10000)),"")</f>
        <v/>
      </c>
      <c r="AB300" s="16" t="str">
        <f t="array" ref="AB300">IF(AB299&lt;&gt;"",IF(AA299-1&gt;=$U$7,MAX(IF($C$15:$C$10000&lt;=AA299-1,$C$15:$C$10000)),""),"")</f>
        <v/>
      </c>
    </row>
    <row r="301" spans="3:28" x14ac:dyDescent="0.2">
      <c r="C301" s="16"/>
      <c r="D301" s="29"/>
      <c r="F301" s="16" t="str">
        <f t="shared" si="34"/>
        <v/>
      </c>
      <c r="G301" s="16" t="str">
        <f t="shared" si="35"/>
        <v/>
      </c>
      <c r="H301" s="53" t="str">
        <f t="shared" ca="1" si="32"/>
        <v/>
      </c>
      <c r="I301" s="51" t="str">
        <f t="shared" si="33"/>
        <v/>
      </c>
      <c r="J301" s="29" t="str">
        <f>IF(G301&lt;&gt;"",IF($D$7="Weekly","Wk "&amp;WEEKNUM(G301)&amp;" "&amp;"- "&amp;YEAR(G301),IF($D$7="Monthly",TEXT(G301,"mmm-yyyy"),IF($D$7="Yearly","Y "&amp;YEAR(G301),IF($D$7="Quarterly",YEAR(G301)&amp;" - Q"&amp;LOOKUP(MONTH(G301),{1,4,7,10},{1,2,3,4}),TEXT(F301,"dd-mmm-yy")&amp;" - "&amp;TEXT(G301,"dd-mmm-yy"))))),"")</f>
        <v/>
      </c>
      <c r="O301" s="63"/>
      <c r="S301" s="16" t="str">
        <f t="array" ref="S301">IF(T301&lt;&gt;"",MIN(IF($C$15:$C$10000&gt;=(T301-6),$C$15:$C$10000)),"")</f>
        <v/>
      </c>
      <c r="T301" s="16" t="str">
        <f t="array" ref="T301">IF(T300&lt;&gt;"",IF(S300-1&gt;=$U$7,MAX(IF($C$15:$C$10000&lt;=(S300-1),$C$15:$C$10000)),""),"")</f>
        <v/>
      </c>
      <c r="U301" s="16" t="str">
        <f t="array" ref="U301">IF(V301&lt;&gt;"",MIN(IF($C$15:$C$10000&gt;=DATE(YEAR(V301),MONTH(V301),1),$C$15:$C$10000)),"")</f>
        <v/>
      </c>
      <c r="V301" s="16" t="str">
        <f t="array" ref="V301">IF(V300&lt;&gt;"",IF(U300-1&gt;=$U$7,MAX(IF($C$15:$C$10000&lt;=U300-1,$C$15:$C$10000)),""),"")</f>
        <v/>
      </c>
      <c r="W301" s="20" t="str">
        <f t="array" ref="W301">IF(X301&lt;&gt;"",MIN(IF($C$15:$C$10000&gt;=DATE(YEAR(X301),3*(ROUNDUP(MONTH(X301)/3,0)-1)+1,1),$C$15:$C$10000)),"")</f>
        <v/>
      </c>
      <c r="X301" s="16" t="str">
        <f t="array" ref="X301">IF(X300&lt;&gt;"",IF(W300-1&gt;=$U$7,MAX(IF($C$15:$C$10000&lt;=W300-1,$C$15:$C$10000)),""),"")</f>
        <v/>
      </c>
      <c r="Y301" s="16" t="str">
        <f t="array" ref="Y301">IF(Z301&lt;&gt;"",MIN(IF($C$15:$C$10000&gt;=DATE(YEAR(Z301),1,1),$C$15:$C$10000)),"")</f>
        <v/>
      </c>
      <c r="Z301" s="16" t="str">
        <f t="array" ref="Z301">IF(Z300&lt;&gt;"",IF(Y300-1&gt;=$U$7,MAX(IF($C$15:$C$10000&lt;=Y300-1,$C$15:$C$10000)),""),"")</f>
        <v/>
      </c>
      <c r="AA301" s="16" t="str">
        <f t="array" ref="AA301">IF(AB301&lt;&gt;"",MIN(IF($C$15:$C$10000&gt;=AB301-$G$7,$C$15:$C$10000)),"")</f>
        <v/>
      </c>
      <c r="AB301" s="16" t="str">
        <f t="array" ref="AB301">IF(AB300&lt;&gt;"",IF(AA300-1&gt;=$U$7,MAX(IF($C$15:$C$10000&lt;=AA300-1,$C$15:$C$10000)),""),"")</f>
        <v/>
      </c>
    </row>
    <row r="302" spans="3:28" x14ac:dyDescent="0.2">
      <c r="C302" s="16"/>
      <c r="D302" s="29"/>
      <c r="F302" s="16" t="str">
        <f t="shared" si="34"/>
        <v/>
      </c>
      <c r="G302" s="16" t="str">
        <f t="shared" si="35"/>
        <v/>
      </c>
      <c r="H302" s="53" t="str">
        <f t="shared" ca="1" si="32"/>
        <v/>
      </c>
      <c r="I302" s="51" t="str">
        <f t="shared" si="33"/>
        <v/>
      </c>
      <c r="J302" s="29" t="str">
        <f>IF(G302&lt;&gt;"",IF($D$7="Weekly","Wk "&amp;WEEKNUM(G302)&amp;" "&amp;"- "&amp;YEAR(G302),IF($D$7="Monthly",TEXT(G302,"mmm-yyyy"),IF($D$7="Yearly","Y "&amp;YEAR(G302),IF($D$7="Quarterly",YEAR(G302)&amp;" - Q"&amp;LOOKUP(MONTH(G302),{1,4,7,10},{1,2,3,4}),TEXT(F302,"dd-mmm-yy")&amp;" - "&amp;TEXT(G302,"dd-mmm-yy"))))),"")</f>
        <v/>
      </c>
      <c r="O302" s="63"/>
      <c r="S302" s="16" t="str">
        <f t="array" ref="S302">IF(T302&lt;&gt;"",MIN(IF($C$15:$C$10000&gt;=(T302-6),$C$15:$C$10000)),"")</f>
        <v/>
      </c>
      <c r="T302" s="16" t="str">
        <f t="array" ref="T302">IF(T301&lt;&gt;"",IF(S301-1&gt;=$U$7,MAX(IF($C$15:$C$10000&lt;=(S301-1),$C$15:$C$10000)),""),"")</f>
        <v/>
      </c>
      <c r="U302" s="16" t="str">
        <f t="array" ref="U302">IF(V302&lt;&gt;"",MIN(IF($C$15:$C$10000&gt;=DATE(YEAR(V302),MONTH(V302),1),$C$15:$C$10000)),"")</f>
        <v/>
      </c>
      <c r="V302" s="16" t="str">
        <f t="array" ref="V302">IF(V301&lt;&gt;"",IF(U301-1&gt;=$U$7,MAX(IF($C$15:$C$10000&lt;=U301-1,$C$15:$C$10000)),""),"")</f>
        <v/>
      </c>
      <c r="W302" s="20" t="str">
        <f t="array" ref="W302">IF(X302&lt;&gt;"",MIN(IF($C$15:$C$10000&gt;=DATE(YEAR(X302),3*(ROUNDUP(MONTH(X302)/3,0)-1)+1,1),$C$15:$C$10000)),"")</f>
        <v/>
      </c>
      <c r="X302" s="16" t="str">
        <f t="array" ref="X302">IF(X301&lt;&gt;"",IF(W301-1&gt;=$U$7,MAX(IF($C$15:$C$10000&lt;=W301-1,$C$15:$C$10000)),""),"")</f>
        <v/>
      </c>
      <c r="Y302" s="16" t="str">
        <f t="array" ref="Y302">IF(Z302&lt;&gt;"",MIN(IF($C$15:$C$10000&gt;=DATE(YEAR(Z302),1,1),$C$15:$C$10000)),"")</f>
        <v/>
      </c>
      <c r="Z302" s="16" t="str">
        <f t="array" ref="Z302">IF(Z301&lt;&gt;"",IF(Y301-1&gt;=$U$7,MAX(IF($C$15:$C$10000&lt;=Y301-1,$C$15:$C$10000)),""),"")</f>
        <v/>
      </c>
      <c r="AA302" s="16" t="str">
        <f t="array" ref="AA302">IF(AB302&lt;&gt;"",MIN(IF($C$15:$C$10000&gt;=AB302-$G$7,$C$15:$C$10000)),"")</f>
        <v/>
      </c>
      <c r="AB302" s="16" t="str">
        <f t="array" ref="AB302">IF(AB301&lt;&gt;"",IF(AA301-1&gt;=$U$7,MAX(IF($C$15:$C$10000&lt;=AA301-1,$C$15:$C$10000)),""),"")</f>
        <v/>
      </c>
    </row>
    <row r="303" spans="3:28" x14ac:dyDescent="0.2">
      <c r="C303" s="16"/>
      <c r="D303" s="29"/>
      <c r="F303" s="16" t="str">
        <f t="shared" si="34"/>
        <v/>
      </c>
      <c r="G303" s="16" t="str">
        <f t="shared" si="35"/>
        <v/>
      </c>
      <c r="H303" s="53" t="str">
        <f t="shared" ca="1" si="32"/>
        <v/>
      </c>
      <c r="I303" s="51" t="str">
        <f t="shared" si="33"/>
        <v/>
      </c>
      <c r="J303" s="29" t="str">
        <f>IF(G303&lt;&gt;"",IF($D$7="Weekly","Wk "&amp;WEEKNUM(G303)&amp;" "&amp;"- "&amp;YEAR(G303),IF($D$7="Monthly",TEXT(G303,"mmm-yyyy"),IF($D$7="Yearly","Y "&amp;YEAR(G303),IF($D$7="Quarterly",YEAR(G303)&amp;" - Q"&amp;LOOKUP(MONTH(G303),{1,4,7,10},{1,2,3,4}),TEXT(F303,"dd-mmm-yy")&amp;" - "&amp;TEXT(G303,"dd-mmm-yy"))))),"")</f>
        <v/>
      </c>
      <c r="O303" s="63"/>
      <c r="S303" s="16" t="str">
        <f t="array" ref="S303">IF(T303&lt;&gt;"",MIN(IF($C$15:$C$10000&gt;=(T303-6),$C$15:$C$10000)),"")</f>
        <v/>
      </c>
      <c r="T303" s="16" t="str">
        <f t="array" ref="T303">IF(T302&lt;&gt;"",IF(S302-1&gt;=$U$7,MAX(IF($C$15:$C$10000&lt;=(S302-1),$C$15:$C$10000)),""),"")</f>
        <v/>
      </c>
      <c r="U303" s="16" t="str">
        <f t="array" ref="U303">IF(V303&lt;&gt;"",MIN(IF($C$15:$C$10000&gt;=DATE(YEAR(V303),MONTH(V303),1),$C$15:$C$10000)),"")</f>
        <v/>
      </c>
      <c r="V303" s="16" t="str">
        <f t="array" ref="V303">IF(V302&lt;&gt;"",IF(U302-1&gt;=$U$7,MAX(IF($C$15:$C$10000&lt;=U302-1,$C$15:$C$10000)),""),"")</f>
        <v/>
      </c>
      <c r="W303" s="20" t="str">
        <f t="array" ref="W303">IF(X303&lt;&gt;"",MIN(IF($C$15:$C$10000&gt;=DATE(YEAR(X303),3*(ROUNDUP(MONTH(X303)/3,0)-1)+1,1),$C$15:$C$10000)),"")</f>
        <v/>
      </c>
      <c r="X303" s="16" t="str">
        <f t="array" ref="X303">IF(X302&lt;&gt;"",IF(W302-1&gt;=$U$7,MAX(IF($C$15:$C$10000&lt;=W302-1,$C$15:$C$10000)),""),"")</f>
        <v/>
      </c>
      <c r="Y303" s="16" t="str">
        <f t="array" ref="Y303">IF(Z303&lt;&gt;"",MIN(IF($C$15:$C$10000&gt;=DATE(YEAR(Z303),1,1),$C$15:$C$10000)),"")</f>
        <v/>
      </c>
      <c r="Z303" s="16" t="str">
        <f t="array" ref="Z303">IF(Z302&lt;&gt;"",IF(Y302-1&gt;=$U$7,MAX(IF($C$15:$C$10000&lt;=Y302-1,$C$15:$C$10000)),""),"")</f>
        <v/>
      </c>
      <c r="AA303" s="16" t="str">
        <f t="array" ref="AA303">IF(AB303&lt;&gt;"",MIN(IF($C$15:$C$10000&gt;=AB303-$G$7,$C$15:$C$10000)),"")</f>
        <v/>
      </c>
      <c r="AB303" s="16" t="str">
        <f t="array" ref="AB303">IF(AB302&lt;&gt;"",IF(AA302-1&gt;=$U$7,MAX(IF($C$15:$C$10000&lt;=AA302-1,$C$15:$C$10000)),""),"")</f>
        <v/>
      </c>
    </row>
    <row r="304" spans="3:28" x14ac:dyDescent="0.2">
      <c r="C304" s="16"/>
      <c r="D304" s="29"/>
      <c r="F304" s="16" t="str">
        <f t="shared" si="34"/>
        <v/>
      </c>
      <c r="G304" s="16" t="str">
        <f t="shared" si="35"/>
        <v/>
      </c>
      <c r="H304" s="53" t="str">
        <f t="shared" ca="1" si="32"/>
        <v/>
      </c>
      <c r="I304" s="51" t="str">
        <f t="shared" si="33"/>
        <v/>
      </c>
      <c r="J304" s="29" t="str">
        <f>IF(G304&lt;&gt;"",IF($D$7="Weekly","Wk "&amp;WEEKNUM(G304)&amp;" "&amp;"- "&amp;YEAR(G304),IF($D$7="Monthly",TEXT(G304,"mmm-yyyy"),IF($D$7="Yearly","Y "&amp;YEAR(G304),IF($D$7="Quarterly",YEAR(G304)&amp;" - Q"&amp;LOOKUP(MONTH(G304),{1,4,7,10},{1,2,3,4}),TEXT(F304,"dd-mmm-yy")&amp;" - "&amp;TEXT(G304,"dd-mmm-yy"))))),"")</f>
        <v/>
      </c>
      <c r="O304" s="63"/>
      <c r="S304" s="16" t="str">
        <f t="array" ref="S304">IF(T304&lt;&gt;"",MIN(IF($C$15:$C$10000&gt;=(T304-6),$C$15:$C$10000)),"")</f>
        <v/>
      </c>
      <c r="T304" s="16" t="str">
        <f t="array" ref="T304">IF(T303&lt;&gt;"",IF(S303-1&gt;=$U$7,MAX(IF($C$15:$C$10000&lt;=(S303-1),$C$15:$C$10000)),""),"")</f>
        <v/>
      </c>
      <c r="U304" s="16" t="str">
        <f t="array" ref="U304">IF(V304&lt;&gt;"",MIN(IF($C$15:$C$10000&gt;=DATE(YEAR(V304),MONTH(V304),1),$C$15:$C$10000)),"")</f>
        <v/>
      </c>
      <c r="V304" s="16" t="str">
        <f t="array" ref="V304">IF(V303&lt;&gt;"",IF(U303-1&gt;=$U$7,MAX(IF($C$15:$C$10000&lt;=U303-1,$C$15:$C$10000)),""),"")</f>
        <v/>
      </c>
      <c r="W304" s="20" t="str">
        <f t="array" ref="W304">IF(X304&lt;&gt;"",MIN(IF($C$15:$C$10000&gt;=DATE(YEAR(X304),3*(ROUNDUP(MONTH(X304)/3,0)-1)+1,1),$C$15:$C$10000)),"")</f>
        <v/>
      </c>
      <c r="X304" s="16" t="str">
        <f t="array" ref="X304">IF(X303&lt;&gt;"",IF(W303-1&gt;=$U$7,MAX(IF($C$15:$C$10000&lt;=W303-1,$C$15:$C$10000)),""),"")</f>
        <v/>
      </c>
      <c r="Y304" s="16" t="str">
        <f t="array" ref="Y304">IF(Z304&lt;&gt;"",MIN(IF($C$15:$C$10000&gt;=DATE(YEAR(Z304),1,1),$C$15:$C$10000)),"")</f>
        <v/>
      </c>
      <c r="Z304" s="16" t="str">
        <f t="array" ref="Z304">IF(Z303&lt;&gt;"",IF(Y303-1&gt;=$U$7,MAX(IF($C$15:$C$10000&lt;=Y303-1,$C$15:$C$10000)),""),"")</f>
        <v/>
      </c>
      <c r="AA304" s="16" t="str">
        <f t="array" ref="AA304">IF(AB304&lt;&gt;"",MIN(IF($C$15:$C$10000&gt;=AB304-$G$7,$C$15:$C$10000)),"")</f>
        <v/>
      </c>
      <c r="AB304" s="16" t="str">
        <f t="array" ref="AB304">IF(AB303&lt;&gt;"",IF(AA303-1&gt;=$U$7,MAX(IF($C$15:$C$10000&lt;=AA303-1,$C$15:$C$10000)),""),"")</f>
        <v/>
      </c>
    </row>
    <row r="305" spans="3:28" x14ac:dyDescent="0.2">
      <c r="C305" s="16"/>
      <c r="D305" s="29"/>
      <c r="F305" s="16" t="str">
        <f t="shared" si="34"/>
        <v/>
      </c>
      <c r="G305" s="16" t="str">
        <f t="shared" si="35"/>
        <v/>
      </c>
      <c r="H305" s="53" t="str">
        <f t="shared" ca="1" si="32"/>
        <v/>
      </c>
      <c r="I305" s="51" t="str">
        <f t="shared" si="33"/>
        <v/>
      </c>
      <c r="J305" s="29" t="str">
        <f>IF(G305&lt;&gt;"",IF($D$7="Weekly","Wk "&amp;WEEKNUM(G305)&amp;" "&amp;"- "&amp;YEAR(G305),IF($D$7="Monthly",TEXT(G305,"mmm-yyyy"),IF($D$7="Yearly","Y "&amp;YEAR(G305),IF($D$7="Quarterly",YEAR(G305)&amp;" - Q"&amp;LOOKUP(MONTH(G305),{1,4,7,10},{1,2,3,4}),TEXT(F305,"dd-mmm-yy")&amp;" - "&amp;TEXT(G305,"dd-mmm-yy"))))),"")</f>
        <v/>
      </c>
      <c r="O305" s="63"/>
      <c r="S305" s="16" t="str">
        <f t="array" ref="S305">IF(T305&lt;&gt;"",MIN(IF($C$15:$C$10000&gt;=(T305-6),$C$15:$C$10000)),"")</f>
        <v/>
      </c>
      <c r="T305" s="16" t="str">
        <f t="array" ref="T305">IF(T304&lt;&gt;"",IF(S304-1&gt;=$U$7,MAX(IF($C$15:$C$10000&lt;=(S304-1),$C$15:$C$10000)),""),"")</f>
        <v/>
      </c>
      <c r="U305" s="16" t="str">
        <f t="array" ref="U305">IF(V305&lt;&gt;"",MIN(IF($C$15:$C$10000&gt;=DATE(YEAR(V305),MONTH(V305),1),$C$15:$C$10000)),"")</f>
        <v/>
      </c>
      <c r="V305" s="16" t="str">
        <f t="array" ref="V305">IF(V304&lt;&gt;"",IF(U304-1&gt;=$U$7,MAX(IF($C$15:$C$10000&lt;=U304-1,$C$15:$C$10000)),""),"")</f>
        <v/>
      </c>
      <c r="W305" s="20" t="str">
        <f t="array" ref="W305">IF(X305&lt;&gt;"",MIN(IF($C$15:$C$10000&gt;=DATE(YEAR(X305),3*(ROUNDUP(MONTH(X305)/3,0)-1)+1,1),$C$15:$C$10000)),"")</f>
        <v/>
      </c>
      <c r="X305" s="16" t="str">
        <f t="array" ref="X305">IF(X304&lt;&gt;"",IF(W304-1&gt;=$U$7,MAX(IF($C$15:$C$10000&lt;=W304-1,$C$15:$C$10000)),""),"")</f>
        <v/>
      </c>
      <c r="Y305" s="16" t="str">
        <f t="array" ref="Y305">IF(Z305&lt;&gt;"",MIN(IF($C$15:$C$10000&gt;=DATE(YEAR(Z305),1,1),$C$15:$C$10000)),"")</f>
        <v/>
      </c>
      <c r="Z305" s="16" t="str">
        <f t="array" ref="Z305">IF(Z304&lt;&gt;"",IF(Y304-1&gt;=$U$7,MAX(IF($C$15:$C$10000&lt;=Y304-1,$C$15:$C$10000)),""),"")</f>
        <v/>
      </c>
      <c r="AA305" s="16" t="str">
        <f t="array" ref="AA305">IF(AB305&lt;&gt;"",MIN(IF($C$15:$C$10000&gt;=AB305-$G$7,$C$15:$C$10000)),"")</f>
        <v/>
      </c>
      <c r="AB305" s="16" t="str">
        <f t="array" ref="AB305">IF(AB304&lt;&gt;"",IF(AA304-1&gt;=$U$7,MAX(IF($C$15:$C$10000&lt;=AA304-1,$C$15:$C$10000)),""),"")</f>
        <v/>
      </c>
    </row>
    <row r="306" spans="3:28" x14ac:dyDescent="0.2">
      <c r="C306" s="16"/>
      <c r="D306" s="29"/>
      <c r="F306" s="16" t="str">
        <f t="shared" si="34"/>
        <v/>
      </c>
      <c r="G306" s="16" t="str">
        <f t="shared" si="35"/>
        <v/>
      </c>
      <c r="H306" s="53" t="str">
        <f t="shared" ca="1" si="32"/>
        <v/>
      </c>
      <c r="I306" s="51" t="str">
        <f t="shared" si="33"/>
        <v/>
      </c>
      <c r="J306" s="29" t="str">
        <f>IF(G306&lt;&gt;"",IF($D$7="Weekly","Wk "&amp;WEEKNUM(G306)&amp;" "&amp;"- "&amp;YEAR(G306),IF($D$7="Monthly",TEXT(G306,"mmm-yyyy"),IF($D$7="Yearly","Y "&amp;YEAR(G306),IF($D$7="Quarterly",YEAR(G306)&amp;" - Q"&amp;LOOKUP(MONTH(G306),{1,4,7,10},{1,2,3,4}),TEXT(F306,"dd-mmm-yy")&amp;" - "&amp;TEXT(G306,"dd-mmm-yy"))))),"")</f>
        <v/>
      </c>
      <c r="O306" s="63"/>
      <c r="S306" s="16" t="str">
        <f t="array" ref="S306">IF(T306&lt;&gt;"",MIN(IF($C$15:$C$10000&gt;=(T306-6),$C$15:$C$10000)),"")</f>
        <v/>
      </c>
      <c r="T306" s="16" t="str">
        <f t="array" ref="T306">IF(T305&lt;&gt;"",IF(S305-1&gt;=$U$7,MAX(IF($C$15:$C$10000&lt;=(S305-1),$C$15:$C$10000)),""),"")</f>
        <v/>
      </c>
      <c r="U306" s="16" t="str">
        <f t="array" ref="U306">IF(V306&lt;&gt;"",MIN(IF($C$15:$C$10000&gt;=DATE(YEAR(V306),MONTH(V306),1),$C$15:$C$10000)),"")</f>
        <v/>
      </c>
      <c r="V306" s="16" t="str">
        <f t="array" ref="V306">IF(V305&lt;&gt;"",IF(U305-1&gt;=$U$7,MAX(IF($C$15:$C$10000&lt;=U305-1,$C$15:$C$10000)),""),"")</f>
        <v/>
      </c>
      <c r="W306" s="20" t="str">
        <f t="array" ref="W306">IF(X306&lt;&gt;"",MIN(IF($C$15:$C$10000&gt;=DATE(YEAR(X306),3*(ROUNDUP(MONTH(X306)/3,0)-1)+1,1),$C$15:$C$10000)),"")</f>
        <v/>
      </c>
      <c r="X306" s="16" t="str">
        <f t="array" ref="X306">IF(X305&lt;&gt;"",IF(W305-1&gt;=$U$7,MAX(IF($C$15:$C$10000&lt;=W305-1,$C$15:$C$10000)),""),"")</f>
        <v/>
      </c>
      <c r="Y306" s="16" t="str">
        <f t="array" ref="Y306">IF(Z306&lt;&gt;"",MIN(IF($C$15:$C$10000&gt;=DATE(YEAR(Z306),1,1),$C$15:$C$10000)),"")</f>
        <v/>
      </c>
      <c r="Z306" s="16" t="str">
        <f t="array" ref="Z306">IF(Z305&lt;&gt;"",IF(Y305-1&gt;=$U$7,MAX(IF($C$15:$C$10000&lt;=Y305-1,$C$15:$C$10000)),""),"")</f>
        <v/>
      </c>
      <c r="AA306" s="16" t="str">
        <f t="array" ref="AA306">IF(AB306&lt;&gt;"",MIN(IF($C$15:$C$10000&gt;=AB306-$G$7,$C$15:$C$10000)),"")</f>
        <v/>
      </c>
      <c r="AB306" s="16" t="str">
        <f t="array" ref="AB306">IF(AB305&lt;&gt;"",IF(AA305-1&gt;=$U$7,MAX(IF($C$15:$C$10000&lt;=AA305-1,$C$15:$C$10000)),""),"")</f>
        <v/>
      </c>
    </row>
    <row r="307" spans="3:28" x14ac:dyDescent="0.2">
      <c r="C307" s="16"/>
      <c r="D307" s="29"/>
      <c r="F307" s="16" t="str">
        <f t="shared" si="34"/>
        <v/>
      </c>
      <c r="G307" s="16" t="str">
        <f t="shared" si="35"/>
        <v/>
      </c>
      <c r="H307" s="53" t="str">
        <f t="shared" ca="1" si="32"/>
        <v/>
      </c>
      <c r="I307" s="51" t="str">
        <f t="shared" si="33"/>
        <v/>
      </c>
      <c r="J307" s="29" t="str">
        <f>IF(G307&lt;&gt;"",IF($D$7="Weekly","Wk "&amp;WEEKNUM(G307)&amp;" "&amp;"- "&amp;YEAR(G307),IF($D$7="Monthly",TEXT(G307,"mmm-yyyy"),IF($D$7="Yearly","Y "&amp;YEAR(G307),IF($D$7="Quarterly",YEAR(G307)&amp;" - Q"&amp;LOOKUP(MONTH(G307),{1,4,7,10},{1,2,3,4}),TEXT(F307,"dd-mmm-yy")&amp;" - "&amp;TEXT(G307,"dd-mmm-yy"))))),"")</f>
        <v/>
      </c>
      <c r="O307" s="63"/>
      <c r="S307" s="16" t="str">
        <f t="array" ref="S307">IF(T307&lt;&gt;"",MIN(IF($C$15:$C$10000&gt;=(T307-6),$C$15:$C$10000)),"")</f>
        <v/>
      </c>
      <c r="T307" s="16" t="str">
        <f t="array" ref="T307">IF(T306&lt;&gt;"",IF(S306-1&gt;=$U$7,MAX(IF($C$15:$C$10000&lt;=(S306-1),$C$15:$C$10000)),""),"")</f>
        <v/>
      </c>
      <c r="U307" s="16" t="str">
        <f t="array" ref="U307">IF(V307&lt;&gt;"",MIN(IF($C$15:$C$10000&gt;=DATE(YEAR(V307),MONTH(V307),1),$C$15:$C$10000)),"")</f>
        <v/>
      </c>
      <c r="V307" s="16" t="str">
        <f t="array" ref="V307">IF(V306&lt;&gt;"",IF(U306-1&gt;=$U$7,MAX(IF($C$15:$C$10000&lt;=U306-1,$C$15:$C$10000)),""),"")</f>
        <v/>
      </c>
      <c r="W307" s="20" t="str">
        <f t="array" ref="W307">IF(X307&lt;&gt;"",MIN(IF($C$15:$C$10000&gt;=DATE(YEAR(X307),3*(ROUNDUP(MONTH(X307)/3,0)-1)+1,1),$C$15:$C$10000)),"")</f>
        <v/>
      </c>
      <c r="X307" s="16" t="str">
        <f t="array" ref="X307">IF(X306&lt;&gt;"",IF(W306-1&gt;=$U$7,MAX(IF($C$15:$C$10000&lt;=W306-1,$C$15:$C$10000)),""),"")</f>
        <v/>
      </c>
      <c r="Y307" s="16" t="str">
        <f t="array" ref="Y307">IF(Z307&lt;&gt;"",MIN(IF($C$15:$C$10000&gt;=DATE(YEAR(Z307),1,1),$C$15:$C$10000)),"")</f>
        <v/>
      </c>
      <c r="Z307" s="16" t="str">
        <f t="array" ref="Z307">IF(Z306&lt;&gt;"",IF(Y306-1&gt;=$U$7,MAX(IF($C$15:$C$10000&lt;=Y306-1,$C$15:$C$10000)),""),"")</f>
        <v/>
      </c>
      <c r="AA307" s="16" t="str">
        <f t="array" ref="AA307">IF(AB307&lt;&gt;"",MIN(IF($C$15:$C$10000&gt;=AB307-$G$7,$C$15:$C$10000)),"")</f>
        <v/>
      </c>
      <c r="AB307" s="16" t="str">
        <f t="array" ref="AB307">IF(AB306&lt;&gt;"",IF(AA306-1&gt;=$U$7,MAX(IF($C$15:$C$10000&lt;=AA306-1,$C$15:$C$10000)),""),"")</f>
        <v/>
      </c>
    </row>
    <row r="308" spans="3:28" x14ac:dyDescent="0.2">
      <c r="C308" s="16"/>
      <c r="D308" s="29"/>
      <c r="F308" s="16" t="str">
        <f t="shared" si="34"/>
        <v/>
      </c>
      <c r="G308" s="16" t="str">
        <f t="shared" si="35"/>
        <v/>
      </c>
      <c r="H308" s="53" t="str">
        <f t="shared" ca="1" si="32"/>
        <v/>
      </c>
      <c r="I308" s="51" t="str">
        <f t="shared" si="33"/>
        <v/>
      </c>
      <c r="J308" s="29" t="str">
        <f>IF(G308&lt;&gt;"",IF($D$7="Weekly","Wk "&amp;WEEKNUM(G308)&amp;" "&amp;"- "&amp;YEAR(G308),IF($D$7="Monthly",TEXT(G308,"mmm-yyyy"),IF($D$7="Yearly","Y "&amp;YEAR(G308),IF($D$7="Quarterly",YEAR(G308)&amp;" - Q"&amp;LOOKUP(MONTH(G308),{1,4,7,10},{1,2,3,4}),TEXT(F308,"dd-mmm-yy")&amp;" - "&amp;TEXT(G308,"dd-mmm-yy"))))),"")</f>
        <v/>
      </c>
      <c r="O308" s="63"/>
      <c r="S308" s="16" t="str">
        <f t="array" ref="S308">IF(T308&lt;&gt;"",MIN(IF($C$15:$C$10000&gt;=(T308-6),$C$15:$C$10000)),"")</f>
        <v/>
      </c>
      <c r="T308" s="16" t="str">
        <f t="array" ref="T308">IF(T307&lt;&gt;"",IF(S307-1&gt;=$U$7,MAX(IF($C$15:$C$10000&lt;=(S307-1),$C$15:$C$10000)),""),"")</f>
        <v/>
      </c>
      <c r="U308" s="16" t="str">
        <f t="array" ref="U308">IF(V308&lt;&gt;"",MIN(IF($C$15:$C$10000&gt;=DATE(YEAR(V308),MONTH(V308),1),$C$15:$C$10000)),"")</f>
        <v/>
      </c>
      <c r="V308" s="16" t="str">
        <f t="array" ref="V308">IF(V307&lt;&gt;"",IF(U307-1&gt;=$U$7,MAX(IF($C$15:$C$10000&lt;=U307-1,$C$15:$C$10000)),""),"")</f>
        <v/>
      </c>
      <c r="W308" s="20" t="str">
        <f t="array" ref="W308">IF(X308&lt;&gt;"",MIN(IF($C$15:$C$10000&gt;=DATE(YEAR(X308),3*(ROUNDUP(MONTH(X308)/3,0)-1)+1,1),$C$15:$C$10000)),"")</f>
        <v/>
      </c>
      <c r="X308" s="16" t="str">
        <f t="array" ref="X308">IF(X307&lt;&gt;"",IF(W307-1&gt;=$U$7,MAX(IF($C$15:$C$10000&lt;=W307-1,$C$15:$C$10000)),""),"")</f>
        <v/>
      </c>
      <c r="Y308" s="16" t="str">
        <f t="array" ref="Y308">IF(Z308&lt;&gt;"",MIN(IF($C$15:$C$10000&gt;=DATE(YEAR(Z308),1,1),$C$15:$C$10000)),"")</f>
        <v/>
      </c>
      <c r="Z308" s="16" t="str">
        <f t="array" ref="Z308">IF(Z307&lt;&gt;"",IF(Y307-1&gt;=$U$7,MAX(IF($C$15:$C$10000&lt;=Y307-1,$C$15:$C$10000)),""),"")</f>
        <v/>
      </c>
      <c r="AA308" s="16" t="str">
        <f t="array" ref="AA308">IF(AB308&lt;&gt;"",MIN(IF($C$15:$C$10000&gt;=AB308-$G$7,$C$15:$C$10000)),"")</f>
        <v/>
      </c>
      <c r="AB308" s="16" t="str">
        <f t="array" ref="AB308">IF(AB307&lt;&gt;"",IF(AA307-1&gt;=$U$7,MAX(IF($C$15:$C$10000&lt;=AA307-1,$C$15:$C$10000)),""),"")</f>
        <v/>
      </c>
    </row>
    <row r="309" spans="3:28" x14ac:dyDescent="0.2">
      <c r="C309" s="16"/>
      <c r="D309" s="29"/>
      <c r="F309" s="16" t="str">
        <f t="shared" si="34"/>
        <v/>
      </c>
      <c r="G309" s="16" t="str">
        <f t="shared" si="35"/>
        <v/>
      </c>
      <c r="H309" s="53" t="str">
        <f t="shared" ca="1" si="32"/>
        <v/>
      </c>
      <c r="I309" s="51" t="str">
        <f t="shared" si="33"/>
        <v/>
      </c>
      <c r="J309" s="29" t="str">
        <f>IF(G309&lt;&gt;"",IF($D$7="Weekly","Wk "&amp;WEEKNUM(G309)&amp;" "&amp;"- "&amp;YEAR(G309),IF($D$7="Monthly",TEXT(G309,"mmm-yyyy"),IF($D$7="Yearly","Y "&amp;YEAR(G309),IF($D$7="Quarterly",YEAR(G309)&amp;" - Q"&amp;LOOKUP(MONTH(G309),{1,4,7,10},{1,2,3,4}),TEXT(F309,"dd-mmm-yy")&amp;" - "&amp;TEXT(G309,"dd-mmm-yy"))))),"")</f>
        <v/>
      </c>
      <c r="O309" s="63"/>
      <c r="S309" s="16" t="str">
        <f t="array" ref="S309">IF(T309&lt;&gt;"",MIN(IF($C$15:$C$10000&gt;=(T309-6),$C$15:$C$10000)),"")</f>
        <v/>
      </c>
      <c r="T309" s="16" t="str">
        <f t="array" ref="T309">IF(T308&lt;&gt;"",IF(S308-1&gt;=$U$7,MAX(IF($C$15:$C$10000&lt;=(S308-1),$C$15:$C$10000)),""),"")</f>
        <v/>
      </c>
      <c r="U309" s="16" t="str">
        <f t="array" ref="U309">IF(V309&lt;&gt;"",MIN(IF($C$15:$C$10000&gt;=DATE(YEAR(V309),MONTH(V309),1),$C$15:$C$10000)),"")</f>
        <v/>
      </c>
      <c r="V309" s="16" t="str">
        <f t="array" ref="V309">IF(V308&lt;&gt;"",IF(U308-1&gt;=$U$7,MAX(IF($C$15:$C$10000&lt;=U308-1,$C$15:$C$10000)),""),"")</f>
        <v/>
      </c>
      <c r="W309" s="20" t="str">
        <f t="array" ref="W309">IF(X309&lt;&gt;"",MIN(IF($C$15:$C$10000&gt;=DATE(YEAR(X309),3*(ROUNDUP(MONTH(X309)/3,0)-1)+1,1),$C$15:$C$10000)),"")</f>
        <v/>
      </c>
      <c r="X309" s="16" t="str">
        <f t="array" ref="X309">IF(X308&lt;&gt;"",IF(W308-1&gt;=$U$7,MAX(IF($C$15:$C$10000&lt;=W308-1,$C$15:$C$10000)),""),"")</f>
        <v/>
      </c>
      <c r="Y309" s="16" t="str">
        <f t="array" ref="Y309">IF(Z309&lt;&gt;"",MIN(IF($C$15:$C$10000&gt;=DATE(YEAR(Z309),1,1),$C$15:$C$10000)),"")</f>
        <v/>
      </c>
      <c r="Z309" s="16" t="str">
        <f t="array" ref="Z309">IF(Z308&lt;&gt;"",IF(Y308-1&gt;=$U$7,MAX(IF($C$15:$C$10000&lt;=Y308-1,$C$15:$C$10000)),""),"")</f>
        <v/>
      </c>
      <c r="AA309" s="16" t="str">
        <f t="array" ref="AA309">IF(AB309&lt;&gt;"",MIN(IF($C$15:$C$10000&gt;=AB309-$G$7,$C$15:$C$10000)),"")</f>
        <v/>
      </c>
      <c r="AB309" s="16" t="str">
        <f t="array" ref="AB309">IF(AB308&lt;&gt;"",IF(AA308-1&gt;=$U$7,MAX(IF($C$15:$C$10000&lt;=AA308-1,$C$15:$C$10000)),""),"")</f>
        <v/>
      </c>
    </row>
    <row r="310" spans="3:28" x14ac:dyDescent="0.2">
      <c r="C310" s="16"/>
      <c r="D310" s="29"/>
      <c r="F310" s="16" t="str">
        <f t="shared" si="34"/>
        <v/>
      </c>
      <c r="G310" s="16" t="str">
        <f t="shared" si="35"/>
        <v/>
      </c>
      <c r="H310" s="53" t="str">
        <f t="shared" ca="1" si="32"/>
        <v/>
      </c>
      <c r="I310" s="51" t="str">
        <f t="shared" si="33"/>
        <v/>
      </c>
      <c r="J310" s="29" t="str">
        <f>IF(G310&lt;&gt;"",IF($D$7="Weekly","Wk "&amp;WEEKNUM(G310)&amp;" "&amp;"- "&amp;YEAR(G310),IF($D$7="Monthly",TEXT(G310,"mmm-yyyy"),IF($D$7="Yearly","Y "&amp;YEAR(G310),IF($D$7="Quarterly",YEAR(G310)&amp;" - Q"&amp;LOOKUP(MONTH(G310),{1,4,7,10},{1,2,3,4}),TEXT(F310,"dd-mmm-yy")&amp;" - "&amp;TEXT(G310,"dd-mmm-yy"))))),"")</f>
        <v/>
      </c>
      <c r="O310" s="63"/>
      <c r="S310" s="16" t="str">
        <f t="array" ref="S310">IF(T310&lt;&gt;"",MIN(IF($C$15:$C$10000&gt;=(T310-6),$C$15:$C$10000)),"")</f>
        <v/>
      </c>
      <c r="T310" s="16" t="str">
        <f t="array" ref="T310">IF(T309&lt;&gt;"",IF(S309-1&gt;=$U$7,MAX(IF($C$15:$C$10000&lt;=(S309-1),$C$15:$C$10000)),""),"")</f>
        <v/>
      </c>
      <c r="U310" s="16" t="str">
        <f t="array" ref="U310">IF(V310&lt;&gt;"",MIN(IF($C$15:$C$10000&gt;=DATE(YEAR(V310),MONTH(V310),1),$C$15:$C$10000)),"")</f>
        <v/>
      </c>
      <c r="V310" s="16" t="str">
        <f t="array" ref="V310">IF(V309&lt;&gt;"",IF(U309-1&gt;=$U$7,MAX(IF($C$15:$C$10000&lt;=U309-1,$C$15:$C$10000)),""),"")</f>
        <v/>
      </c>
      <c r="W310" s="20" t="str">
        <f t="array" ref="W310">IF(X310&lt;&gt;"",MIN(IF($C$15:$C$10000&gt;=DATE(YEAR(X310),3*(ROUNDUP(MONTH(X310)/3,0)-1)+1,1),$C$15:$C$10000)),"")</f>
        <v/>
      </c>
      <c r="X310" s="16" t="str">
        <f t="array" ref="X310">IF(X309&lt;&gt;"",IF(W309-1&gt;=$U$7,MAX(IF($C$15:$C$10000&lt;=W309-1,$C$15:$C$10000)),""),"")</f>
        <v/>
      </c>
      <c r="Y310" s="16" t="str">
        <f t="array" ref="Y310">IF(Z310&lt;&gt;"",MIN(IF($C$15:$C$10000&gt;=DATE(YEAR(Z310),1,1),$C$15:$C$10000)),"")</f>
        <v/>
      </c>
      <c r="Z310" s="16" t="str">
        <f t="array" ref="Z310">IF(Z309&lt;&gt;"",IF(Y309-1&gt;=$U$7,MAX(IF($C$15:$C$10000&lt;=Y309-1,$C$15:$C$10000)),""),"")</f>
        <v/>
      </c>
      <c r="AA310" s="16" t="str">
        <f t="array" ref="AA310">IF(AB310&lt;&gt;"",MIN(IF($C$15:$C$10000&gt;=AB310-$G$7,$C$15:$C$10000)),"")</f>
        <v/>
      </c>
      <c r="AB310" s="16" t="str">
        <f t="array" ref="AB310">IF(AB309&lt;&gt;"",IF(AA309-1&gt;=$U$7,MAX(IF($C$15:$C$10000&lt;=AA309-1,$C$15:$C$10000)),""),"")</f>
        <v/>
      </c>
    </row>
    <row r="311" spans="3:28" x14ac:dyDescent="0.2">
      <c r="C311" s="16"/>
      <c r="D311" s="29"/>
      <c r="F311" s="16" t="str">
        <f t="shared" si="34"/>
        <v/>
      </c>
      <c r="G311" s="16" t="str">
        <f t="shared" si="35"/>
        <v/>
      </c>
      <c r="H311" s="53" t="str">
        <f t="shared" ca="1" si="32"/>
        <v/>
      </c>
      <c r="I311" s="51" t="str">
        <f t="shared" si="33"/>
        <v/>
      </c>
      <c r="J311" s="29" t="str">
        <f>IF(G311&lt;&gt;"",IF($D$7="Weekly","Wk "&amp;WEEKNUM(G311)&amp;" "&amp;"- "&amp;YEAR(G311),IF($D$7="Monthly",TEXT(G311,"mmm-yyyy"),IF($D$7="Yearly","Y "&amp;YEAR(G311),IF($D$7="Quarterly",YEAR(G311)&amp;" - Q"&amp;LOOKUP(MONTH(G311),{1,4,7,10},{1,2,3,4}),TEXT(F311,"dd-mmm-yy")&amp;" - "&amp;TEXT(G311,"dd-mmm-yy"))))),"")</f>
        <v/>
      </c>
      <c r="O311" s="63"/>
      <c r="S311" s="16" t="str">
        <f t="array" ref="S311">IF(T311&lt;&gt;"",MIN(IF($C$15:$C$10000&gt;=(T311-6),$C$15:$C$10000)),"")</f>
        <v/>
      </c>
      <c r="T311" s="16" t="str">
        <f t="array" ref="T311">IF(T310&lt;&gt;"",IF(S310-1&gt;=$U$7,MAX(IF($C$15:$C$10000&lt;=(S310-1),$C$15:$C$10000)),""),"")</f>
        <v/>
      </c>
      <c r="U311" s="16" t="str">
        <f t="array" ref="U311">IF(V311&lt;&gt;"",MIN(IF($C$15:$C$10000&gt;=DATE(YEAR(V311),MONTH(V311),1),$C$15:$C$10000)),"")</f>
        <v/>
      </c>
      <c r="V311" s="16" t="str">
        <f t="array" ref="V311">IF(V310&lt;&gt;"",IF(U310-1&gt;=$U$7,MAX(IF($C$15:$C$10000&lt;=U310-1,$C$15:$C$10000)),""),"")</f>
        <v/>
      </c>
      <c r="W311" s="20" t="str">
        <f t="array" ref="W311">IF(X311&lt;&gt;"",MIN(IF($C$15:$C$10000&gt;=DATE(YEAR(X311),3*(ROUNDUP(MONTH(X311)/3,0)-1)+1,1),$C$15:$C$10000)),"")</f>
        <v/>
      </c>
      <c r="X311" s="16" t="str">
        <f t="array" ref="X311">IF(X310&lt;&gt;"",IF(W310-1&gt;=$U$7,MAX(IF($C$15:$C$10000&lt;=W310-1,$C$15:$C$10000)),""),"")</f>
        <v/>
      </c>
      <c r="Y311" s="16" t="str">
        <f t="array" ref="Y311">IF(Z311&lt;&gt;"",MIN(IF($C$15:$C$10000&gt;=DATE(YEAR(Z311),1,1),$C$15:$C$10000)),"")</f>
        <v/>
      </c>
      <c r="Z311" s="16" t="str">
        <f t="array" ref="Z311">IF(Z310&lt;&gt;"",IF(Y310-1&gt;=$U$7,MAX(IF($C$15:$C$10000&lt;=Y310-1,$C$15:$C$10000)),""),"")</f>
        <v/>
      </c>
      <c r="AA311" s="16" t="str">
        <f t="array" ref="AA311">IF(AB311&lt;&gt;"",MIN(IF($C$15:$C$10000&gt;=AB311-$G$7,$C$15:$C$10000)),"")</f>
        <v/>
      </c>
      <c r="AB311" s="16" t="str">
        <f t="array" ref="AB311">IF(AB310&lt;&gt;"",IF(AA310-1&gt;=$U$7,MAX(IF($C$15:$C$10000&lt;=AA310-1,$C$15:$C$10000)),""),"")</f>
        <v/>
      </c>
    </row>
    <row r="312" spans="3:28" x14ac:dyDescent="0.2">
      <c r="C312" s="16"/>
      <c r="D312" s="29"/>
      <c r="F312" s="16" t="str">
        <f t="shared" si="34"/>
        <v/>
      </c>
      <c r="G312" s="16" t="str">
        <f t="shared" si="35"/>
        <v/>
      </c>
      <c r="H312" s="53" t="str">
        <f t="shared" ca="1" si="32"/>
        <v/>
      </c>
      <c r="I312" s="51" t="str">
        <f t="shared" si="33"/>
        <v/>
      </c>
      <c r="J312" s="29" t="str">
        <f>IF(G312&lt;&gt;"",IF($D$7="Weekly","Wk "&amp;WEEKNUM(G312)&amp;" "&amp;"- "&amp;YEAR(G312),IF($D$7="Monthly",TEXT(G312,"mmm-yyyy"),IF($D$7="Yearly","Y "&amp;YEAR(G312),IF($D$7="Quarterly",YEAR(G312)&amp;" - Q"&amp;LOOKUP(MONTH(G312),{1,4,7,10},{1,2,3,4}),TEXT(F312,"dd-mmm-yy")&amp;" - "&amp;TEXT(G312,"dd-mmm-yy"))))),"")</f>
        <v/>
      </c>
      <c r="O312" s="63"/>
      <c r="S312" s="16" t="str">
        <f t="array" ref="S312">IF(T312&lt;&gt;"",MIN(IF($C$15:$C$10000&gt;=(T312-6),$C$15:$C$10000)),"")</f>
        <v/>
      </c>
      <c r="T312" s="16" t="str">
        <f t="array" ref="T312">IF(T311&lt;&gt;"",IF(S311-1&gt;=$U$7,MAX(IF($C$15:$C$10000&lt;=(S311-1),$C$15:$C$10000)),""),"")</f>
        <v/>
      </c>
      <c r="U312" s="16" t="str">
        <f t="array" ref="U312">IF(V312&lt;&gt;"",MIN(IF($C$15:$C$10000&gt;=DATE(YEAR(V312),MONTH(V312),1),$C$15:$C$10000)),"")</f>
        <v/>
      </c>
      <c r="V312" s="16" t="str">
        <f t="array" ref="V312">IF(V311&lt;&gt;"",IF(U311-1&gt;=$U$7,MAX(IF($C$15:$C$10000&lt;=U311-1,$C$15:$C$10000)),""),"")</f>
        <v/>
      </c>
      <c r="W312" s="20" t="str">
        <f t="array" ref="W312">IF(X312&lt;&gt;"",MIN(IF($C$15:$C$10000&gt;=DATE(YEAR(X312),3*(ROUNDUP(MONTH(X312)/3,0)-1)+1,1),$C$15:$C$10000)),"")</f>
        <v/>
      </c>
      <c r="X312" s="16" t="str">
        <f t="array" ref="X312">IF(X311&lt;&gt;"",IF(W311-1&gt;=$U$7,MAX(IF($C$15:$C$10000&lt;=W311-1,$C$15:$C$10000)),""),"")</f>
        <v/>
      </c>
      <c r="Y312" s="16" t="str">
        <f t="array" ref="Y312">IF(Z312&lt;&gt;"",MIN(IF($C$15:$C$10000&gt;=DATE(YEAR(Z312),1,1),$C$15:$C$10000)),"")</f>
        <v/>
      </c>
      <c r="Z312" s="16" t="str">
        <f t="array" ref="Z312">IF(Z311&lt;&gt;"",IF(Y311-1&gt;=$U$7,MAX(IF($C$15:$C$10000&lt;=Y311-1,$C$15:$C$10000)),""),"")</f>
        <v/>
      </c>
      <c r="AA312" s="16" t="str">
        <f t="array" ref="AA312">IF(AB312&lt;&gt;"",MIN(IF($C$15:$C$10000&gt;=AB312-$G$7,$C$15:$C$10000)),"")</f>
        <v/>
      </c>
      <c r="AB312" s="16" t="str">
        <f t="array" ref="AB312">IF(AB311&lt;&gt;"",IF(AA311-1&gt;=$U$7,MAX(IF($C$15:$C$10000&lt;=AA311-1,$C$15:$C$10000)),""),"")</f>
        <v/>
      </c>
    </row>
    <row r="313" spans="3:28" x14ac:dyDescent="0.2">
      <c r="C313" s="16"/>
      <c r="D313" s="29"/>
      <c r="F313" s="16" t="str">
        <f t="shared" si="34"/>
        <v/>
      </c>
      <c r="G313" s="16" t="str">
        <f t="shared" si="35"/>
        <v/>
      </c>
      <c r="H313" s="53" t="str">
        <f t="shared" ca="1" si="32"/>
        <v/>
      </c>
      <c r="I313" s="51" t="str">
        <f t="shared" si="33"/>
        <v/>
      </c>
      <c r="J313" s="29" t="str">
        <f>IF(G313&lt;&gt;"",IF($D$7="Weekly","Wk "&amp;WEEKNUM(G313)&amp;" "&amp;"- "&amp;YEAR(G313),IF($D$7="Monthly",TEXT(G313,"mmm-yyyy"),IF($D$7="Yearly","Y "&amp;YEAR(G313),IF($D$7="Quarterly",YEAR(G313)&amp;" - Q"&amp;LOOKUP(MONTH(G313),{1,4,7,10},{1,2,3,4}),TEXT(F313,"dd-mmm-yy")&amp;" - "&amp;TEXT(G313,"dd-mmm-yy"))))),"")</f>
        <v/>
      </c>
      <c r="O313" s="63"/>
      <c r="S313" s="16" t="str">
        <f t="array" ref="S313">IF(T313&lt;&gt;"",MIN(IF($C$15:$C$10000&gt;=(T313-6),$C$15:$C$10000)),"")</f>
        <v/>
      </c>
      <c r="T313" s="16" t="str">
        <f t="array" ref="T313">IF(T312&lt;&gt;"",IF(S312-1&gt;=$U$7,MAX(IF($C$15:$C$10000&lt;=(S312-1),$C$15:$C$10000)),""),"")</f>
        <v/>
      </c>
      <c r="U313" s="16" t="str">
        <f t="array" ref="U313">IF(V313&lt;&gt;"",MIN(IF($C$15:$C$10000&gt;=DATE(YEAR(V313),MONTH(V313),1),$C$15:$C$10000)),"")</f>
        <v/>
      </c>
      <c r="V313" s="16" t="str">
        <f t="array" ref="V313">IF(V312&lt;&gt;"",IF(U312-1&gt;=$U$7,MAX(IF($C$15:$C$10000&lt;=U312-1,$C$15:$C$10000)),""),"")</f>
        <v/>
      </c>
      <c r="W313" s="20" t="str">
        <f t="array" ref="W313">IF(X313&lt;&gt;"",MIN(IF($C$15:$C$10000&gt;=DATE(YEAR(X313),3*(ROUNDUP(MONTH(X313)/3,0)-1)+1,1),$C$15:$C$10000)),"")</f>
        <v/>
      </c>
      <c r="X313" s="16" t="str">
        <f t="array" ref="X313">IF(X312&lt;&gt;"",IF(W312-1&gt;=$U$7,MAX(IF($C$15:$C$10000&lt;=W312-1,$C$15:$C$10000)),""),"")</f>
        <v/>
      </c>
      <c r="Y313" s="16" t="str">
        <f t="array" ref="Y313">IF(Z313&lt;&gt;"",MIN(IF($C$15:$C$10000&gt;=DATE(YEAR(Z313),1,1),$C$15:$C$10000)),"")</f>
        <v/>
      </c>
      <c r="Z313" s="16" t="str">
        <f t="array" ref="Z313">IF(Z312&lt;&gt;"",IF(Y312-1&gt;=$U$7,MAX(IF($C$15:$C$10000&lt;=Y312-1,$C$15:$C$10000)),""),"")</f>
        <v/>
      </c>
      <c r="AA313" s="16" t="str">
        <f t="array" ref="AA313">IF(AB313&lt;&gt;"",MIN(IF($C$15:$C$10000&gt;=AB313-$G$7,$C$15:$C$10000)),"")</f>
        <v/>
      </c>
      <c r="AB313" s="16" t="str">
        <f t="array" ref="AB313">IF(AB312&lt;&gt;"",IF(AA312-1&gt;=$U$7,MAX(IF($C$15:$C$10000&lt;=AA312-1,$C$15:$C$10000)),""),"")</f>
        <v/>
      </c>
    </row>
    <row r="314" spans="3:28" x14ac:dyDescent="0.2">
      <c r="C314" s="16"/>
      <c r="D314" s="29"/>
      <c r="F314" s="16" t="str">
        <f t="shared" si="34"/>
        <v/>
      </c>
      <c r="G314" s="16" t="str">
        <f t="shared" si="35"/>
        <v/>
      </c>
      <c r="H314" s="53" t="str">
        <f t="shared" ca="1" si="32"/>
        <v/>
      </c>
      <c r="I314" s="51" t="str">
        <f t="shared" si="33"/>
        <v/>
      </c>
      <c r="J314" s="29" t="str">
        <f>IF(G314&lt;&gt;"",IF($D$7="Weekly","Wk "&amp;WEEKNUM(G314)&amp;" "&amp;"- "&amp;YEAR(G314),IF($D$7="Monthly",TEXT(G314,"mmm-yyyy"),IF($D$7="Yearly","Y "&amp;YEAR(G314),IF($D$7="Quarterly",YEAR(G314)&amp;" - Q"&amp;LOOKUP(MONTH(G314),{1,4,7,10},{1,2,3,4}),TEXT(F314,"dd-mmm-yy")&amp;" - "&amp;TEXT(G314,"dd-mmm-yy"))))),"")</f>
        <v/>
      </c>
      <c r="O314" s="63"/>
      <c r="S314" s="16" t="str">
        <f t="array" ref="S314">IF(T314&lt;&gt;"",MIN(IF($C$15:$C$10000&gt;=(T314-6),$C$15:$C$10000)),"")</f>
        <v/>
      </c>
      <c r="T314" s="16" t="str">
        <f t="array" ref="T314">IF(T313&lt;&gt;"",IF(S313-1&gt;=$U$7,MAX(IF($C$15:$C$10000&lt;=(S313-1),$C$15:$C$10000)),""),"")</f>
        <v/>
      </c>
      <c r="U314" s="16" t="str">
        <f t="array" ref="U314">IF(V314&lt;&gt;"",MIN(IF($C$15:$C$10000&gt;=DATE(YEAR(V314),MONTH(V314),1),$C$15:$C$10000)),"")</f>
        <v/>
      </c>
      <c r="V314" s="16" t="str">
        <f t="array" ref="V314">IF(V313&lt;&gt;"",IF(U313-1&gt;=$U$7,MAX(IF($C$15:$C$10000&lt;=U313-1,$C$15:$C$10000)),""),"")</f>
        <v/>
      </c>
      <c r="W314" s="20" t="str">
        <f t="array" ref="W314">IF(X314&lt;&gt;"",MIN(IF($C$15:$C$10000&gt;=DATE(YEAR(X314),3*(ROUNDUP(MONTH(X314)/3,0)-1)+1,1),$C$15:$C$10000)),"")</f>
        <v/>
      </c>
      <c r="X314" s="16" t="str">
        <f t="array" ref="X314">IF(X313&lt;&gt;"",IF(W313-1&gt;=$U$7,MAX(IF($C$15:$C$10000&lt;=W313-1,$C$15:$C$10000)),""),"")</f>
        <v/>
      </c>
      <c r="Y314" s="16" t="str">
        <f t="array" ref="Y314">IF(Z314&lt;&gt;"",MIN(IF($C$15:$C$10000&gt;=DATE(YEAR(Z314),1,1),$C$15:$C$10000)),"")</f>
        <v/>
      </c>
      <c r="Z314" s="16" t="str">
        <f t="array" ref="Z314">IF(Z313&lt;&gt;"",IF(Y313-1&gt;=$U$7,MAX(IF($C$15:$C$10000&lt;=Y313-1,$C$15:$C$10000)),""),"")</f>
        <v/>
      </c>
      <c r="AA314" s="16" t="str">
        <f t="array" ref="AA314">IF(AB314&lt;&gt;"",MIN(IF($C$15:$C$10000&gt;=AB314-$G$7,$C$15:$C$10000)),"")</f>
        <v/>
      </c>
      <c r="AB314" s="16" t="str">
        <f t="array" ref="AB314">IF(AB313&lt;&gt;"",IF(AA313-1&gt;=$U$7,MAX(IF($C$15:$C$10000&lt;=AA313-1,$C$15:$C$10000)),""),"")</f>
        <v/>
      </c>
    </row>
    <row r="315" spans="3:28" x14ac:dyDescent="0.2">
      <c r="C315" s="16"/>
      <c r="D315" s="29"/>
      <c r="F315" s="16" t="str">
        <f t="shared" si="34"/>
        <v/>
      </c>
      <c r="G315" s="16" t="str">
        <f t="shared" si="35"/>
        <v/>
      </c>
      <c r="H315" s="53" t="str">
        <f t="shared" ca="1" si="32"/>
        <v/>
      </c>
      <c r="I315" s="51" t="str">
        <f t="shared" si="33"/>
        <v/>
      </c>
      <c r="J315" s="29" t="str">
        <f>IF(G315&lt;&gt;"",IF($D$7="Weekly","Wk "&amp;WEEKNUM(G315)&amp;" "&amp;"- "&amp;YEAR(G315),IF($D$7="Monthly",TEXT(G315,"mmm-yyyy"),IF($D$7="Yearly","Y "&amp;YEAR(G315),IF($D$7="Quarterly",YEAR(G315)&amp;" - Q"&amp;LOOKUP(MONTH(G315),{1,4,7,10},{1,2,3,4}),TEXT(F315,"dd-mmm-yy")&amp;" - "&amp;TEXT(G315,"dd-mmm-yy"))))),"")</f>
        <v/>
      </c>
      <c r="O315" s="63"/>
      <c r="S315" s="16" t="str">
        <f t="array" ref="S315">IF(T315&lt;&gt;"",MIN(IF($C$15:$C$10000&gt;=(T315-6),$C$15:$C$10000)),"")</f>
        <v/>
      </c>
      <c r="T315" s="16" t="str">
        <f t="array" ref="T315">IF(T314&lt;&gt;"",IF(S314-1&gt;=$U$7,MAX(IF($C$15:$C$10000&lt;=(S314-1),$C$15:$C$10000)),""),"")</f>
        <v/>
      </c>
      <c r="U315" s="16" t="str">
        <f t="array" ref="U315">IF(V315&lt;&gt;"",MIN(IF($C$15:$C$10000&gt;=DATE(YEAR(V315),MONTH(V315),1),$C$15:$C$10000)),"")</f>
        <v/>
      </c>
      <c r="V315" s="16" t="str">
        <f t="array" ref="V315">IF(V314&lt;&gt;"",IF(U314-1&gt;=$U$7,MAX(IF($C$15:$C$10000&lt;=U314-1,$C$15:$C$10000)),""),"")</f>
        <v/>
      </c>
      <c r="W315" s="20" t="str">
        <f t="array" ref="W315">IF(X315&lt;&gt;"",MIN(IF($C$15:$C$10000&gt;=DATE(YEAR(X315),3*(ROUNDUP(MONTH(X315)/3,0)-1)+1,1),$C$15:$C$10000)),"")</f>
        <v/>
      </c>
      <c r="X315" s="16" t="str">
        <f t="array" ref="X315">IF(X314&lt;&gt;"",IF(W314-1&gt;=$U$7,MAX(IF($C$15:$C$10000&lt;=W314-1,$C$15:$C$10000)),""),"")</f>
        <v/>
      </c>
      <c r="Y315" s="16" t="str">
        <f t="array" ref="Y315">IF(Z315&lt;&gt;"",MIN(IF($C$15:$C$10000&gt;=DATE(YEAR(Z315),1,1),$C$15:$C$10000)),"")</f>
        <v/>
      </c>
      <c r="Z315" s="16" t="str">
        <f t="array" ref="Z315">IF(Z314&lt;&gt;"",IF(Y314-1&gt;=$U$7,MAX(IF($C$15:$C$10000&lt;=Y314-1,$C$15:$C$10000)),""),"")</f>
        <v/>
      </c>
      <c r="AA315" s="16" t="str">
        <f t="array" ref="AA315">IF(AB315&lt;&gt;"",MIN(IF($C$15:$C$10000&gt;=AB315-$G$7,$C$15:$C$10000)),"")</f>
        <v/>
      </c>
      <c r="AB315" s="16" t="str">
        <f t="array" ref="AB315">IF(AB314&lt;&gt;"",IF(AA314-1&gt;=$U$7,MAX(IF($C$15:$C$10000&lt;=AA314-1,$C$15:$C$10000)),""),"")</f>
        <v/>
      </c>
    </row>
    <row r="316" spans="3:28" x14ac:dyDescent="0.2">
      <c r="C316" s="16"/>
      <c r="D316" s="29"/>
      <c r="F316" s="16" t="str">
        <f t="shared" si="34"/>
        <v/>
      </c>
      <c r="G316" s="16" t="str">
        <f t="shared" si="35"/>
        <v/>
      </c>
      <c r="H316" s="53" t="str">
        <f t="shared" ca="1" si="32"/>
        <v/>
      </c>
      <c r="I316" s="51" t="str">
        <f t="shared" si="33"/>
        <v/>
      </c>
      <c r="J316" s="29" t="str">
        <f>IF(G316&lt;&gt;"",IF($D$7="Weekly","Wk "&amp;WEEKNUM(G316)&amp;" "&amp;"- "&amp;YEAR(G316),IF($D$7="Monthly",TEXT(G316,"mmm-yyyy"),IF($D$7="Yearly","Y "&amp;YEAR(G316),IF($D$7="Quarterly",YEAR(G316)&amp;" - Q"&amp;LOOKUP(MONTH(G316),{1,4,7,10},{1,2,3,4}),TEXT(F316,"dd-mmm-yy")&amp;" - "&amp;TEXT(G316,"dd-mmm-yy"))))),"")</f>
        <v/>
      </c>
      <c r="O316" s="63"/>
      <c r="S316" s="16" t="str">
        <f t="array" ref="S316">IF(T316&lt;&gt;"",MIN(IF($C$15:$C$10000&gt;=(T316-6),$C$15:$C$10000)),"")</f>
        <v/>
      </c>
      <c r="T316" s="16" t="str">
        <f t="array" ref="T316">IF(T315&lt;&gt;"",IF(S315-1&gt;=$U$7,MAX(IF($C$15:$C$10000&lt;=(S315-1),$C$15:$C$10000)),""),"")</f>
        <v/>
      </c>
      <c r="U316" s="16" t="str">
        <f t="array" ref="U316">IF(V316&lt;&gt;"",MIN(IF($C$15:$C$10000&gt;=DATE(YEAR(V316),MONTH(V316),1),$C$15:$C$10000)),"")</f>
        <v/>
      </c>
      <c r="V316" s="16" t="str">
        <f t="array" ref="V316">IF(V315&lt;&gt;"",IF(U315-1&gt;=$U$7,MAX(IF($C$15:$C$10000&lt;=U315-1,$C$15:$C$10000)),""),"")</f>
        <v/>
      </c>
      <c r="W316" s="20" t="str">
        <f t="array" ref="W316">IF(X316&lt;&gt;"",MIN(IF($C$15:$C$10000&gt;=DATE(YEAR(X316),3*(ROUNDUP(MONTH(X316)/3,0)-1)+1,1),$C$15:$C$10000)),"")</f>
        <v/>
      </c>
      <c r="X316" s="16" t="str">
        <f t="array" ref="X316">IF(X315&lt;&gt;"",IF(W315-1&gt;=$U$7,MAX(IF($C$15:$C$10000&lt;=W315-1,$C$15:$C$10000)),""),"")</f>
        <v/>
      </c>
      <c r="Y316" s="16" t="str">
        <f t="array" ref="Y316">IF(Z316&lt;&gt;"",MIN(IF($C$15:$C$10000&gt;=DATE(YEAR(Z316),1,1),$C$15:$C$10000)),"")</f>
        <v/>
      </c>
      <c r="Z316" s="16" t="str">
        <f t="array" ref="Z316">IF(Z315&lt;&gt;"",IF(Y315-1&gt;=$U$7,MAX(IF($C$15:$C$10000&lt;=Y315-1,$C$15:$C$10000)),""),"")</f>
        <v/>
      </c>
      <c r="AA316" s="16" t="str">
        <f t="array" ref="AA316">IF(AB316&lt;&gt;"",MIN(IF($C$15:$C$10000&gt;=AB316-$G$7,$C$15:$C$10000)),"")</f>
        <v/>
      </c>
      <c r="AB316" s="16" t="str">
        <f t="array" ref="AB316">IF(AB315&lt;&gt;"",IF(AA315-1&gt;=$U$7,MAX(IF($C$15:$C$10000&lt;=AA315-1,$C$15:$C$10000)),""),"")</f>
        <v/>
      </c>
    </row>
    <row r="317" spans="3:28" x14ac:dyDescent="0.2">
      <c r="C317" s="16"/>
      <c r="D317" s="29"/>
      <c r="F317" s="16" t="str">
        <f t="shared" si="34"/>
        <v/>
      </c>
      <c r="G317" s="16" t="str">
        <f t="shared" si="35"/>
        <v/>
      </c>
      <c r="H317" s="53" t="str">
        <f t="shared" ca="1" si="32"/>
        <v/>
      </c>
      <c r="I317" s="51" t="str">
        <f t="shared" si="33"/>
        <v/>
      </c>
      <c r="J317" s="29" t="str">
        <f>IF(G317&lt;&gt;"",IF($D$7="Weekly","Wk "&amp;WEEKNUM(G317)&amp;" "&amp;"- "&amp;YEAR(G317),IF($D$7="Monthly",TEXT(G317,"mmm-yyyy"),IF($D$7="Yearly","Y "&amp;YEAR(G317),IF($D$7="Quarterly",YEAR(G317)&amp;" - Q"&amp;LOOKUP(MONTH(G317),{1,4,7,10},{1,2,3,4}),TEXT(F317,"dd-mmm-yy")&amp;" - "&amp;TEXT(G317,"dd-mmm-yy"))))),"")</f>
        <v/>
      </c>
      <c r="O317" s="63"/>
      <c r="S317" s="16" t="str">
        <f t="array" ref="S317">IF(T317&lt;&gt;"",MIN(IF($C$15:$C$10000&gt;=(T317-6),$C$15:$C$10000)),"")</f>
        <v/>
      </c>
      <c r="T317" s="16" t="str">
        <f t="array" ref="T317">IF(T316&lt;&gt;"",IF(S316-1&gt;=$U$7,MAX(IF($C$15:$C$10000&lt;=(S316-1),$C$15:$C$10000)),""),"")</f>
        <v/>
      </c>
      <c r="U317" s="16" t="str">
        <f t="array" ref="U317">IF(V317&lt;&gt;"",MIN(IF($C$15:$C$10000&gt;=DATE(YEAR(V317),MONTH(V317),1),$C$15:$C$10000)),"")</f>
        <v/>
      </c>
      <c r="V317" s="16" t="str">
        <f t="array" ref="V317">IF(V316&lt;&gt;"",IF(U316-1&gt;=$U$7,MAX(IF($C$15:$C$10000&lt;=U316-1,$C$15:$C$10000)),""),"")</f>
        <v/>
      </c>
      <c r="W317" s="20" t="str">
        <f t="array" ref="W317">IF(X317&lt;&gt;"",MIN(IF($C$15:$C$10000&gt;=DATE(YEAR(X317),3*(ROUNDUP(MONTH(X317)/3,0)-1)+1,1),$C$15:$C$10000)),"")</f>
        <v/>
      </c>
      <c r="X317" s="16" t="str">
        <f t="array" ref="X317">IF(X316&lt;&gt;"",IF(W316-1&gt;=$U$7,MAX(IF($C$15:$C$10000&lt;=W316-1,$C$15:$C$10000)),""),"")</f>
        <v/>
      </c>
      <c r="Y317" s="16" t="str">
        <f t="array" ref="Y317">IF(Z317&lt;&gt;"",MIN(IF($C$15:$C$10000&gt;=DATE(YEAR(Z317),1,1),$C$15:$C$10000)),"")</f>
        <v/>
      </c>
      <c r="Z317" s="16" t="str">
        <f t="array" ref="Z317">IF(Z316&lt;&gt;"",IF(Y316-1&gt;=$U$7,MAX(IF($C$15:$C$10000&lt;=Y316-1,$C$15:$C$10000)),""),"")</f>
        <v/>
      </c>
      <c r="AA317" s="16" t="str">
        <f t="array" ref="AA317">IF(AB317&lt;&gt;"",MIN(IF($C$15:$C$10000&gt;=AB317-$G$7,$C$15:$C$10000)),"")</f>
        <v/>
      </c>
      <c r="AB317" s="16" t="str">
        <f t="array" ref="AB317">IF(AB316&lt;&gt;"",IF(AA316-1&gt;=$U$7,MAX(IF($C$15:$C$10000&lt;=AA316-1,$C$15:$C$10000)),""),"")</f>
        <v/>
      </c>
    </row>
    <row r="318" spans="3:28" x14ac:dyDescent="0.2">
      <c r="C318" s="16"/>
      <c r="D318" s="29"/>
      <c r="F318" s="16" t="str">
        <f t="shared" si="34"/>
        <v/>
      </c>
      <c r="G318" s="16" t="str">
        <f t="shared" si="35"/>
        <v/>
      </c>
      <c r="H318" s="53" t="str">
        <f t="shared" ca="1" si="32"/>
        <v/>
      </c>
      <c r="I318" s="51" t="str">
        <f t="shared" si="33"/>
        <v/>
      </c>
      <c r="J318" s="29" t="str">
        <f>IF(G318&lt;&gt;"",IF($D$7="Weekly","Wk "&amp;WEEKNUM(G318)&amp;" "&amp;"- "&amp;YEAR(G318),IF($D$7="Monthly",TEXT(G318,"mmm-yyyy"),IF($D$7="Yearly","Y "&amp;YEAR(G318),IF($D$7="Quarterly",YEAR(G318)&amp;" - Q"&amp;LOOKUP(MONTH(G318),{1,4,7,10},{1,2,3,4}),TEXT(F318,"dd-mmm-yy")&amp;" - "&amp;TEXT(G318,"dd-mmm-yy"))))),"")</f>
        <v/>
      </c>
      <c r="O318" s="63"/>
      <c r="S318" s="16" t="str">
        <f t="array" ref="S318">IF(T318&lt;&gt;"",MIN(IF($C$15:$C$10000&gt;=(T318-6),$C$15:$C$10000)),"")</f>
        <v/>
      </c>
      <c r="T318" s="16" t="str">
        <f t="array" ref="T318">IF(T317&lt;&gt;"",IF(S317-1&gt;=$U$7,MAX(IF($C$15:$C$10000&lt;=(S317-1),$C$15:$C$10000)),""),"")</f>
        <v/>
      </c>
      <c r="U318" s="16" t="str">
        <f t="array" ref="U318">IF(V318&lt;&gt;"",MIN(IF($C$15:$C$10000&gt;=DATE(YEAR(V318),MONTH(V318),1),$C$15:$C$10000)),"")</f>
        <v/>
      </c>
      <c r="V318" s="16" t="str">
        <f t="array" ref="V318">IF(V317&lt;&gt;"",IF(U317-1&gt;=$U$7,MAX(IF($C$15:$C$10000&lt;=U317-1,$C$15:$C$10000)),""),"")</f>
        <v/>
      </c>
      <c r="W318" s="20" t="str">
        <f t="array" ref="W318">IF(X318&lt;&gt;"",MIN(IF($C$15:$C$10000&gt;=DATE(YEAR(X318),3*(ROUNDUP(MONTH(X318)/3,0)-1)+1,1),$C$15:$C$10000)),"")</f>
        <v/>
      </c>
      <c r="X318" s="16" t="str">
        <f t="array" ref="X318">IF(X317&lt;&gt;"",IF(W317-1&gt;=$U$7,MAX(IF($C$15:$C$10000&lt;=W317-1,$C$15:$C$10000)),""),"")</f>
        <v/>
      </c>
      <c r="Y318" s="16" t="str">
        <f t="array" ref="Y318">IF(Z318&lt;&gt;"",MIN(IF($C$15:$C$10000&gt;=DATE(YEAR(Z318),1,1),$C$15:$C$10000)),"")</f>
        <v/>
      </c>
      <c r="Z318" s="16" t="str">
        <f t="array" ref="Z318">IF(Z317&lt;&gt;"",IF(Y317-1&gt;=$U$7,MAX(IF($C$15:$C$10000&lt;=Y317-1,$C$15:$C$10000)),""),"")</f>
        <v/>
      </c>
      <c r="AA318" s="16" t="str">
        <f t="array" ref="AA318">IF(AB318&lt;&gt;"",MIN(IF($C$15:$C$10000&gt;=AB318-$G$7,$C$15:$C$10000)),"")</f>
        <v/>
      </c>
      <c r="AB318" s="16" t="str">
        <f t="array" ref="AB318">IF(AB317&lt;&gt;"",IF(AA317-1&gt;=$U$7,MAX(IF($C$15:$C$10000&lt;=AA317-1,$C$15:$C$10000)),""),"")</f>
        <v/>
      </c>
    </row>
    <row r="319" spans="3:28" x14ac:dyDescent="0.2">
      <c r="C319" s="16"/>
      <c r="D319" s="29"/>
      <c r="F319" s="16" t="str">
        <f t="shared" si="34"/>
        <v/>
      </c>
      <c r="G319" s="16" t="str">
        <f t="shared" si="35"/>
        <v/>
      </c>
      <c r="H319" s="53" t="str">
        <f t="shared" ca="1" si="32"/>
        <v/>
      </c>
      <c r="I319" s="51" t="str">
        <f t="shared" si="33"/>
        <v/>
      </c>
      <c r="J319" s="29" t="str">
        <f>IF(G319&lt;&gt;"",IF($D$7="Weekly","Wk "&amp;WEEKNUM(G319)&amp;" "&amp;"- "&amp;YEAR(G319),IF($D$7="Monthly",TEXT(G319,"mmm-yyyy"),IF($D$7="Yearly","Y "&amp;YEAR(G319),IF($D$7="Quarterly",YEAR(G319)&amp;" - Q"&amp;LOOKUP(MONTH(G319),{1,4,7,10},{1,2,3,4}),TEXT(F319,"dd-mmm-yy")&amp;" - "&amp;TEXT(G319,"dd-mmm-yy"))))),"")</f>
        <v/>
      </c>
      <c r="O319" s="63"/>
      <c r="S319" s="16" t="str">
        <f t="array" ref="S319">IF(T319&lt;&gt;"",MIN(IF($C$15:$C$10000&gt;=(T319-6),$C$15:$C$10000)),"")</f>
        <v/>
      </c>
      <c r="T319" s="16" t="str">
        <f t="array" ref="T319">IF(T318&lt;&gt;"",IF(S318-1&gt;=$U$7,MAX(IF($C$15:$C$10000&lt;=(S318-1),$C$15:$C$10000)),""),"")</f>
        <v/>
      </c>
      <c r="U319" s="16" t="str">
        <f t="array" ref="U319">IF(V319&lt;&gt;"",MIN(IF($C$15:$C$10000&gt;=DATE(YEAR(V319),MONTH(V319),1),$C$15:$C$10000)),"")</f>
        <v/>
      </c>
      <c r="V319" s="16" t="str">
        <f t="array" ref="V319">IF(V318&lt;&gt;"",IF(U318-1&gt;=$U$7,MAX(IF($C$15:$C$10000&lt;=U318-1,$C$15:$C$10000)),""),"")</f>
        <v/>
      </c>
      <c r="W319" s="20" t="str">
        <f t="array" ref="W319">IF(X319&lt;&gt;"",MIN(IF($C$15:$C$10000&gt;=DATE(YEAR(X319),3*(ROUNDUP(MONTH(X319)/3,0)-1)+1,1),$C$15:$C$10000)),"")</f>
        <v/>
      </c>
      <c r="X319" s="16" t="str">
        <f t="array" ref="X319">IF(X318&lt;&gt;"",IF(W318-1&gt;=$U$7,MAX(IF($C$15:$C$10000&lt;=W318-1,$C$15:$C$10000)),""),"")</f>
        <v/>
      </c>
      <c r="Y319" s="16" t="str">
        <f t="array" ref="Y319">IF(Z319&lt;&gt;"",MIN(IF($C$15:$C$10000&gt;=DATE(YEAR(Z319),1,1),$C$15:$C$10000)),"")</f>
        <v/>
      </c>
      <c r="Z319" s="16" t="str">
        <f t="array" ref="Z319">IF(Z318&lt;&gt;"",IF(Y318-1&gt;=$U$7,MAX(IF($C$15:$C$10000&lt;=Y318-1,$C$15:$C$10000)),""),"")</f>
        <v/>
      </c>
      <c r="AA319" s="16" t="str">
        <f t="array" ref="AA319">IF(AB319&lt;&gt;"",MIN(IF($C$15:$C$10000&gt;=AB319-$G$7,$C$15:$C$10000)),"")</f>
        <v/>
      </c>
      <c r="AB319" s="16" t="str">
        <f t="array" ref="AB319">IF(AB318&lt;&gt;"",IF(AA318-1&gt;=$U$7,MAX(IF($C$15:$C$10000&lt;=AA318-1,$C$15:$C$10000)),""),"")</f>
        <v/>
      </c>
    </row>
    <row r="320" spans="3:28" x14ac:dyDescent="0.2">
      <c r="C320" s="16"/>
      <c r="D320" s="29"/>
      <c r="F320" s="16" t="str">
        <f t="shared" si="34"/>
        <v/>
      </c>
      <c r="G320" s="16" t="str">
        <f t="shared" si="35"/>
        <v/>
      </c>
      <c r="H320" s="53" t="str">
        <f t="shared" ca="1" si="32"/>
        <v/>
      </c>
      <c r="I320" s="51" t="str">
        <f t="shared" si="33"/>
        <v/>
      </c>
      <c r="J320" s="29" t="str">
        <f>IF(G320&lt;&gt;"",IF($D$7="Weekly","Wk "&amp;WEEKNUM(G320)&amp;" "&amp;"- "&amp;YEAR(G320),IF($D$7="Monthly",TEXT(G320,"mmm-yyyy"),IF($D$7="Yearly","Y "&amp;YEAR(G320),IF($D$7="Quarterly",YEAR(G320)&amp;" - Q"&amp;LOOKUP(MONTH(G320),{1,4,7,10},{1,2,3,4}),TEXT(F320,"dd-mmm-yy")&amp;" - "&amp;TEXT(G320,"dd-mmm-yy"))))),"")</f>
        <v/>
      </c>
      <c r="O320" s="63"/>
      <c r="S320" s="16" t="str">
        <f t="array" ref="S320">IF(T320&lt;&gt;"",MIN(IF($C$15:$C$10000&gt;=(T320-6),$C$15:$C$10000)),"")</f>
        <v/>
      </c>
      <c r="T320" s="16" t="str">
        <f t="array" ref="T320">IF(T319&lt;&gt;"",IF(S319-1&gt;=$U$7,MAX(IF($C$15:$C$10000&lt;=(S319-1),$C$15:$C$10000)),""),"")</f>
        <v/>
      </c>
      <c r="U320" s="16" t="str">
        <f t="array" ref="U320">IF(V320&lt;&gt;"",MIN(IF($C$15:$C$10000&gt;=DATE(YEAR(V320),MONTH(V320),1),$C$15:$C$10000)),"")</f>
        <v/>
      </c>
      <c r="V320" s="16" t="str">
        <f t="array" ref="V320">IF(V319&lt;&gt;"",IF(U319-1&gt;=$U$7,MAX(IF($C$15:$C$10000&lt;=U319-1,$C$15:$C$10000)),""),"")</f>
        <v/>
      </c>
      <c r="W320" s="20" t="str">
        <f t="array" ref="W320">IF(X320&lt;&gt;"",MIN(IF($C$15:$C$10000&gt;=DATE(YEAR(X320),3*(ROUNDUP(MONTH(X320)/3,0)-1)+1,1),$C$15:$C$10000)),"")</f>
        <v/>
      </c>
      <c r="X320" s="16" t="str">
        <f t="array" ref="X320">IF(X319&lt;&gt;"",IF(W319-1&gt;=$U$7,MAX(IF($C$15:$C$10000&lt;=W319-1,$C$15:$C$10000)),""),"")</f>
        <v/>
      </c>
      <c r="Y320" s="16" t="str">
        <f t="array" ref="Y320">IF(Z320&lt;&gt;"",MIN(IF($C$15:$C$10000&gt;=DATE(YEAR(Z320),1,1),$C$15:$C$10000)),"")</f>
        <v/>
      </c>
      <c r="Z320" s="16" t="str">
        <f t="array" ref="Z320">IF(Z319&lt;&gt;"",IF(Y319-1&gt;=$U$7,MAX(IF($C$15:$C$10000&lt;=Y319-1,$C$15:$C$10000)),""),"")</f>
        <v/>
      </c>
      <c r="AA320" s="16" t="str">
        <f t="array" ref="AA320">IF(AB320&lt;&gt;"",MIN(IF($C$15:$C$10000&gt;=AB320-$G$7,$C$15:$C$10000)),"")</f>
        <v/>
      </c>
      <c r="AB320" s="16" t="str">
        <f t="array" ref="AB320">IF(AB319&lt;&gt;"",IF(AA319-1&gt;=$U$7,MAX(IF($C$15:$C$10000&lt;=AA319-1,$C$15:$C$10000)),""),"")</f>
        <v/>
      </c>
    </row>
    <row r="321" spans="3:28" x14ac:dyDescent="0.2">
      <c r="C321" s="16"/>
      <c r="D321" s="29"/>
      <c r="F321" s="16" t="str">
        <f t="shared" si="34"/>
        <v/>
      </c>
      <c r="G321" s="16" t="str">
        <f t="shared" si="35"/>
        <v/>
      </c>
      <c r="H321" s="53" t="str">
        <f t="shared" ca="1" si="32"/>
        <v/>
      </c>
      <c r="I321" s="51" t="str">
        <f t="shared" si="33"/>
        <v/>
      </c>
      <c r="J321" s="29" t="str">
        <f>IF(G321&lt;&gt;"",IF($D$7="Weekly","Wk "&amp;WEEKNUM(G321)&amp;" "&amp;"- "&amp;YEAR(G321),IF($D$7="Monthly",TEXT(G321,"mmm-yyyy"),IF($D$7="Yearly","Y "&amp;YEAR(G321),IF($D$7="Quarterly",YEAR(G321)&amp;" - Q"&amp;LOOKUP(MONTH(G321),{1,4,7,10},{1,2,3,4}),TEXT(F321,"dd-mmm-yy")&amp;" - "&amp;TEXT(G321,"dd-mmm-yy"))))),"")</f>
        <v/>
      </c>
      <c r="O321" s="63"/>
      <c r="S321" s="16" t="str">
        <f t="array" ref="S321">IF(T321&lt;&gt;"",MIN(IF($C$15:$C$10000&gt;=(T321-6),$C$15:$C$10000)),"")</f>
        <v/>
      </c>
      <c r="T321" s="16" t="str">
        <f t="array" ref="T321">IF(T320&lt;&gt;"",IF(S320-1&gt;=$U$7,MAX(IF($C$15:$C$10000&lt;=(S320-1),$C$15:$C$10000)),""),"")</f>
        <v/>
      </c>
      <c r="U321" s="16" t="str">
        <f t="array" ref="U321">IF(V321&lt;&gt;"",MIN(IF($C$15:$C$10000&gt;=DATE(YEAR(V321),MONTH(V321),1),$C$15:$C$10000)),"")</f>
        <v/>
      </c>
      <c r="V321" s="16" t="str">
        <f t="array" ref="V321">IF(V320&lt;&gt;"",IF(U320-1&gt;=$U$7,MAX(IF($C$15:$C$10000&lt;=U320-1,$C$15:$C$10000)),""),"")</f>
        <v/>
      </c>
      <c r="W321" s="20" t="str">
        <f t="array" ref="W321">IF(X321&lt;&gt;"",MIN(IF($C$15:$C$10000&gt;=DATE(YEAR(X321),3*(ROUNDUP(MONTH(X321)/3,0)-1)+1,1),$C$15:$C$10000)),"")</f>
        <v/>
      </c>
      <c r="X321" s="16" t="str">
        <f t="array" ref="X321">IF(X320&lt;&gt;"",IF(W320-1&gt;=$U$7,MAX(IF($C$15:$C$10000&lt;=W320-1,$C$15:$C$10000)),""),"")</f>
        <v/>
      </c>
      <c r="Y321" s="16" t="str">
        <f t="array" ref="Y321">IF(Z321&lt;&gt;"",MIN(IF($C$15:$C$10000&gt;=DATE(YEAR(Z321),1,1),$C$15:$C$10000)),"")</f>
        <v/>
      </c>
      <c r="Z321" s="16" t="str">
        <f t="array" ref="Z321">IF(Z320&lt;&gt;"",IF(Y320-1&gt;=$U$7,MAX(IF($C$15:$C$10000&lt;=Y320-1,$C$15:$C$10000)),""),"")</f>
        <v/>
      </c>
      <c r="AA321" s="16" t="str">
        <f t="array" ref="AA321">IF(AB321&lt;&gt;"",MIN(IF($C$15:$C$10000&gt;=AB321-$G$7,$C$15:$C$10000)),"")</f>
        <v/>
      </c>
      <c r="AB321" s="16" t="str">
        <f t="array" ref="AB321">IF(AB320&lt;&gt;"",IF(AA320-1&gt;=$U$7,MAX(IF($C$15:$C$10000&lt;=AA320-1,$C$15:$C$10000)),""),"")</f>
        <v/>
      </c>
    </row>
    <row r="322" spans="3:28" x14ac:dyDescent="0.2">
      <c r="C322" s="16"/>
      <c r="D322" s="29"/>
      <c r="F322" s="16" t="str">
        <f t="shared" si="34"/>
        <v/>
      </c>
      <c r="G322" s="16" t="str">
        <f t="shared" si="35"/>
        <v/>
      </c>
      <c r="H322" s="53" t="str">
        <f t="shared" ca="1" si="32"/>
        <v/>
      </c>
      <c r="I322" s="51" t="str">
        <f t="shared" si="33"/>
        <v/>
      </c>
      <c r="J322" s="29" t="str">
        <f>IF(G322&lt;&gt;"",IF($D$7="Weekly","Wk "&amp;WEEKNUM(G322)&amp;" "&amp;"- "&amp;YEAR(G322),IF($D$7="Monthly",TEXT(G322,"mmm-yyyy"),IF($D$7="Yearly","Y "&amp;YEAR(G322),IF($D$7="Quarterly",YEAR(G322)&amp;" - Q"&amp;LOOKUP(MONTH(G322),{1,4,7,10},{1,2,3,4}),TEXT(F322,"dd-mmm-yy")&amp;" - "&amp;TEXT(G322,"dd-mmm-yy"))))),"")</f>
        <v/>
      </c>
      <c r="O322" s="63"/>
      <c r="S322" s="16" t="str">
        <f t="array" ref="S322">IF(T322&lt;&gt;"",MIN(IF($C$15:$C$10000&gt;=(T322-6),$C$15:$C$10000)),"")</f>
        <v/>
      </c>
      <c r="T322" s="16" t="str">
        <f t="array" ref="T322">IF(T321&lt;&gt;"",IF(S321-1&gt;=$U$7,MAX(IF($C$15:$C$10000&lt;=(S321-1),$C$15:$C$10000)),""),"")</f>
        <v/>
      </c>
      <c r="U322" s="16" t="str">
        <f t="array" ref="U322">IF(V322&lt;&gt;"",MIN(IF($C$15:$C$10000&gt;=DATE(YEAR(V322),MONTH(V322),1),$C$15:$C$10000)),"")</f>
        <v/>
      </c>
      <c r="V322" s="16" t="str">
        <f t="array" ref="V322">IF(V321&lt;&gt;"",IF(U321-1&gt;=$U$7,MAX(IF($C$15:$C$10000&lt;=U321-1,$C$15:$C$10000)),""),"")</f>
        <v/>
      </c>
      <c r="W322" s="20" t="str">
        <f t="array" ref="W322">IF(X322&lt;&gt;"",MIN(IF($C$15:$C$10000&gt;=DATE(YEAR(X322),3*(ROUNDUP(MONTH(X322)/3,0)-1)+1,1),$C$15:$C$10000)),"")</f>
        <v/>
      </c>
      <c r="X322" s="16" t="str">
        <f t="array" ref="X322">IF(X321&lt;&gt;"",IF(W321-1&gt;=$U$7,MAX(IF($C$15:$C$10000&lt;=W321-1,$C$15:$C$10000)),""),"")</f>
        <v/>
      </c>
      <c r="Y322" s="16" t="str">
        <f t="array" ref="Y322">IF(Z322&lt;&gt;"",MIN(IF($C$15:$C$10000&gt;=DATE(YEAR(Z322),1,1),$C$15:$C$10000)),"")</f>
        <v/>
      </c>
      <c r="Z322" s="16" t="str">
        <f t="array" ref="Z322">IF(Z321&lt;&gt;"",IF(Y321-1&gt;=$U$7,MAX(IF($C$15:$C$10000&lt;=Y321-1,$C$15:$C$10000)),""),"")</f>
        <v/>
      </c>
      <c r="AA322" s="16" t="str">
        <f t="array" ref="AA322">IF(AB322&lt;&gt;"",MIN(IF($C$15:$C$10000&gt;=AB322-$G$7,$C$15:$C$10000)),"")</f>
        <v/>
      </c>
      <c r="AB322" s="16" t="str">
        <f t="array" ref="AB322">IF(AB321&lt;&gt;"",IF(AA321-1&gt;=$U$7,MAX(IF($C$15:$C$10000&lt;=AA321-1,$C$15:$C$10000)),""),"")</f>
        <v/>
      </c>
    </row>
    <row r="323" spans="3:28" x14ac:dyDescent="0.2">
      <c r="C323" s="16"/>
      <c r="D323" s="29"/>
      <c r="F323" s="16" t="str">
        <f t="shared" si="34"/>
        <v/>
      </c>
      <c r="G323" s="16" t="str">
        <f t="shared" si="35"/>
        <v/>
      </c>
      <c r="H323" s="53" t="str">
        <f t="shared" ca="1" si="32"/>
        <v/>
      </c>
      <c r="I323" s="51" t="str">
        <f t="shared" si="33"/>
        <v/>
      </c>
      <c r="J323" s="29" t="str">
        <f>IF(G323&lt;&gt;"",IF($D$7="Weekly","Wk "&amp;WEEKNUM(G323)&amp;" "&amp;"- "&amp;YEAR(G323),IF($D$7="Monthly",TEXT(G323,"mmm-yyyy"),IF($D$7="Yearly","Y "&amp;YEAR(G323),IF($D$7="Quarterly",YEAR(G323)&amp;" - Q"&amp;LOOKUP(MONTH(G323),{1,4,7,10},{1,2,3,4}),TEXT(F323,"dd-mmm-yy")&amp;" - "&amp;TEXT(G323,"dd-mmm-yy"))))),"")</f>
        <v/>
      </c>
      <c r="O323" s="63"/>
      <c r="S323" s="16" t="str">
        <f t="array" ref="S323">IF(T323&lt;&gt;"",MIN(IF($C$15:$C$10000&gt;=(T323-6),$C$15:$C$10000)),"")</f>
        <v/>
      </c>
      <c r="T323" s="16" t="str">
        <f t="array" ref="T323">IF(T322&lt;&gt;"",IF(S322-1&gt;=$U$7,MAX(IF($C$15:$C$10000&lt;=(S322-1),$C$15:$C$10000)),""),"")</f>
        <v/>
      </c>
      <c r="U323" s="16" t="str">
        <f t="array" ref="U323">IF(V323&lt;&gt;"",MIN(IF($C$15:$C$10000&gt;=DATE(YEAR(V323),MONTH(V323),1),$C$15:$C$10000)),"")</f>
        <v/>
      </c>
      <c r="V323" s="16" t="str">
        <f t="array" ref="V323">IF(V322&lt;&gt;"",IF(U322-1&gt;=$U$7,MAX(IF($C$15:$C$10000&lt;=U322-1,$C$15:$C$10000)),""),"")</f>
        <v/>
      </c>
      <c r="W323" s="20" t="str">
        <f t="array" ref="W323">IF(X323&lt;&gt;"",MIN(IF($C$15:$C$10000&gt;=DATE(YEAR(X323),3*(ROUNDUP(MONTH(X323)/3,0)-1)+1,1),$C$15:$C$10000)),"")</f>
        <v/>
      </c>
      <c r="X323" s="16" t="str">
        <f t="array" ref="X323">IF(X322&lt;&gt;"",IF(W322-1&gt;=$U$7,MAX(IF($C$15:$C$10000&lt;=W322-1,$C$15:$C$10000)),""),"")</f>
        <v/>
      </c>
      <c r="Y323" s="16" t="str">
        <f t="array" ref="Y323">IF(Z323&lt;&gt;"",MIN(IF($C$15:$C$10000&gt;=DATE(YEAR(Z323),1,1),$C$15:$C$10000)),"")</f>
        <v/>
      </c>
      <c r="Z323" s="16" t="str">
        <f t="array" ref="Z323">IF(Z322&lt;&gt;"",IF(Y322-1&gt;=$U$7,MAX(IF($C$15:$C$10000&lt;=Y322-1,$C$15:$C$10000)),""),"")</f>
        <v/>
      </c>
      <c r="AA323" s="16" t="str">
        <f t="array" ref="AA323">IF(AB323&lt;&gt;"",MIN(IF($C$15:$C$10000&gt;=AB323-$G$7,$C$15:$C$10000)),"")</f>
        <v/>
      </c>
      <c r="AB323" s="16" t="str">
        <f t="array" ref="AB323">IF(AB322&lt;&gt;"",IF(AA322-1&gt;=$U$7,MAX(IF($C$15:$C$10000&lt;=AA322-1,$C$15:$C$10000)),""),"")</f>
        <v/>
      </c>
    </row>
    <row r="324" spans="3:28" x14ac:dyDescent="0.2">
      <c r="C324" s="16"/>
      <c r="D324" s="29"/>
      <c r="F324" s="16" t="str">
        <f t="shared" si="34"/>
        <v/>
      </c>
      <c r="G324" s="16" t="str">
        <f t="shared" si="35"/>
        <v/>
      </c>
      <c r="H324" s="53" t="str">
        <f t="shared" ca="1" si="32"/>
        <v/>
      </c>
      <c r="I324" s="51" t="str">
        <f t="shared" si="33"/>
        <v/>
      </c>
      <c r="J324" s="29" t="str">
        <f>IF(G324&lt;&gt;"",IF($D$7="Weekly","Wk "&amp;WEEKNUM(G324)&amp;" "&amp;"- "&amp;YEAR(G324),IF($D$7="Monthly",TEXT(G324,"mmm-yyyy"),IF($D$7="Yearly","Y "&amp;YEAR(G324),IF($D$7="Quarterly",YEAR(G324)&amp;" - Q"&amp;LOOKUP(MONTH(G324),{1,4,7,10},{1,2,3,4}),TEXT(F324,"dd-mmm-yy")&amp;" - "&amp;TEXT(G324,"dd-mmm-yy"))))),"")</f>
        <v/>
      </c>
      <c r="O324" s="63"/>
      <c r="S324" s="16" t="str">
        <f t="array" ref="S324">IF(T324&lt;&gt;"",MIN(IF($C$15:$C$10000&gt;=(T324-6),$C$15:$C$10000)),"")</f>
        <v/>
      </c>
      <c r="T324" s="16" t="str">
        <f t="array" ref="T324">IF(T323&lt;&gt;"",IF(S323-1&gt;=$U$7,MAX(IF($C$15:$C$10000&lt;=(S323-1),$C$15:$C$10000)),""),"")</f>
        <v/>
      </c>
      <c r="U324" s="16" t="str">
        <f t="array" ref="U324">IF(V324&lt;&gt;"",MIN(IF($C$15:$C$10000&gt;=DATE(YEAR(V324),MONTH(V324),1),$C$15:$C$10000)),"")</f>
        <v/>
      </c>
      <c r="V324" s="16" t="str">
        <f t="array" ref="V324">IF(V323&lt;&gt;"",IF(U323-1&gt;=$U$7,MAX(IF($C$15:$C$10000&lt;=U323-1,$C$15:$C$10000)),""),"")</f>
        <v/>
      </c>
      <c r="W324" s="20" t="str">
        <f t="array" ref="W324">IF(X324&lt;&gt;"",MIN(IF($C$15:$C$10000&gt;=DATE(YEAR(X324),3*(ROUNDUP(MONTH(X324)/3,0)-1)+1,1),$C$15:$C$10000)),"")</f>
        <v/>
      </c>
      <c r="X324" s="16" t="str">
        <f t="array" ref="X324">IF(X323&lt;&gt;"",IF(W323-1&gt;=$U$7,MAX(IF($C$15:$C$10000&lt;=W323-1,$C$15:$C$10000)),""),"")</f>
        <v/>
      </c>
      <c r="Y324" s="16" t="str">
        <f t="array" ref="Y324">IF(Z324&lt;&gt;"",MIN(IF($C$15:$C$10000&gt;=DATE(YEAR(Z324),1,1),$C$15:$C$10000)),"")</f>
        <v/>
      </c>
      <c r="Z324" s="16" t="str">
        <f t="array" ref="Z324">IF(Z323&lt;&gt;"",IF(Y323-1&gt;=$U$7,MAX(IF($C$15:$C$10000&lt;=Y323-1,$C$15:$C$10000)),""),"")</f>
        <v/>
      </c>
      <c r="AA324" s="16" t="str">
        <f t="array" ref="AA324">IF(AB324&lt;&gt;"",MIN(IF($C$15:$C$10000&gt;=AB324-$G$7,$C$15:$C$10000)),"")</f>
        <v/>
      </c>
      <c r="AB324" s="16" t="str">
        <f t="array" ref="AB324">IF(AB323&lt;&gt;"",IF(AA323-1&gt;=$U$7,MAX(IF($C$15:$C$10000&lt;=AA323-1,$C$15:$C$10000)),""),"")</f>
        <v/>
      </c>
    </row>
    <row r="325" spans="3:28" x14ac:dyDescent="0.2">
      <c r="C325" s="16"/>
      <c r="D325" s="29"/>
      <c r="F325" s="16" t="str">
        <f t="shared" si="34"/>
        <v/>
      </c>
      <c r="G325" s="16" t="str">
        <f t="shared" si="35"/>
        <v/>
      </c>
      <c r="H325" s="53" t="str">
        <f t="shared" ca="1" si="32"/>
        <v/>
      </c>
      <c r="I325" s="51" t="str">
        <f t="shared" si="33"/>
        <v/>
      </c>
      <c r="J325" s="29" t="str">
        <f>IF(G325&lt;&gt;"",IF($D$7="Weekly","Wk "&amp;WEEKNUM(G325)&amp;" "&amp;"- "&amp;YEAR(G325),IF($D$7="Monthly",TEXT(G325,"mmm-yyyy"),IF($D$7="Yearly","Y "&amp;YEAR(G325),IF($D$7="Quarterly",YEAR(G325)&amp;" - Q"&amp;LOOKUP(MONTH(G325),{1,4,7,10},{1,2,3,4}),TEXT(F325,"dd-mmm-yy")&amp;" - "&amp;TEXT(G325,"dd-mmm-yy"))))),"")</f>
        <v/>
      </c>
      <c r="O325" s="63"/>
      <c r="S325" s="16" t="str">
        <f t="array" ref="S325">IF(T325&lt;&gt;"",MIN(IF($C$15:$C$10000&gt;=(T325-6),$C$15:$C$10000)),"")</f>
        <v/>
      </c>
      <c r="T325" s="16" t="str">
        <f t="array" ref="T325">IF(T324&lt;&gt;"",IF(S324-1&gt;=$U$7,MAX(IF($C$15:$C$10000&lt;=(S324-1),$C$15:$C$10000)),""),"")</f>
        <v/>
      </c>
      <c r="U325" s="16" t="str">
        <f t="array" ref="U325">IF(V325&lt;&gt;"",MIN(IF($C$15:$C$10000&gt;=DATE(YEAR(V325),MONTH(V325),1),$C$15:$C$10000)),"")</f>
        <v/>
      </c>
      <c r="V325" s="16" t="str">
        <f t="array" ref="V325">IF(V324&lt;&gt;"",IF(U324-1&gt;=$U$7,MAX(IF($C$15:$C$10000&lt;=U324-1,$C$15:$C$10000)),""),"")</f>
        <v/>
      </c>
      <c r="W325" s="20" t="str">
        <f t="array" ref="W325">IF(X325&lt;&gt;"",MIN(IF($C$15:$C$10000&gt;=DATE(YEAR(X325),3*(ROUNDUP(MONTH(X325)/3,0)-1)+1,1),$C$15:$C$10000)),"")</f>
        <v/>
      </c>
      <c r="X325" s="16" t="str">
        <f t="array" ref="X325">IF(X324&lt;&gt;"",IF(W324-1&gt;=$U$7,MAX(IF($C$15:$C$10000&lt;=W324-1,$C$15:$C$10000)),""),"")</f>
        <v/>
      </c>
      <c r="Y325" s="16" t="str">
        <f t="array" ref="Y325">IF(Z325&lt;&gt;"",MIN(IF($C$15:$C$10000&gt;=DATE(YEAR(Z325),1,1),$C$15:$C$10000)),"")</f>
        <v/>
      </c>
      <c r="Z325" s="16" t="str">
        <f t="array" ref="Z325">IF(Z324&lt;&gt;"",IF(Y324-1&gt;=$U$7,MAX(IF($C$15:$C$10000&lt;=Y324-1,$C$15:$C$10000)),""),"")</f>
        <v/>
      </c>
      <c r="AA325" s="16" t="str">
        <f t="array" ref="AA325">IF(AB325&lt;&gt;"",MIN(IF($C$15:$C$10000&gt;=AB325-$G$7,$C$15:$C$10000)),"")</f>
        <v/>
      </c>
      <c r="AB325" s="16" t="str">
        <f t="array" ref="AB325">IF(AB324&lt;&gt;"",IF(AA324-1&gt;=$U$7,MAX(IF($C$15:$C$10000&lt;=AA324-1,$C$15:$C$10000)),""),"")</f>
        <v/>
      </c>
    </row>
    <row r="326" spans="3:28" x14ac:dyDescent="0.2">
      <c r="C326" s="16"/>
      <c r="D326" s="29"/>
      <c r="F326" s="16" t="str">
        <f t="shared" si="34"/>
        <v/>
      </c>
      <c r="G326" s="16" t="str">
        <f t="shared" si="35"/>
        <v/>
      </c>
      <c r="H326" s="53" t="str">
        <f t="shared" ca="1" si="32"/>
        <v/>
      </c>
      <c r="I326" s="51" t="str">
        <f t="shared" si="33"/>
        <v/>
      </c>
      <c r="J326" s="29" t="str">
        <f>IF(G326&lt;&gt;"",IF($D$7="Weekly","Wk "&amp;WEEKNUM(G326)&amp;" "&amp;"- "&amp;YEAR(G326),IF($D$7="Monthly",TEXT(G326,"mmm-yyyy"),IF($D$7="Yearly","Y "&amp;YEAR(G326),IF($D$7="Quarterly",YEAR(G326)&amp;" - Q"&amp;LOOKUP(MONTH(G326),{1,4,7,10},{1,2,3,4}),TEXT(F326,"dd-mmm-yy")&amp;" - "&amp;TEXT(G326,"dd-mmm-yy"))))),"")</f>
        <v/>
      </c>
      <c r="O326" s="63"/>
      <c r="S326" s="16" t="str">
        <f t="array" ref="S326">IF(T326&lt;&gt;"",MIN(IF($C$15:$C$10000&gt;=(T326-6),$C$15:$C$10000)),"")</f>
        <v/>
      </c>
      <c r="T326" s="16" t="str">
        <f t="array" ref="T326">IF(T325&lt;&gt;"",IF(S325-1&gt;=$U$7,MAX(IF($C$15:$C$10000&lt;=(S325-1),$C$15:$C$10000)),""),"")</f>
        <v/>
      </c>
      <c r="U326" s="16" t="str">
        <f t="array" ref="U326">IF(V326&lt;&gt;"",MIN(IF($C$15:$C$10000&gt;=DATE(YEAR(V326),MONTH(V326),1),$C$15:$C$10000)),"")</f>
        <v/>
      </c>
      <c r="V326" s="16" t="str">
        <f t="array" ref="V326">IF(V325&lt;&gt;"",IF(U325-1&gt;=$U$7,MAX(IF($C$15:$C$10000&lt;=U325-1,$C$15:$C$10000)),""),"")</f>
        <v/>
      </c>
      <c r="W326" s="20" t="str">
        <f t="array" ref="W326">IF(X326&lt;&gt;"",MIN(IF($C$15:$C$10000&gt;=DATE(YEAR(X326),3*(ROUNDUP(MONTH(X326)/3,0)-1)+1,1),$C$15:$C$10000)),"")</f>
        <v/>
      </c>
      <c r="X326" s="16" t="str">
        <f t="array" ref="X326">IF(X325&lt;&gt;"",IF(W325-1&gt;=$U$7,MAX(IF($C$15:$C$10000&lt;=W325-1,$C$15:$C$10000)),""),"")</f>
        <v/>
      </c>
      <c r="Y326" s="16" t="str">
        <f t="array" ref="Y326">IF(Z326&lt;&gt;"",MIN(IF($C$15:$C$10000&gt;=DATE(YEAR(Z326),1,1),$C$15:$C$10000)),"")</f>
        <v/>
      </c>
      <c r="Z326" s="16" t="str">
        <f t="array" ref="Z326">IF(Z325&lt;&gt;"",IF(Y325-1&gt;=$U$7,MAX(IF($C$15:$C$10000&lt;=Y325-1,$C$15:$C$10000)),""),"")</f>
        <v/>
      </c>
      <c r="AA326" s="16" t="str">
        <f t="array" ref="AA326">IF(AB326&lt;&gt;"",MIN(IF($C$15:$C$10000&gt;=AB326-$G$7,$C$15:$C$10000)),"")</f>
        <v/>
      </c>
      <c r="AB326" s="16" t="str">
        <f t="array" ref="AB326">IF(AB325&lt;&gt;"",IF(AA325-1&gt;=$U$7,MAX(IF($C$15:$C$10000&lt;=AA325-1,$C$15:$C$10000)),""),"")</f>
        <v/>
      </c>
    </row>
    <row r="327" spans="3:28" x14ac:dyDescent="0.2">
      <c r="C327" s="16"/>
      <c r="D327" s="29"/>
      <c r="F327" s="16" t="str">
        <f t="shared" si="34"/>
        <v/>
      </c>
      <c r="G327" s="16" t="str">
        <f t="shared" si="35"/>
        <v/>
      </c>
      <c r="H327" s="53" t="str">
        <f t="shared" ca="1" si="32"/>
        <v/>
      </c>
      <c r="I327" s="51" t="str">
        <f t="shared" si="33"/>
        <v/>
      </c>
      <c r="J327" s="29" t="str">
        <f>IF(G327&lt;&gt;"",IF($D$7="Weekly","Wk "&amp;WEEKNUM(G327)&amp;" "&amp;"- "&amp;YEAR(G327),IF($D$7="Monthly",TEXT(G327,"mmm-yyyy"),IF($D$7="Yearly","Y "&amp;YEAR(G327),IF($D$7="Quarterly",YEAR(G327)&amp;" - Q"&amp;LOOKUP(MONTH(G327),{1,4,7,10},{1,2,3,4}),TEXT(F327,"dd-mmm-yy")&amp;" - "&amp;TEXT(G327,"dd-mmm-yy"))))),"")</f>
        <v/>
      </c>
      <c r="O327" s="63"/>
      <c r="S327" s="16" t="str">
        <f t="array" ref="S327">IF(T327&lt;&gt;"",MIN(IF($C$15:$C$10000&gt;=(T327-6),$C$15:$C$10000)),"")</f>
        <v/>
      </c>
      <c r="T327" s="16" t="str">
        <f t="array" ref="T327">IF(T326&lt;&gt;"",IF(S326-1&gt;=$U$7,MAX(IF($C$15:$C$10000&lt;=(S326-1),$C$15:$C$10000)),""),"")</f>
        <v/>
      </c>
      <c r="U327" s="16" t="str">
        <f t="array" ref="U327">IF(V327&lt;&gt;"",MIN(IF($C$15:$C$10000&gt;=DATE(YEAR(V327),MONTH(V327),1),$C$15:$C$10000)),"")</f>
        <v/>
      </c>
      <c r="V327" s="16" t="str">
        <f t="array" ref="V327">IF(V326&lt;&gt;"",IF(U326-1&gt;=$U$7,MAX(IF($C$15:$C$10000&lt;=U326-1,$C$15:$C$10000)),""),"")</f>
        <v/>
      </c>
      <c r="W327" s="20" t="str">
        <f t="array" ref="W327">IF(X327&lt;&gt;"",MIN(IF($C$15:$C$10000&gt;=DATE(YEAR(X327),3*(ROUNDUP(MONTH(X327)/3,0)-1)+1,1),$C$15:$C$10000)),"")</f>
        <v/>
      </c>
      <c r="X327" s="16" t="str">
        <f t="array" ref="X327">IF(X326&lt;&gt;"",IF(W326-1&gt;=$U$7,MAX(IF($C$15:$C$10000&lt;=W326-1,$C$15:$C$10000)),""),"")</f>
        <v/>
      </c>
      <c r="Y327" s="16" t="str">
        <f t="array" ref="Y327">IF(Z327&lt;&gt;"",MIN(IF($C$15:$C$10000&gt;=DATE(YEAR(Z327),1,1),$C$15:$C$10000)),"")</f>
        <v/>
      </c>
      <c r="Z327" s="16" t="str">
        <f t="array" ref="Z327">IF(Z326&lt;&gt;"",IF(Y326-1&gt;=$U$7,MAX(IF($C$15:$C$10000&lt;=Y326-1,$C$15:$C$10000)),""),"")</f>
        <v/>
      </c>
      <c r="AA327" s="16" t="str">
        <f t="array" ref="AA327">IF(AB327&lt;&gt;"",MIN(IF($C$15:$C$10000&gt;=AB327-$G$7,$C$15:$C$10000)),"")</f>
        <v/>
      </c>
      <c r="AB327" s="16" t="str">
        <f t="array" ref="AB327">IF(AB326&lt;&gt;"",IF(AA326-1&gt;=$U$7,MAX(IF($C$15:$C$10000&lt;=AA326-1,$C$15:$C$10000)),""),"")</f>
        <v/>
      </c>
    </row>
    <row r="328" spans="3:28" x14ac:dyDescent="0.2">
      <c r="C328" s="16"/>
      <c r="D328" s="29"/>
      <c r="F328" s="16" t="str">
        <f t="shared" si="34"/>
        <v/>
      </c>
      <c r="G328" s="16" t="str">
        <f t="shared" si="35"/>
        <v/>
      </c>
      <c r="H328" s="53" t="str">
        <f t="shared" ca="1" si="32"/>
        <v/>
      </c>
      <c r="I328" s="51" t="str">
        <f t="shared" si="33"/>
        <v/>
      </c>
      <c r="J328" s="29" t="str">
        <f>IF(G328&lt;&gt;"",IF($D$7="Weekly","Wk "&amp;WEEKNUM(G328)&amp;" "&amp;"- "&amp;YEAR(G328),IF($D$7="Monthly",TEXT(G328,"mmm-yyyy"),IF($D$7="Yearly","Y "&amp;YEAR(G328),IF($D$7="Quarterly",YEAR(G328)&amp;" - Q"&amp;LOOKUP(MONTH(G328),{1,4,7,10},{1,2,3,4}),TEXT(F328,"dd-mmm-yy")&amp;" - "&amp;TEXT(G328,"dd-mmm-yy"))))),"")</f>
        <v/>
      </c>
      <c r="O328" s="63"/>
      <c r="S328" s="16" t="str">
        <f t="array" ref="S328">IF(T328&lt;&gt;"",MIN(IF($C$15:$C$10000&gt;=(T328-6),$C$15:$C$10000)),"")</f>
        <v/>
      </c>
      <c r="T328" s="16" t="str">
        <f t="array" ref="T328">IF(T327&lt;&gt;"",IF(S327-1&gt;=$U$7,MAX(IF($C$15:$C$10000&lt;=(S327-1),$C$15:$C$10000)),""),"")</f>
        <v/>
      </c>
      <c r="U328" s="16" t="str">
        <f t="array" ref="U328">IF(V328&lt;&gt;"",MIN(IF($C$15:$C$10000&gt;=DATE(YEAR(V328),MONTH(V328),1),$C$15:$C$10000)),"")</f>
        <v/>
      </c>
      <c r="V328" s="16" t="str">
        <f t="array" ref="V328">IF(V327&lt;&gt;"",IF(U327-1&gt;=$U$7,MAX(IF($C$15:$C$10000&lt;=U327-1,$C$15:$C$10000)),""),"")</f>
        <v/>
      </c>
      <c r="W328" s="20" t="str">
        <f t="array" ref="W328">IF(X328&lt;&gt;"",MIN(IF($C$15:$C$10000&gt;=DATE(YEAR(X328),3*(ROUNDUP(MONTH(X328)/3,0)-1)+1,1),$C$15:$C$10000)),"")</f>
        <v/>
      </c>
      <c r="X328" s="16" t="str">
        <f t="array" ref="X328">IF(X327&lt;&gt;"",IF(W327-1&gt;=$U$7,MAX(IF($C$15:$C$10000&lt;=W327-1,$C$15:$C$10000)),""),"")</f>
        <v/>
      </c>
      <c r="Y328" s="16" t="str">
        <f t="array" ref="Y328">IF(Z328&lt;&gt;"",MIN(IF($C$15:$C$10000&gt;=DATE(YEAR(Z328),1,1),$C$15:$C$10000)),"")</f>
        <v/>
      </c>
      <c r="Z328" s="16" t="str">
        <f t="array" ref="Z328">IF(Z327&lt;&gt;"",IF(Y327-1&gt;=$U$7,MAX(IF($C$15:$C$10000&lt;=Y327-1,$C$15:$C$10000)),""),"")</f>
        <v/>
      </c>
      <c r="AA328" s="16" t="str">
        <f t="array" ref="AA328">IF(AB328&lt;&gt;"",MIN(IF($C$15:$C$10000&gt;=AB328-$G$7,$C$15:$C$10000)),"")</f>
        <v/>
      </c>
      <c r="AB328" s="16" t="str">
        <f t="array" ref="AB328">IF(AB327&lt;&gt;"",IF(AA327-1&gt;=$U$7,MAX(IF($C$15:$C$10000&lt;=AA327-1,$C$15:$C$10000)),""),"")</f>
        <v/>
      </c>
    </row>
    <row r="329" spans="3:28" x14ac:dyDescent="0.2">
      <c r="C329" s="16"/>
      <c r="D329" s="29"/>
      <c r="F329" s="16" t="str">
        <f t="shared" si="34"/>
        <v/>
      </c>
      <c r="G329" s="16" t="str">
        <f t="shared" si="35"/>
        <v/>
      </c>
      <c r="H329" s="53" t="str">
        <f t="shared" ca="1" si="32"/>
        <v/>
      </c>
      <c r="I329" s="51" t="str">
        <f t="shared" si="33"/>
        <v/>
      </c>
      <c r="J329" s="29" t="str">
        <f>IF(G329&lt;&gt;"",IF($D$7="Weekly","Wk "&amp;WEEKNUM(G329)&amp;" "&amp;"- "&amp;YEAR(G329),IF($D$7="Monthly",TEXT(G329,"mmm-yyyy"),IF($D$7="Yearly","Y "&amp;YEAR(G329),IF($D$7="Quarterly",YEAR(G329)&amp;" - Q"&amp;LOOKUP(MONTH(G329),{1,4,7,10},{1,2,3,4}),TEXT(F329,"dd-mmm-yy")&amp;" - "&amp;TEXT(G329,"dd-mmm-yy"))))),"")</f>
        <v/>
      </c>
      <c r="O329" s="63"/>
      <c r="S329" s="16" t="str">
        <f t="array" ref="S329">IF(T329&lt;&gt;"",MIN(IF($C$15:$C$10000&gt;=(T329-6),$C$15:$C$10000)),"")</f>
        <v/>
      </c>
      <c r="T329" s="16" t="str">
        <f t="array" ref="T329">IF(T328&lt;&gt;"",IF(S328-1&gt;=$U$7,MAX(IF($C$15:$C$10000&lt;=(S328-1),$C$15:$C$10000)),""),"")</f>
        <v/>
      </c>
      <c r="U329" s="16" t="str">
        <f t="array" ref="U329">IF(V329&lt;&gt;"",MIN(IF($C$15:$C$10000&gt;=DATE(YEAR(V329),MONTH(V329),1),$C$15:$C$10000)),"")</f>
        <v/>
      </c>
      <c r="V329" s="16" t="str">
        <f t="array" ref="V329">IF(V328&lt;&gt;"",IF(U328-1&gt;=$U$7,MAX(IF($C$15:$C$10000&lt;=U328-1,$C$15:$C$10000)),""),"")</f>
        <v/>
      </c>
      <c r="W329" s="20" t="str">
        <f t="array" ref="W329">IF(X329&lt;&gt;"",MIN(IF($C$15:$C$10000&gt;=DATE(YEAR(X329),3*(ROUNDUP(MONTH(X329)/3,0)-1)+1,1),$C$15:$C$10000)),"")</f>
        <v/>
      </c>
      <c r="X329" s="16" t="str">
        <f t="array" ref="X329">IF(X328&lt;&gt;"",IF(W328-1&gt;=$U$7,MAX(IF($C$15:$C$10000&lt;=W328-1,$C$15:$C$10000)),""),"")</f>
        <v/>
      </c>
      <c r="Y329" s="16" t="str">
        <f t="array" ref="Y329">IF(Z329&lt;&gt;"",MIN(IF($C$15:$C$10000&gt;=DATE(YEAR(Z329),1,1),$C$15:$C$10000)),"")</f>
        <v/>
      </c>
      <c r="Z329" s="16" t="str">
        <f t="array" ref="Z329">IF(Z328&lt;&gt;"",IF(Y328-1&gt;=$U$7,MAX(IF($C$15:$C$10000&lt;=Y328-1,$C$15:$C$10000)),""),"")</f>
        <v/>
      </c>
      <c r="AA329" s="16" t="str">
        <f t="array" ref="AA329">IF(AB329&lt;&gt;"",MIN(IF($C$15:$C$10000&gt;=AB329-$G$7,$C$15:$C$10000)),"")</f>
        <v/>
      </c>
      <c r="AB329" s="16" t="str">
        <f t="array" ref="AB329">IF(AB328&lt;&gt;"",IF(AA328-1&gt;=$U$7,MAX(IF($C$15:$C$10000&lt;=AA328-1,$C$15:$C$10000)),""),"")</f>
        <v/>
      </c>
    </row>
    <row r="330" spans="3:28" x14ac:dyDescent="0.2">
      <c r="C330" s="16"/>
      <c r="D330" s="29"/>
      <c r="F330" s="16" t="str">
        <f t="shared" si="34"/>
        <v/>
      </c>
      <c r="G330" s="16" t="str">
        <f t="shared" si="35"/>
        <v/>
      </c>
      <c r="H330" s="53" t="str">
        <f t="shared" ca="1" si="32"/>
        <v/>
      </c>
      <c r="I330" s="51" t="str">
        <f t="shared" si="33"/>
        <v/>
      </c>
      <c r="J330" s="29" t="str">
        <f>IF(G330&lt;&gt;"",IF($D$7="Weekly","Wk "&amp;WEEKNUM(G330)&amp;" "&amp;"- "&amp;YEAR(G330),IF($D$7="Monthly",TEXT(G330,"mmm-yyyy"),IF($D$7="Yearly","Y "&amp;YEAR(G330),IF($D$7="Quarterly",YEAR(G330)&amp;" - Q"&amp;LOOKUP(MONTH(G330),{1,4,7,10},{1,2,3,4}),TEXT(F330,"dd-mmm-yy")&amp;" - "&amp;TEXT(G330,"dd-mmm-yy"))))),"")</f>
        <v/>
      </c>
      <c r="O330" s="63"/>
      <c r="S330" s="16" t="str">
        <f t="array" ref="S330">IF(T330&lt;&gt;"",MIN(IF($C$15:$C$10000&gt;=(T330-6),$C$15:$C$10000)),"")</f>
        <v/>
      </c>
      <c r="T330" s="16" t="str">
        <f t="array" ref="T330">IF(T329&lt;&gt;"",IF(S329-1&gt;=$U$7,MAX(IF($C$15:$C$10000&lt;=(S329-1),$C$15:$C$10000)),""),"")</f>
        <v/>
      </c>
      <c r="U330" s="16" t="str">
        <f t="array" ref="U330">IF(V330&lt;&gt;"",MIN(IF($C$15:$C$10000&gt;=DATE(YEAR(V330),MONTH(V330),1),$C$15:$C$10000)),"")</f>
        <v/>
      </c>
      <c r="V330" s="16" t="str">
        <f t="array" ref="V330">IF(V329&lt;&gt;"",IF(U329-1&gt;=$U$7,MAX(IF($C$15:$C$10000&lt;=U329-1,$C$15:$C$10000)),""),"")</f>
        <v/>
      </c>
      <c r="W330" s="20" t="str">
        <f t="array" ref="W330">IF(X330&lt;&gt;"",MIN(IF($C$15:$C$10000&gt;=DATE(YEAR(X330),3*(ROUNDUP(MONTH(X330)/3,0)-1)+1,1),$C$15:$C$10000)),"")</f>
        <v/>
      </c>
      <c r="X330" s="16" t="str">
        <f t="array" ref="X330">IF(X329&lt;&gt;"",IF(W329-1&gt;=$U$7,MAX(IF($C$15:$C$10000&lt;=W329-1,$C$15:$C$10000)),""),"")</f>
        <v/>
      </c>
      <c r="Y330" s="16" t="str">
        <f t="array" ref="Y330">IF(Z330&lt;&gt;"",MIN(IF($C$15:$C$10000&gt;=DATE(YEAR(Z330),1,1),$C$15:$C$10000)),"")</f>
        <v/>
      </c>
      <c r="Z330" s="16" t="str">
        <f t="array" ref="Z330">IF(Z329&lt;&gt;"",IF(Y329-1&gt;=$U$7,MAX(IF($C$15:$C$10000&lt;=Y329-1,$C$15:$C$10000)),""),"")</f>
        <v/>
      </c>
      <c r="AA330" s="16" t="str">
        <f t="array" ref="AA330">IF(AB330&lt;&gt;"",MIN(IF($C$15:$C$10000&gt;=AB330-$G$7,$C$15:$C$10000)),"")</f>
        <v/>
      </c>
      <c r="AB330" s="16" t="str">
        <f t="array" ref="AB330">IF(AB329&lt;&gt;"",IF(AA329-1&gt;=$U$7,MAX(IF($C$15:$C$10000&lt;=AA329-1,$C$15:$C$10000)),""),"")</f>
        <v/>
      </c>
    </row>
    <row r="331" spans="3:28" x14ac:dyDescent="0.2">
      <c r="C331" s="16"/>
      <c r="D331" s="29"/>
      <c r="F331" s="16" t="str">
        <f t="shared" si="34"/>
        <v/>
      </c>
      <c r="G331" s="16" t="str">
        <f t="shared" si="35"/>
        <v/>
      </c>
      <c r="H331" s="53" t="str">
        <f t="shared" ca="1" si="32"/>
        <v/>
      </c>
      <c r="I331" s="51" t="str">
        <f t="shared" si="33"/>
        <v/>
      </c>
      <c r="J331" s="29" t="str">
        <f>IF(G331&lt;&gt;"",IF($D$7="Weekly","Wk "&amp;WEEKNUM(G331)&amp;" "&amp;"- "&amp;YEAR(G331),IF($D$7="Monthly",TEXT(G331,"mmm-yyyy"),IF($D$7="Yearly","Y "&amp;YEAR(G331),IF($D$7="Quarterly",YEAR(G331)&amp;" - Q"&amp;LOOKUP(MONTH(G331),{1,4,7,10},{1,2,3,4}),TEXT(F331,"dd-mmm-yy")&amp;" - "&amp;TEXT(G331,"dd-mmm-yy"))))),"")</f>
        <v/>
      </c>
      <c r="O331" s="63"/>
      <c r="S331" s="16" t="str">
        <f t="array" ref="S331">IF(T331&lt;&gt;"",MIN(IF($C$15:$C$10000&gt;=(T331-6),$C$15:$C$10000)),"")</f>
        <v/>
      </c>
      <c r="T331" s="16" t="str">
        <f t="array" ref="T331">IF(T330&lt;&gt;"",IF(S330-1&gt;=$U$7,MAX(IF($C$15:$C$10000&lt;=(S330-1),$C$15:$C$10000)),""),"")</f>
        <v/>
      </c>
      <c r="U331" s="16" t="str">
        <f t="array" ref="U331">IF(V331&lt;&gt;"",MIN(IF($C$15:$C$10000&gt;=DATE(YEAR(V331),MONTH(V331),1),$C$15:$C$10000)),"")</f>
        <v/>
      </c>
      <c r="V331" s="16" t="str">
        <f t="array" ref="V331">IF(V330&lt;&gt;"",IF(U330-1&gt;=$U$7,MAX(IF($C$15:$C$10000&lt;=U330-1,$C$15:$C$10000)),""),"")</f>
        <v/>
      </c>
      <c r="W331" s="20" t="str">
        <f t="array" ref="W331">IF(X331&lt;&gt;"",MIN(IF($C$15:$C$10000&gt;=DATE(YEAR(X331),3*(ROUNDUP(MONTH(X331)/3,0)-1)+1,1),$C$15:$C$10000)),"")</f>
        <v/>
      </c>
      <c r="X331" s="16" t="str">
        <f t="array" ref="X331">IF(X330&lt;&gt;"",IF(W330-1&gt;=$U$7,MAX(IF($C$15:$C$10000&lt;=W330-1,$C$15:$C$10000)),""),"")</f>
        <v/>
      </c>
      <c r="Y331" s="16" t="str">
        <f t="array" ref="Y331">IF(Z331&lt;&gt;"",MIN(IF($C$15:$C$10000&gt;=DATE(YEAR(Z331),1,1),$C$15:$C$10000)),"")</f>
        <v/>
      </c>
      <c r="Z331" s="16" t="str">
        <f t="array" ref="Z331">IF(Z330&lt;&gt;"",IF(Y330-1&gt;=$U$7,MAX(IF($C$15:$C$10000&lt;=Y330-1,$C$15:$C$10000)),""),"")</f>
        <v/>
      </c>
      <c r="AA331" s="16" t="str">
        <f t="array" ref="AA331">IF(AB331&lt;&gt;"",MIN(IF($C$15:$C$10000&gt;=AB331-$G$7,$C$15:$C$10000)),"")</f>
        <v/>
      </c>
      <c r="AB331" s="16" t="str">
        <f t="array" ref="AB331">IF(AB330&lt;&gt;"",IF(AA330-1&gt;=$U$7,MAX(IF($C$15:$C$10000&lt;=AA330-1,$C$15:$C$10000)),""),"")</f>
        <v/>
      </c>
    </row>
    <row r="332" spans="3:28" x14ac:dyDescent="0.2">
      <c r="C332" s="16"/>
      <c r="D332" s="29"/>
      <c r="F332" s="16" t="str">
        <f t="shared" si="34"/>
        <v/>
      </c>
      <c r="G332" s="16" t="str">
        <f t="shared" si="35"/>
        <v/>
      </c>
      <c r="H332" s="53" t="str">
        <f t="shared" ca="1" si="32"/>
        <v/>
      </c>
      <c r="I332" s="51" t="str">
        <f t="shared" si="33"/>
        <v/>
      </c>
      <c r="J332" s="29" t="str">
        <f>IF(G332&lt;&gt;"",IF($D$7="Weekly","Wk "&amp;WEEKNUM(G332)&amp;" "&amp;"- "&amp;YEAR(G332),IF($D$7="Monthly",TEXT(G332,"mmm-yyyy"),IF($D$7="Yearly","Y "&amp;YEAR(G332),IF($D$7="Quarterly",YEAR(G332)&amp;" - Q"&amp;LOOKUP(MONTH(G332),{1,4,7,10},{1,2,3,4}),TEXT(F332,"dd-mmm-yy")&amp;" - "&amp;TEXT(G332,"dd-mmm-yy"))))),"")</f>
        <v/>
      </c>
      <c r="O332" s="63"/>
      <c r="S332" s="16" t="str">
        <f t="array" ref="S332">IF(T332&lt;&gt;"",MIN(IF($C$15:$C$10000&gt;=(T332-6),$C$15:$C$10000)),"")</f>
        <v/>
      </c>
      <c r="T332" s="16" t="str">
        <f t="array" ref="T332">IF(T331&lt;&gt;"",IF(S331-1&gt;=$U$7,MAX(IF($C$15:$C$10000&lt;=(S331-1),$C$15:$C$10000)),""),"")</f>
        <v/>
      </c>
      <c r="U332" s="16" t="str">
        <f t="array" ref="U332">IF(V332&lt;&gt;"",MIN(IF($C$15:$C$10000&gt;=DATE(YEAR(V332),MONTH(V332),1),$C$15:$C$10000)),"")</f>
        <v/>
      </c>
      <c r="V332" s="16" t="str">
        <f t="array" ref="V332">IF(V331&lt;&gt;"",IF(U331-1&gt;=$U$7,MAX(IF($C$15:$C$10000&lt;=U331-1,$C$15:$C$10000)),""),"")</f>
        <v/>
      </c>
      <c r="W332" s="20" t="str">
        <f t="array" ref="W332">IF(X332&lt;&gt;"",MIN(IF($C$15:$C$10000&gt;=DATE(YEAR(X332),3*(ROUNDUP(MONTH(X332)/3,0)-1)+1,1),$C$15:$C$10000)),"")</f>
        <v/>
      </c>
      <c r="X332" s="16" t="str">
        <f t="array" ref="X332">IF(X331&lt;&gt;"",IF(W331-1&gt;=$U$7,MAX(IF($C$15:$C$10000&lt;=W331-1,$C$15:$C$10000)),""),"")</f>
        <v/>
      </c>
      <c r="Y332" s="16" t="str">
        <f t="array" ref="Y332">IF(Z332&lt;&gt;"",MIN(IF($C$15:$C$10000&gt;=DATE(YEAR(Z332),1,1),$C$15:$C$10000)),"")</f>
        <v/>
      </c>
      <c r="Z332" s="16" t="str">
        <f t="array" ref="Z332">IF(Z331&lt;&gt;"",IF(Y331-1&gt;=$U$7,MAX(IF($C$15:$C$10000&lt;=Y331-1,$C$15:$C$10000)),""),"")</f>
        <v/>
      </c>
      <c r="AA332" s="16" t="str">
        <f t="array" ref="AA332">IF(AB332&lt;&gt;"",MIN(IF($C$15:$C$10000&gt;=AB332-$G$7,$C$15:$C$10000)),"")</f>
        <v/>
      </c>
      <c r="AB332" s="16" t="str">
        <f t="array" ref="AB332">IF(AB331&lt;&gt;"",IF(AA331-1&gt;=$U$7,MAX(IF($C$15:$C$10000&lt;=AA331-1,$C$15:$C$10000)),""),"")</f>
        <v/>
      </c>
    </row>
    <row r="333" spans="3:28" x14ac:dyDescent="0.2">
      <c r="C333" s="16"/>
      <c r="D333" s="29"/>
      <c r="F333" s="16" t="str">
        <f t="shared" si="34"/>
        <v/>
      </c>
      <c r="G333" s="16" t="str">
        <f t="shared" si="35"/>
        <v/>
      </c>
      <c r="H333" s="53" t="str">
        <f t="shared" ca="1" si="32"/>
        <v/>
      </c>
      <c r="I333" s="51" t="str">
        <f t="shared" si="33"/>
        <v/>
      </c>
      <c r="J333" s="29" t="str">
        <f>IF(G333&lt;&gt;"",IF($D$7="Weekly","Wk "&amp;WEEKNUM(G333)&amp;" "&amp;"- "&amp;YEAR(G333),IF($D$7="Monthly",TEXT(G333,"mmm-yyyy"),IF($D$7="Yearly","Y "&amp;YEAR(G333),IF($D$7="Quarterly",YEAR(G333)&amp;" - Q"&amp;LOOKUP(MONTH(G333),{1,4,7,10},{1,2,3,4}),TEXT(F333,"dd-mmm-yy")&amp;" - "&amp;TEXT(G333,"dd-mmm-yy"))))),"")</f>
        <v/>
      </c>
      <c r="O333" s="63"/>
      <c r="S333" s="16" t="str">
        <f t="array" ref="S333">IF(T333&lt;&gt;"",MIN(IF($C$15:$C$10000&gt;=(T333-6),$C$15:$C$10000)),"")</f>
        <v/>
      </c>
      <c r="T333" s="16" t="str">
        <f t="array" ref="T333">IF(T332&lt;&gt;"",IF(S332-1&gt;=$U$7,MAX(IF($C$15:$C$10000&lt;=(S332-1),$C$15:$C$10000)),""),"")</f>
        <v/>
      </c>
      <c r="U333" s="16" t="str">
        <f t="array" ref="U333">IF(V333&lt;&gt;"",MIN(IF($C$15:$C$10000&gt;=DATE(YEAR(V333),MONTH(V333),1),$C$15:$C$10000)),"")</f>
        <v/>
      </c>
      <c r="V333" s="16" t="str">
        <f t="array" ref="V333">IF(V332&lt;&gt;"",IF(U332-1&gt;=$U$7,MAX(IF($C$15:$C$10000&lt;=U332-1,$C$15:$C$10000)),""),"")</f>
        <v/>
      </c>
      <c r="W333" s="20" t="str">
        <f t="array" ref="W333">IF(X333&lt;&gt;"",MIN(IF($C$15:$C$10000&gt;=DATE(YEAR(X333),3*(ROUNDUP(MONTH(X333)/3,0)-1)+1,1),$C$15:$C$10000)),"")</f>
        <v/>
      </c>
      <c r="X333" s="16" t="str">
        <f t="array" ref="X333">IF(X332&lt;&gt;"",IF(W332-1&gt;=$U$7,MAX(IF($C$15:$C$10000&lt;=W332-1,$C$15:$C$10000)),""),"")</f>
        <v/>
      </c>
      <c r="Y333" s="16" t="str">
        <f t="array" ref="Y333">IF(Z333&lt;&gt;"",MIN(IF($C$15:$C$10000&gt;=DATE(YEAR(Z333),1,1),$C$15:$C$10000)),"")</f>
        <v/>
      </c>
      <c r="Z333" s="16" t="str">
        <f t="array" ref="Z333">IF(Z332&lt;&gt;"",IF(Y332-1&gt;=$U$7,MAX(IF($C$15:$C$10000&lt;=Y332-1,$C$15:$C$10000)),""),"")</f>
        <v/>
      </c>
      <c r="AA333" s="16" t="str">
        <f t="array" ref="AA333">IF(AB333&lt;&gt;"",MIN(IF($C$15:$C$10000&gt;=AB333-$G$7,$C$15:$C$10000)),"")</f>
        <v/>
      </c>
      <c r="AB333" s="16" t="str">
        <f t="array" ref="AB333">IF(AB332&lt;&gt;"",IF(AA332-1&gt;=$U$7,MAX(IF($C$15:$C$10000&lt;=AA332-1,$C$15:$C$10000)),""),"")</f>
        <v/>
      </c>
    </row>
    <row r="334" spans="3:28" x14ac:dyDescent="0.2">
      <c r="C334" s="16"/>
      <c r="D334" s="29"/>
      <c r="F334" s="16" t="str">
        <f t="shared" si="34"/>
        <v/>
      </c>
      <c r="G334" s="16" t="str">
        <f t="shared" si="35"/>
        <v/>
      </c>
      <c r="H334" s="53" t="str">
        <f t="shared" ca="1" si="32"/>
        <v/>
      </c>
      <c r="I334" s="51" t="str">
        <f t="shared" si="33"/>
        <v/>
      </c>
      <c r="J334" s="29" t="str">
        <f>IF(G334&lt;&gt;"",IF($D$7="Weekly","Wk "&amp;WEEKNUM(G334)&amp;" "&amp;"- "&amp;YEAR(G334),IF($D$7="Monthly",TEXT(G334,"mmm-yyyy"),IF($D$7="Yearly","Y "&amp;YEAR(G334),IF($D$7="Quarterly",YEAR(G334)&amp;" - Q"&amp;LOOKUP(MONTH(G334),{1,4,7,10},{1,2,3,4}),TEXT(F334,"dd-mmm-yy")&amp;" - "&amp;TEXT(G334,"dd-mmm-yy"))))),"")</f>
        <v/>
      </c>
      <c r="O334" s="63"/>
      <c r="S334" s="16" t="str">
        <f t="array" ref="S334">IF(T334&lt;&gt;"",MIN(IF($C$15:$C$10000&gt;=(T334-6),$C$15:$C$10000)),"")</f>
        <v/>
      </c>
      <c r="T334" s="16" t="str">
        <f t="array" ref="T334">IF(T333&lt;&gt;"",IF(S333-1&gt;=$U$7,MAX(IF($C$15:$C$10000&lt;=(S333-1),$C$15:$C$10000)),""),"")</f>
        <v/>
      </c>
      <c r="U334" s="16" t="str">
        <f t="array" ref="U334">IF(V334&lt;&gt;"",MIN(IF($C$15:$C$10000&gt;=DATE(YEAR(V334),MONTH(V334),1),$C$15:$C$10000)),"")</f>
        <v/>
      </c>
      <c r="V334" s="16" t="str">
        <f t="array" ref="V334">IF(V333&lt;&gt;"",IF(U333-1&gt;=$U$7,MAX(IF($C$15:$C$10000&lt;=U333-1,$C$15:$C$10000)),""),"")</f>
        <v/>
      </c>
      <c r="W334" s="20" t="str">
        <f t="array" ref="W334">IF(X334&lt;&gt;"",MIN(IF($C$15:$C$10000&gt;=DATE(YEAR(X334),3*(ROUNDUP(MONTH(X334)/3,0)-1)+1,1),$C$15:$C$10000)),"")</f>
        <v/>
      </c>
      <c r="X334" s="16" t="str">
        <f t="array" ref="X334">IF(X333&lt;&gt;"",IF(W333-1&gt;=$U$7,MAX(IF($C$15:$C$10000&lt;=W333-1,$C$15:$C$10000)),""),"")</f>
        <v/>
      </c>
      <c r="Y334" s="16" t="str">
        <f t="array" ref="Y334">IF(Z334&lt;&gt;"",MIN(IF($C$15:$C$10000&gt;=DATE(YEAR(Z334),1,1),$C$15:$C$10000)),"")</f>
        <v/>
      </c>
      <c r="Z334" s="16" t="str">
        <f t="array" ref="Z334">IF(Z333&lt;&gt;"",IF(Y333-1&gt;=$U$7,MAX(IF($C$15:$C$10000&lt;=Y333-1,$C$15:$C$10000)),""),"")</f>
        <v/>
      </c>
      <c r="AA334" s="16" t="str">
        <f t="array" ref="AA334">IF(AB334&lt;&gt;"",MIN(IF($C$15:$C$10000&gt;=AB334-$G$7,$C$15:$C$10000)),"")</f>
        <v/>
      </c>
      <c r="AB334" s="16" t="str">
        <f t="array" ref="AB334">IF(AB333&lt;&gt;"",IF(AA333-1&gt;=$U$7,MAX(IF($C$15:$C$10000&lt;=AA333-1,$C$15:$C$10000)),""),"")</f>
        <v/>
      </c>
    </row>
    <row r="335" spans="3:28" x14ac:dyDescent="0.2">
      <c r="C335" s="16"/>
      <c r="D335" s="29"/>
      <c r="F335" s="16" t="str">
        <f t="shared" si="34"/>
        <v/>
      </c>
      <c r="G335" s="16" t="str">
        <f t="shared" si="35"/>
        <v/>
      </c>
      <c r="H335" s="53" t="str">
        <f t="shared" ref="H335:H398" ca="1" si="36">IF(AND(F335&lt;&gt;"",G335&lt;&gt;""),AVERAGE(OFFSET($D$14,ROW(INDEX($D$14:$D$2286,MATCH(G335,$C$14:$C$2286,0)))-ROW($D$14),0,ROW(INDEX($D$14:$D$2286,MATCH(F335,$C$14:$C$2286,0)))-ROW(INDEX($D$14:$D$2286,MATCH(G335,$C$14:$C$2286,0)))+1,1)),"")</f>
        <v/>
      </c>
      <c r="I335" s="51" t="str">
        <f t="shared" ref="I335:I398" si="37">IF(AND(F335&lt;&gt;"",G335&lt;&gt;""),(VLOOKUP(G335,$C$14:$D$2286,2,FALSE)-VLOOKUP(F335,$C$14:$D$2286,2,FALSE))/VLOOKUP(F335,$C$14:$D$2286,2,FALSE),"")</f>
        <v/>
      </c>
      <c r="J335" s="29" t="str">
        <f>IF(G335&lt;&gt;"",IF($D$7="Weekly","Wk "&amp;WEEKNUM(G335)&amp;" "&amp;"- "&amp;YEAR(G335),IF($D$7="Monthly",TEXT(G335,"mmm-yyyy"),IF($D$7="Yearly","Y "&amp;YEAR(G335),IF($D$7="Quarterly",YEAR(G335)&amp;" - Q"&amp;LOOKUP(MONTH(G335),{1,4,7,10},{1,2,3,4}),TEXT(F335,"dd-mmm-yy")&amp;" - "&amp;TEXT(G335,"dd-mmm-yy"))))),"")</f>
        <v/>
      </c>
      <c r="O335" s="63"/>
      <c r="S335" s="16" t="str">
        <f t="array" ref="S335">IF(T335&lt;&gt;"",MIN(IF($C$15:$C$10000&gt;=(T335-6),$C$15:$C$10000)),"")</f>
        <v/>
      </c>
      <c r="T335" s="16" t="str">
        <f t="array" ref="T335">IF(T334&lt;&gt;"",IF(S334-1&gt;=$U$7,MAX(IF($C$15:$C$10000&lt;=(S334-1),$C$15:$C$10000)),""),"")</f>
        <v/>
      </c>
      <c r="U335" s="16" t="str">
        <f t="array" ref="U335">IF(V335&lt;&gt;"",MIN(IF($C$15:$C$10000&gt;=DATE(YEAR(V335),MONTH(V335),1),$C$15:$C$10000)),"")</f>
        <v/>
      </c>
      <c r="V335" s="16" t="str">
        <f t="array" ref="V335">IF(V334&lt;&gt;"",IF(U334-1&gt;=$U$7,MAX(IF($C$15:$C$10000&lt;=U334-1,$C$15:$C$10000)),""),"")</f>
        <v/>
      </c>
      <c r="W335" s="20" t="str">
        <f t="array" ref="W335">IF(X335&lt;&gt;"",MIN(IF($C$15:$C$10000&gt;=DATE(YEAR(X335),3*(ROUNDUP(MONTH(X335)/3,0)-1)+1,1),$C$15:$C$10000)),"")</f>
        <v/>
      </c>
      <c r="X335" s="16" t="str">
        <f t="array" ref="X335">IF(X334&lt;&gt;"",IF(W334-1&gt;=$U$7,MAX(IF($C$15:$C$10000&lt;=W334-1,$C$15:$C$10000)),""),"")</f>
        <v/>
      </c>
      <c r="Y335" s="16" t="str">
        <f t="array" ref="Y335">IF(Z335&lt;&gt;"",MIN(IF($C$15:$C$10000&gt;=DATE(YEAR(Z335),1,1),$C$15:$C$10000)),"")</f>
        <v/>
      </c>
      <c r="Z335" s="16" t="str">
        <f t="array" ref="Z335">IF(Z334&lt;&gt;"",IF(Y334-1&gt;=$U$7,MAX(IF($C$15:$C$10000&lt;=Y334-1,$C$15:$C$10000)),""),"")</f>
        <v/>
      </c>
      <c r="AA335" s="16" t="str">
        <f t="array" ref="AA335">IF(AB335&lt;&gt;"",MIN(IF($C$15:$C$10000&gt;=AB335-$G$7,$C$15:$C$10000)),"")</f>
        <v/>
      </c>
      <c r="AB335" s="16" t="str">
        <f t="array" ref="AB335">IF(AB334&lt;&gt;"",IF(AA334-1&gt;=$U$7,MAX(IF($C$15:$C$10000&lt;=AA334-1,$C$15:$C$10000)),""),"")</f>
        <v/>
      </c>
    </row>
    <row r="336" spans="3:28" x14ac:dyDescent="0.2">
      <c r="C336" s="16"/>
      <c r="D336" s="29"/>
      <c r="F336" s="16" t="str">
        <f t="shared" si="34"/>
        <v/>
      </c>
      <c r="G336" s="16" t="str">
        <f t="shared" si="35"/>
        <v/>
      </c>
      <c r="H336" s="53" t="str">
        <f t="shared" ca="1" si="36"/>
        <v/>
      </c>
      <c r="I336" s="51" t="str">
        <f t="shared" si="37"/>
        <v/>
      </c>
      <c r="J336" s="29" t="str">
        <f>IF(G336&lt;&gt;"",IF($D$7="Weekly","Wk "&amp;WEEKNUM(G336)&amp;" "&amp;"- "&amp;YEAR(G336),IF($D$7="Monthly",TEXT(G336,"mmm-yyyy"),IF($D$7="Yearly","Y "&amp;YEAR(G336),IF($D$7="Quarterly",YEAR(G336)&amp;" - Q"&amp;LOOKUP(MONTH(G336),{1,4,7,10},{1,2,3,4}),TEXT(F336,"dd-mmm-yy")&amp;" - "&amp;TEXT(G336,"dd-mmm-yy"))))),"")</f>
        <v/>
      </c>
      <c r="O336" s="63"/>
      <c r="S336" s="16" t="str">
        <f t="array" ref="S336">IF(T336&lt;&gt;"",MIN(IF($C$15:$C$10000&gt;=(T336-6),$C$15:$C$10000)),"")</f>
        <v/>
      </c>
      <c r="T336" s="16" t="str">
        <f t="array" ref="T336">IF(T335&lt;&gt;"",IF(S335-1&gt;=$U$7,MAX(IF($C$15:$C$10000&lt;=(S335-1),$C$15:$C$10000)),""),"")</f>
        <v/>
      </c>
      <c r="U336" s="16" t="str">
        <f t="array" ref="U336">IF(V336&lt;&gt;"",MIN(IF($C$15:$C$10000&gt;=DATE(YEAR(V336),MONTH(V336),1),$C$15:$C$10000)),"")</f>
        <v/>
      </c>
      <c r="V336" s="16" t="str">
        <f t="array" ref="V336">IF(V335&lt;&gt;"",IF(U335-1&gt;=$U$7,MAX(IF($C$15:$C$10000&lt;=U335-1,$C$15:$C$10000)),""),"")</f>
        <v/>
      </c>
      <c r="W336" s="20" t="str">
        <f t="array" ref="W336">IF(X336&lt;&gt;"",MIN(IF($C$15:$C$10000&gt;=DATE(YEAR(X336),3*(ROUNDUP(MONTH(X336)/3,0)-1)+1,1),$C$15:$C$10000)),"")</f>
        <v/>
      </c>
      <c r="X336" s="16" t="str">
        <f t="array" ref="X336">IF(X335&lt;&gt;"",IF(W335-1&gt;=$U$7,MAX(IF($C$15:$C$10000&lt;=W335-1,$C$15:$C$10000)),""),"")</f>
        <v/>
      </c>
      <c r="Y336" s="16" t="str">
        <f t="array" ref="Y336">IF(Z336&lt;&gt;"",MIN(IF($C$15:$C$10000&gt;=DATE(YEAR(Z336),1,1),$C$15:$C$10000)),"")</f>
        <v/>
      </c>
      <c r="Z336" s="16" t="str">
        <f t="array" ref="Z336">IF(Z335&lt;&gt;"",IF(Y335-1&gt;=$U$7,MAX(IF($C$15:$C$10000&lt;=Y335-1,$C$15:$C$10000)),""),"")</f>
        <v/>
      </c>
      <c r="AA336" s="16" t="str">
        <f t="array" ref="AA336">IF(AB336&lt;&gt;"",MIN(IF($C$15:$C$10000&gt;=AB336-$G$7,$C$15:$C$10000)),"")</f>
        <v/>
      </c>
      <c r="AB336" s="16" t="str">
        <f t="array" ref="AB336">IF(AB335&lt;&gt;"",IF(AA335-1&gt;=$U$7,MAX(IF($C$15:$C$10000&lt;=AA335-1,$C$15:$C$10000)),""),"")</f>
        <v/>
      </c>
    </row>
    <row r="337" spans="3:28" x14ac:dyDescent="0.2">
      <c r="C337" s="16"/>
      <c r="D337" s="29"/>
      <c r="F337" s="16" t="str">
        <f t="shared" si="34"/>
        <v/>
      </c>
      <c r="G337" s="16" t="str">
        <f t="shared" si="35"/>
        <v/>
      </c>
      <c r="H337" s="53" t="str">
        <f t="shared" ca="1" si="36"/>
        <v/>
      </c>
      <c r="I337" s="51" t="str">
        <f t="shared" si="37"/>
        <v/>
      </c>
      <c r="J337" s="29" t="str">
        <f>IF(G337&lt;&gt;"",IF($D$7="Weekly","Wk "&amp;WEEKNUM(G337)&amp;" "&amp;"- "&amp;YEAR(G337),IF($D$7="Monthly",TEXT(G337,"mmm-yyyy"),IF($D$7="Yearly","Y "&amp;YEAR(G337),IF($D$7="Quarterly",YEAR(G337)&amp;" - Q"&amp;LOOKUP(MONTH(G337),{1,4,7,10},{1,2,3,4}),TEXT(F337,"dd-mmm-yy")&amp;" - "&amp;TEXT(G337,"dd-mmm-yy"))))),"")</f>
        <v/>
      </c>
      <c r="O337" s="63"/>
      <c r="S337" s="16" t="str">
        <f t="array" ref="S337">IF(T337&lt;&gt;"",MIN(IF($C$15:$C$10000&gt;=(T337-6),$C$15:$C$10000)),"")</f>
        <v/>
      </c>
      <c r="T337" s="16" t="str">
        <f t="array" ref="T337">IF(T336&lt;&gt;"",IF(S336-1&gt;=$U$7,MAX(IF($C$15:$C$10000&lt;=(S336-1),$C$15:$C$10000)),""),"")</f>
        <v/>
      </c>
      <c r="U337" s="16" t="str">
        <f t="array" ref="U337">IF(V337&lt;&gt;"",MIN(IF($C$15:$C$10000&gt;=DATE(YEAR(V337),MONTH(V337),1),$C$15:$C$10000)),"")</f>
        <v/>
      </c>
      <c r="V337" s="16" t="str">
        <f t="array" ref="V337">IF(V336&lt;&gt;"",IF(U336-1&gt;=$U$7,MAX(IF($C$15:$C$10000&lt;=U336-1,$C$15:$C$10000)),""),"")</f>
        <v/>
      </c>
      <c r="W337" s="20" t="str">
        <f t="array" ref="W337">IF(X337&lt;&gt;"",MIN(IF($C$15:$C$10000&gt;=DATE(YEAR(X337),3*(ROUNDUP(MONTH(X337)/3,0)-1)+1,1),$C$15:$C$10000)),"")</f>
        <v/>
      </c>
      <c r="X337" s="16" t="str">
        <f t="array" ref="X337">IF(X336&lt;&gt;"",IF(W336-1&gt;=$U$7,MAX(IF($C$15:$C$10000&lt;=W336-1,$C$15:$C$10000)),""),"")</f>
        <v/>
      </c>
      <c r="Y337" s="16" t="str">
        <f t="array" ref="Y337">IF(Z337&lt;&gt;"",MIN(IF($C$15:$C$10000&gt;=DATE(YEAR(Z337),1,1),$C$15:$C$10000)),"")</f>
        <v/>
      </c>
      <c r="Z337" s="16" t="str">
        <f t="array" ref="Z337">IF(Z336&lt;&gt;"",IF(Y336-1&gt;=$U$7,MAX(IF($C$15:$C$10000&lt;=Y336-1,$C$15:$C$10000)),""),"")</f>
        <v/>
      </c>
      <c r="AA337" s="16" t="str">
        <f t="array" ref="AA337">IF(AB337&lt;&gt;"",MIN(IF($C$15:$C$10000&gt;=AB337-$G$7,$C$15:$C$10000)),"")</f>
        <v/>
      </c>
      <c r="AB337" s="16" t="str">
        <f t="array" ref="AB337">IF(AB336&lt;&gt;"",IF(AA336-1&gt;=$U$7,MAX(IF($C$15:$C$10000&lt;=AA336-1,$C$15:$C$10000)),""),"")</f>
        <v/>
      </c>
    </row>
    <row r="338" spans="3:28" x14ac:dyDescent="0.2">
      <c r="C338" s="16"/>
      <c r="D338" s="29"/>
      <c r="F338" s="16" t="str">
        <f t="shared" si="34"/>
        <v/>
      </c>
      <c r="G338" s="16" t="str">
        <f t="shared" si="35"/>
        <v/>
      </c>
      <c r="H338" s="53" t="str">
        <f t="shared" ca="1" si="36"/>
        <v/>
      </c>
      <c r="I338" s="51" t="str">
        <f t="shared" si="37"/>
        <v/>
      </c>
      <c r="J338" s="29" t="str">
        <f>IF(G338&lt;&gt;"",IF($D$7="Weekly","Wk "&amp;WEEKNUM(G338)&amp;" "&amp;"- "&amp;YEAR(G338),IF($D$7="Monthly",TEXT(G338,"mmm-yyyy"),IF($D$7="Yearly","Y "&amp;YEAR(G338),IF($D$7="Quarterly",YEAR(G338)&amp;" - Q"&amp;LOOKUP(MONTH(G338),{1,4,7,10},{1,2,3,4}),TEXT(F338,"dd-mmm-yy")&amp;" - "&amp;TEXT(G338,"dd-mmm-yy"))))),"")</f>
        <v/>
      </c>
      <c r="O338" s="63"/>
      <c r="S338" s="16" t="str">
        <f t="array" ref="S338">IF(T338&lt;&gt;"",MIN(IF($C$15:$C$10000&gt;=(T338-6),$C$15:$C$10000)),"")</f>
        <v/>
      </c>
      <c r="T338" s="16" t="str">
        <f t="array" ref="T338">IF(T337&lt;&gt;"",IF(S337-1&gt;=$U$7,MAX(IF($C$15:$C$10000&lt;=(S337-1),$C$15:$C$10000)),""),"")</f>
        <v/>
      </c>
      <c r="U338" s="16" t="str">
        <f t="array" ref="U338">IF(V338&lt;&gt;"",MIN(IF($C$15:$C$10000&gt;=DATE(YEAR(V338),MONTH(V338),1),$C$15:$C$10000)),"")</f>
        <v/>
      </c>
      <c r="V338" s="16" t="str">
        <f t="array" ref="V338">IF(V337&lt;&gt;"",IF(U337-1&gt;=$U$7,MAX(IF($C$15:$C$10000&lt;=U337-1,$C$15:$C$10000)),""),"")</f>
        <v/>
      </c>
      <c r="W338" s="20" t="str">
        <f t="array" ref="W338">IF(X338&lt;&gt;"",MIN(IF($C$15:$C$10000&gt;=DATE(YEAR(X338),3*(ROUNDUP(MONTH(X338)/3,0)-1)+1,1),$C$15:$C$10000)),"")</f>
        <v/>
      </c>
      <c r="X338" s="16" t="str">
        <f t="array" ref="X338">IF(X337&lt;&gt;"",IF(W337-1&gt;=$U$7,MAX(IF($C$15:$C$10000&lt;=W337-1,$C$15:$C$10000)),""),"")</f>
        <v/>
      </c>
      <c r="Y338" s="16" t="str">
        <f t="array" ref="Y338">IF(Z338&lt;&gt;"",MIN(IF($C$15:$C$10000&gt;=DATE(YEAR(Z338),1,1),$C$15:$C$10000)),"")</f>
        <v/>
      </c>
      <c r="Z338" s="16" t="str">
        <f t="array" ref="Z338">IF(Z337&lt;&gt;"",IF(Y337-1&gt;=$U$7,MAX(IF($C$15:$C$10000&lt;=Y337-1,$C$15:$C$10000)),""),"")</f>
        <v/>
      </c>
      <c r="AA338" s="16" t="str">
        <f t="array" ref="AA338">IF(AB338&lt;&gt;"",MIN(IF($C$15:$C$10000&gt;=AB338-$G$7,$C$15:$C$10000)),"")</f>
        <v/>
      </c>
      <c r="AB338" s="16" t="str">
        <f t="array" ref="AB338">IF(AB337&lt;&gt;"",IF(AA337-1&gt;=$U$7,MAX(IF($C$15:$C$10000&lt;=AA337-1,$C$15:$C$10000)),""),"")</f>
        <v/>
      </c>
    </row>
    <row r="339" spans="3:28" x14ac:dyDescent="0.2">
      <c r="C339" s="16"/>
      <c r="D339" s="29"/>
      <c r="F339" s="16" t="str">
        <f t="shared" si="34"/>
        <v/>
      </c>
      <c r="G339" s="16" t="str">
        <f t="shared" si="35"/>
        <v/>
      </c>
      <c r="H339" s="53" t="str">
        <f t="shared" ca="1" si="36"/>
        <v/>
      </c>
      <c r="I339" s="51" t="str">
        <f t="shared" si="37"/>
        <v/>
      </c>
      <c r="J339" s="29" t="str">
        <f>IF(G339&lt;&gt;"",IF($D$7="Weekly","Wk "&amp;WEEKNUM(G339)&amp;" "&amp;"- "&amp;YEAR(G339),IF($D$7="Monthly",TEXT(G339,"mmm-yyyy"),IF($D$7="Yearly","Y "&amp;YEAR(G339),IF($D$7="Quarterly",YEAR(G339)&amp;" - Q"&amp;LOOKUP(MONTH(G339),{1,4,7,10},{1,2,3,4}),TEXT(F339,"dd-mmm-yy")&amp;" - "&amp;TEXT(G339,"dd-mmm-yy"))))),"")</f>
        <v/>
      </c>
      <c r="O339" s="63"/>
      <c r="S339" s="16" t="str">
        <f t="array" ref="S339">IF(T339&lt;&gt;"",MIN(IF($C$15:$C$10000&gt;=(T339-6),$C$15:$C$10000)),"")</f>
        <v/>
      </c>
      <c r="T339" s="16" t="str">
        <f t="array" ref="T339">IF(T338&lt;&gt;"",IF(S338-1&gt;=$U$7,MAX(IF($C$15:$C$10000&lt;=(S338-1),$C$15:$C$10000)),""),"")</f>
        <v/>
      </c>
      <c r="U339" s="16" t="str">
        <f t="array" ref="U339">IF(V339&lt;&gt;"",MIN(IF($C$15:$C$10000&gt;=DATE(YEAR(V339),MONTH(V339),1),$C$15:$C$10000)),"")</f>
        <v/>
      </c>
      <c r="V339" s="16" t="str">
        <f t="array" ref="V339">IF(V338&lt;&gt;"",IF(U338-1&gt;=$U$7,MAX(IF($C$15:$C$10000&lt;=U338-1,$C$15:$C$10000)),""),"")</f>
        <v/>
      </c>
      <c r="W339" s="20" t="str">
        <f t="array" ref="W339">IF(X339&lt;&gt;"",MIN(IF($C$15:$C$10000&gt;=DATE(YEAR(X339),3*(ROUNDUP(MONTH(X339)/3,0)-1)+1,1),$C$15:$C$10000)),"")</f>
        <v/>
      </c>
      <c r="X339" s="16" t="str">
        <f t="array" ref="X339">IF(X338&lt;&gt;"",IF(W338-1&gt;=$U$7,MAX(IF($C$15:$C$10000&lt;=W338-1,$C$15:$C$10000)),""),"")</f>
        <v/>
      </c>
      <c r="Y339" s="16" t="str">
        <f t="array" ref="Y339">IF(Z339&lt;&gt;"",MIN(IF($C$15:$C$10000&gt;=DATE(YEAR(Z339),1,1),$C$15:$C$10000)),"")</f>
        <v/>
      </c>
      <c r="Z339" s="16" t="str">
        <f t="array" ref="Z339">IF(Z338&lt;&gt;"",IF(Y338-1&gt;=$U$7,MAX(IF($C$15:$C$10000&lt;=Y338-1,$C$15:$C$10000)),""),"")</f>
        <v/>
      </c>
      <c r="AA339" s="16" t="str">
        <f t="array" ref="AA339">IF(AB339&lt;&gt;"",MIN(IF($C$15:$C$10000&gt;=AB339-$G$7,$C$15:$C$10000)),"")</f>
        <v/>
      </c>
      <c r="AB339" s="16" t="str">
        <f t="array" ref="AB339">IF(AB338&lt;&gt;"",IF(AA338-1&gt;=$U$7,MAX(IF($C$15:$C$10000&lt;=AA338-1,$C$15:$C$10000)),""),"")</f>
        <v/>
      </c>
    </row>
    <row r="340" spans="3:28" x14ac:dyDescent="0.2">
      <c r="C340" s="16"/>
      <c r="D340" s="29"/>
      <c r="F340" s="16" t="str">
        <f t="shared" si="34"/>
        <v/>
      </c>
      <c r="G340" s="16" t="str">
        <f t="shared" si="35"/>
        <v/>
      </c>
      <c r="H340" s="53" t="str">
        <f t="shared" ca="1" si="36"/>
        <v/>
      </c>
      <c r="I340" s="51" t="str">
        <f t="shared" si="37"/>
        <v/>
      </c>
      <c r="J340" s="29" t="str">
        <f>IF(G340&lt;&gt;"",IF($D$7="Weekly","Wk "&amp;WEEKNUM(G340)&amp;" "&amp;"- "&amp;YEAR(G340),IF($D$7="Monthly",TEXT(G340,"mmm-yyyy"),IF($D$7="Yearly","Y "&amp;YEAR(G340),IF($D$7="Quarterly",YEAR(G340)&amp;" - Q"&amp;LOOKUP(MONTH(G340),{1,4,7,10},{1,2,3,4}),TEXT(F340,"dd-mmm-yy")&amp;" - "&amp;TEXT(G340,"dd-mmm-yy"))))),"")</f>
        <v/>
      </c>
      <c r="O340" s="63"/>
      <c r="S340" s="16" t="str">
        <f t="array" ref="S340">IF(T340&lt;&gt;"",MIN(IF($C$15:$C$10000&gt;=(T340-6),$C$15:$C$10000)),"")</f>
        <v/>
      </c>
      <c r="T340" s="16" t="str">
        <f t="array" ref="T340">IF(T339&lt;&gt;"",IF(S339-1&gt;=$U$7,MAX(IF($C$15:$C$10000&lt;=(S339-1),$C$15:$C$10000)),""),"")</f>
        <v/>
      </c>
      <c r="U340" s="16" t="str">
        <f t="array" ref="U340">IF(V340&lt;&gt;"",MIN(IF($C$15:$C$10000&gt;=DATE(YEAR(V340),MONTH(V340),1),$C$15:$C$10000)),"")</f>
        <v/>
      </c>
      <c r="V340" s="16" t="str">
        <f t="array" ref="V340">IF(V339&lt;&gt;"",IF(U339-1&gt;=$U$7,MAX(IF($C$15:$C$10000&lt;=U339-1,$C$15:$C$10000)),""),"")</f>
        <v/>
      </c>
      <c r="W340" s="20" t="str">
        <f t="array" ref="W340">IF(X340&lt;&gt;"",MIN(IF($C$15:$C$10000&gt;=DATE(YEAR(X340),3*(ROUNDUP(MONTH(X340)/3,0)-1)+1,1),$C$15:$C$10000)),"")</f>
        <v/>
      </c>
      <c r="X340" s="16" t="str">
        <f t="array" ref="X340">IF(X339&lt;&gt;"",IF(W339-1&gt;=$U$7,MAX(IF($C$15:$C$10000&lt;=W339-1,$C$15:$C$10000)),""),"")</f>
        <v/>
      </c>
      <c r="Y340" s="16" t="str">
        <f t="array" ref="Y340">IF(Z340&lt;&gt;"",MIN(IF($C$15:$C$10000&gt;=DATE(YEAR(Z340),1,1),$C$15:$C$10000)),"")</f>
        <v/>
      </c>
      <c r="Z340" s="16" t="str">
        <f t="array" ref="Z340">IF(Z339&lt;&gt;"",IF(Y339-1&gt;=$U$7,MAX(IF($C$15:$C$10000&lt;=Y339-1,$C$15:$C$10000)),""),"")</f>
        <v/>
      </c>
      <c r="AA340" s="16" t="str">
        <f t="array" ref="AA340">IF(AB340&lt;&gt;"",MIN(IF($C$15:$C$10000&gt;=AB340-$G$7,$C$15:$C$10000)),"")</f>
        <v/>
      </c>
      <c r="AB340" s="16" t="str">
        <f t="array" ref="AB340">IF(AB339&lt;&gt;"",IF(AA339-1&gt;=$U$7,MAX(IF($C$15:$C$10000&lt;=AA339-1,$C$15:$C$10000)),""),"")</f>
        <v/>
      </c>
    </row>
    <row r="341" spans="3:28" x14ac:dyDescent="0.2">
      <c r="C341" s="16"/>
      <c r="D341" s="29"/>
      <c r="F341" s="16" t="str">
        <f t="shared" si="34"/>
        <v/>
      </c>
      <c r="G341" s="16" t="str">
        <f t="shared" si="35"/>
        <v/>
      </c>
      <c r="H341" s="53" t="str">
        <f t="shared" ca="1" si="36"/>
        <v/>
      </c>
      <c r="I341" s="51" t="str">
        <f t="shared" si="37"/>
        <v/>
      </c>
      <c r="J341" s="29" t="str">
        <f>IF(G341&lt;&gt;"",IF($D$7="Weekly","Wk "&amp;WEEKNUM(G341)&amp;" "&amp;"- "&amp;YEAR(G341),IF($D$7="Monthly",TEXT(G341,"mmm-yyyy"),IF($D$7="Yearly","Y "&amp;YEAR(G341),IF($D$7="Quarterly",YEAR(G341)&amp;" - Q"&amp;LOOKUP(MONTH(G341),{1,4,7,10},{1,2,3,4}),TEXT(F341,"dd-mmm-yy")&amp;" - "&amp;TEXT(G341,"dd-mmm-yy"))))),"")</f>
        <v/>
      </c>
      <c r="O341" s="63"/>
      <c r="S341" s="16" t="str">
        <f t="array" ref="S341">IF(T341&lt;&gt;"",MIN(IF($C$15:$C$10000&gt;=(T341-6),$C$15:$C$10000)),"")</f>
        <v/>
      </c>
      <c r="T341" s="16" t="str">
        <f t="array" ref="T341">IF(T340&lt;&gt;"",IF(S340-1&gt;=$U$7,MAX(IF($C$15:$C$10000&lt;=(S340-1),$C$15:$C$10000)),""),"")</f>
        <v/>
      </c>
      <c r="U341" s="16" t="str">
        <f t="array" ref="U341">IF(V341&lt;&gt;"",MIN(IF($C$15:$C$10000&gt;=DATE(YEAR(V341),MONTH(V341),1),$C$15:$C$10000)),"")</f>
        <v/>
      </c>
      <c r="V341" s="16" t="str">
        <f t="array" ref="V341">IF(V340&lt;&gt;"",IF(U340-1&gt;=$U$7,MAX(IF($C$15:$C$10000&lt;=U340-1,$C$15:$C$10000)),""),"")</f>
        <v/>
      </c>
      <c r="W341" s="20" t="str">
        <f t="array" ref="W341">IF(X341&lt;&gt;"",MIN(IF($C$15:$C$10000&gt;=DATE(YEAR(X341),3*(ROUNDUP(MONTH(X341)/3,0)-1)+1,1),$C$15:$C$10000)),"")</f>
        <v/>
      </c>
      <c r="X341" s="16" t="str">
        <f t="array" ref="X341">IF(X340&lt;&gt;"",IF(W340-1&gt;=$U$7,MAX(IF($C$15:$C$10000&lt;=W340-1,$C$15:$C$10000)),""),"")</f>
        <v/>
      </c>
      <c r="Y341" s="16" t="str">
        <f t="array" ref="Y341">IF(Z341&lt;&gt;"",MIN(IF($C$15:$C$10000&gt;=DATE(YEAR(Z341),1,1),$C$15:$C$10000)),"")</f>
        <v/>
      </c>
      <c r="Z341" s="16" t="str">
        <f t="array" ref="Z341">IF(Z340&lt;&gt;"",IF(Y340-1&gt;=$U$7,MAX(IF($C$15:$C$10000&lt;=Y340-1,$C$15:$C$10000)),""),"")</f>
        <v/>
      </c>
      <c r="AA341" s="16" t="str">
        <f t="array" ref="AA341">IF(AB341&lt;&gt;"",MIN(IF($C$15:$C$10000&gt;=AB341-$G$7,$C$15:$C$10000)),"")</f>
        <v/>
      </c>
      <c r="AB341" s="16" t="str">
        <f t="array" ref="AB341">IF(AB340&lt;&gt;"",IF(AA340-1&gt;=$U$7,MAX(IF($C$15:$C$10000&lt;=AA340-1,$C$15:$C$10000)),""),"")</f>
        <v/>
      </c>
    </row>
    <row r="342" spans="3:28" x14ac:dyDescent="0.2">
      <c r="C342" s="16"/>
      <c r="D342" s="29"/>
      <c r="F342" s="16" t="str">
        <f t="shared" si="34"/>
        <v/>
      </c>
      <c r="G342" s="16" t="str">
        <f t="shared" si="35"/>
        <v/>
      </c>
      <c r="H342" s="53" t="str">
        <f t="shared" ca="1" si="36"/>
        <v/>
      </c>
      <c r="I342" s="51" t="str">
        <f t="shared" si="37"/>
        <v/>
      </c>
      <c r="J342" s="29" t="str">
        <f>IF(G342&lt;&gt;"",IF($D$7="Weekly","Wk "&amp;WEEKNUM(G342)&amp;" "&amp;"- "&amp;YEAR(G342),IF($D$7="Monthly",TEXT(G342,"mmm-yyyy"),IF($D$7="Yearly","Y "&amp;YEAR(G342),IF($D$7="Quarterly",YEAR(G342)&amp;" - Q"&amp;LOOKUP(MONTH(G342),{1,4,7,10},{1,2,3,4}),TEXT(F342,"dd-mmm-yy")&amp;" - "&amp;TEXT(G342,"dd-mmm-yy"))))),"")</f>
        <v/>
      </c>
      <c r="O342" s="63"/>
      <c r="S342" s="16" t="str">
        <f t="array" ref="S342">IF(T342&lt;&gt;"",MIN(IF($C$15:$C$10000&gt;=(T342-6),$C$15:$C$10000)),"")</f>
        <v/>
      </c>
      <c r="T342" s="16" t="str">
        <f t="array" ref="T342">IF(T341&lt;&gt;"",IF(S341-1&gt;=$U$7,MAX(IF($C$15:$C$10000&lt;=(S341-1),$C$15:$C$10000)),""),"")</f>
        <v/>
      </c>
      <c r="U342" s="16" t="str">
        <f t="array" ref="U342">IF(V342&lt;&gt;"",MIN(IF($C$15:$C$10000&gt;=DATE(YEAR(V342),MONTH(V342),1),$C$15:$C$10000)),"")</f>
        <v/>
      </c>
      <c r="V342" s="16" t="str">
        <f t="array" ref="V342">IF(V341&lt;&gt;"",IF(U341-1&gt;=$U$7,MAX(IF($C$15:$C$10000&lt;=U341-1,$C$15:$C$10000)),""),"")</f>
        <v/>
      </c>
      <c r="W342" s="20" t="str">
        <f t="array" ref="W342">IF(X342&lt;&gt;"",MIN(IF($C$15:$C$10000&gt;=DATE(YEAR(X342),3*(ROUNDUP(MONTH(X342)/3,0)-1)+1,1),$C$15:$C$10000)),"")</f>
        <v/>
      </c>
      <c r="X342" s="16" t="str">
        <f t="array" ref="X342">IF(X341&lt;&gt;"",IF(W341-1&gt;=$U$7,MAX(IF($C$15:$C$10000&lt;=W341-1,$C$15:$C$10000)),""),"")</f>
        <v/>
      </c>
      <c r="Y342" s="16" t="str">
        <f t="array" ref="Y342">IF(Z342&lt;&gt;"",MIN(IF($C$15:$C$10000&gt;=DATE(YEAR(Z342),1,1),$C$15:$C$10000)),"")</f>
        <v/>
      </c>
      <c r="Z342" s="16" t="str">
        <f t="array" ref="Z342">IF(Z341&lt;&gt;"",IF(Y341-1&gt;=$U$7,MAX(IF($C$15:$C$10000&lt;=Y341-1,$C$15:$C$10000)),""),"")</f>
        <v/>
      </c>
      <c r="AA342" s="16" t="str">
        <f t="array" ref="AA342">IF(AB342&lt;&gt;"",MIN(IF($C$15:$C$10000&gt;=AB342-$G$7,$C$15:$C$10000)),"")</f>
        <v/>
      </c>
      <c r="AB342" s="16" t="str">
        <f t="array" ref="AB342">IF(AB341&lt;&gt;"",IF(AA341-1&gt;=$U$7,MAX(IF($C$15:$C$10000&lt;=AA341-1,$C$15:$C$10000)),""),"")</f>
        <v/>
      </c>
    </row>
    <row r="343" spans="3:28" x14ac:dyDescent="0.2">
      <c r="C343" s="16"/>
      <c r="D343" s="29"/>
      <c r="F343" s="16" t="str">
        <f t="shared" si="34"/>
        <v/>
      </c>
      <c r="G343" s="16" t="str">
        <f t="shared" si="35"/>
        <v/>
      </c>
      <c r="H343" s="53" t="str">
        <f t="shared" ca="1" si="36"/>
        <v/>
      </c>
      <c r="I343" s="51" t="str">
        <f t="shared" si="37"/>
        <v/>
      </c>
      <c r="J343" s="29" t="str">
        <f>IF(G343&lt;&gt;"",IF($D$7="Weekly","Wk "&amp;WEEKNUM(G343)&amp;" "&amp;"- "&amp;YEAR(G343),IF($D$7="Monthly",TEXT(G343,"mmm-yyyy"),IF($D$7="Yearly","Y "&amp;YEAR(G343),IF($D$7="Quarterly",YEAR(G343)&amp;" - Q"&amp;LOOKUP(MONTH(G343),{1,4,7,10},{1,2,3,4}),TEXT(F343,"dd-mmm-yy")&amp;" - "&amp;TEXT(G343,"dd-mmm-yy"))))),"")</f>
        <v/>
      </c>
      <c r="O343" s="63"/>
      <c r="S343" s="16" t="str">
        <f t="array" ref="S343">IF(T343&lt;&gt;"",MIN(IF($C$15:$C$10000&gt;=(T343-6),$C$15:$C$10000)),"")</f>
        <v/>
      </c>
      <c r="T343" s="16" t="str">
        <f t="array" ref="T343">IF(T342&lt;&gt;"",IF(S342-1&gt;=$U$7,MAX(IF($C$15:$C$10000&lt;=(S342-1),$C$15:$C$10000)),""),"")</f>
        <v/>
      </c>
      <c r="U343" s="16" t="str">
        <f t="array" ref="U343">IF(V343&lt;&gt;"",MIN(IF($C$15:$C$10000&gt;=DATE(YEAR(V343),MONTH(V343),1),$C$15:$C$10000)),"")</f>
        <v/>
      </c>
      <c r="V343" s="16" t="str">
        <f t="array" ref="V343">IF(V342&lt;&gt;"",IF(U342-1&gt;=$U$7,MAX(IF($C$15:$C$10000&lt;=U342-1,$C$15:$C$10000)),""),"")</f>
        <v/>
      </c>
      <c r="W343" s="20" t="str">
        <f t="array" ref="W343">IF(X343&lt;&gt;"",MIN(IF($C$15:$C$10000&gt;=DATE(YEAR(X343),3*(ROUNDUP(MONTH(X343)/3,0)-1)+1,1),$C$15:$C$10000)),"")</f>
        <v/>
      </c>
      <c r="X343" s="16" t="str">
        <f t="array" ref="X343">IF(X342&lt;&gt;"",IF(W342-1&gt;=$U$7,MAX(IF($C$15:$C$10000&lt;=W342-1,$C$15:$C$10000)),""),"")</f>
        <v/>
      </c>
      <c r="Y343" s="16" t="str">
        <f t="array" ref="Y343">IF(Z343&lt;&gt;"",MIN(IF($C$15:$C$10000&gt;=DATE(YEAR(Z343),1,1),$C$15:$C$10000)),"")</f>
        <v/>
      </c>
      <c r="Z343" s="16" t="str">
        <f t="array" ref="Z343">IF(Z342&lt;&gt;"",IF(Y342-1&gt;=$U$7,MAX(IF($C$15:$C$10000&lt;=Y342-1,$C$15:$C$10000)),""),"")</f>
        <v/>
      </c>
      <c r="AA343" s="16" t="str">
        <f t="array" ref="AA343">IF(AB343&lt;&gt;"",MIN(IF($C$15:$C$10000&gt;=AB343-$G$7,$C$15:$C$10000)),"")</f>
        <v/>
      </c>
      <c r="AB343" s="16" t="str">
        <f t="array" ref="AB343">IF(AB342&lt;&gt;"",IF(AA342-1&gt;=$U$7,MAX(IF($C$15:$C$10000&lt;=AA342-1,$C$15:$C$10000)),""),"")</f>
        <v/>
      </c>
    </row>
    <row r="344" spans="3:28" x14ac:dyDescent="0.2">
      <c r="C344" s="16"/>
      <c r="D344" s="29"/>
      <c r="F344" s="16" t="str">
        <f t="shared" si="34"/>
        <v/>
      </c>
      <c r="G344" s="16" t="str">
        <f t="shared" si="35"/>
        <v/>
      </c>
      <c r="H344" s="53" t="str">
        <f t="shared" ca="1" si="36"/>
        <v/>
      </c>
      <c r="I344" s="51" t="str">
        <f t="shared" si="37"/>
        <v/>
      </c>
      <c r="J344" s="29" t="str">
        <f>IF(G344&lt;&gt;"",IF($D$7="Weekly","Wk "&amp;WEEKNUM(G344)&amp;" "&amp;"- "&amp;YEAR(G344),IF($D$7="Monthly",TEXT(G344,"mmm-yyyy"),IF($D$7="Yearly","Y "&amp;YEAR(G344),IF($D$7="Quarterly",YEAR(G344)&amp;" - Q"&amp;LOOKUP(MONTH(G344),{1,4,7,10},{1,2,3,4}),TEXT(F344,"dd-mmm-yy")&amp;" - "&amp;TEXT(G344,"dd-mmm-yy"))))),"")</f>
        <v/>
      </c>
      <c r="O344" s="63"/>
      <c r="S344" s="16" t="str">
        <f t="array" ref="S344">IF(T344&lt;&gt;"",MIN(IF($C$15:$C$10000&gt;=(T344-6),$C$15:$C$10000)),"")</f>
        <v/>
      </c>
      <c r="T344" s="16" t="str">
        <f t="array" ref="T344">IF(T343&lt;&gt;"",IF(S343-1&gt;=$U$7,MAX(IF($C$15:$C$10000&lt;=(S343-1),$C$15:$C$10000)),""),"")</f>
        <v/>
      </c>
      <c r="U344" s="16" t="str">
        <f t="array" ref="U344">IF(V344&lt;&gt;"",MIN(IF($C$15:$C$10000&gt;=DATE(YEAR(V344),MONTH(V344),1),$C$15:$C$10000)),"")</f>
        <v/>
      </c>
      <c r="V344" s="16" t="str">
        <f t="array" ref="V344">IF(V343&lt;&gt;"",IF(U343-1&gt;=$U$7,MAX(IF($C$15:$C$10000&lt;=U343-1,$C$15:$C$10000)),""),"")</f>
        <v/>
      </c>
      <c r="W344" s="20" t="str">
        <f t="array" ref="W344">IF(X344&lt;&gt;"",MIN(IF($C$15:$C$10000&gt;=DATE(YEAR(X344),3*(ROUNDUP(MONTH(X344)/3,0)-1)+1,1),$C$15:$C$10000)),"")</f>
        <v/>
      </c>
      <c r="X344" s="16" t="str">
        <f t="array" ref="X344">IF(X343&lt;&gt;"",IF(W343-1&gt;=$U$7,MAX(IF($C$15:$C$10000&lt;=W343-1,$C$15:$C$10000)),""),"")</f>
        <v/>
      </c>
      <c r="Y344" s="16" t="str">
        <f t="array" ref="Y344">IF(Z344&lt;&gt;"",MIN(IF($C$15:$C$10000&gt;=DATE(YEAR(Z344),1,1),$C$15:$C$10000)),"")</f>
        <v/>
      </c>
      <c r="Z344" s="16" t="str">
        <f t="array" ref="Z344">IF(Z343&lt;&gt;"",IF(Y343-1&gt;=$U$7,MAX(IF($C$15:$C$10000&lt;=Y343-1,$C$15:$C$10000)),""),"")</f>
        <v/>
      </c>
      <c r="AA344" s="16" t="str">
        <f t="array" ref="AA344">IF(AB344&lt;&gt;"",MIN(IF($C$15:$C$10000&gt;=AB344-$G$7,$C$15:$C$10000)),"")</f>
        <v/>
      </c>
      <c r="AB344" s="16" t="str">
        <f t="array" ref="AB344">IF(AB343&lt;&gt;"",IF(AA343-1&gt;=$U$7,MAX(IF($C$15:$C$10000&lt;=AA343-1,$C$15:$C$10000)),""),"")</f>
        <v/>
      </c>
    </row>
    <row r="345" spans="3:28" x14ac:dyDescent="0.2">
      <c r="C345" s="16"/>
      <c r="D345" s="29"/>
      <c r="F345" s="16" t="str">
        <f t="shared" si="34"/>
        <v/>
      </c>
      <c r="G345" s="16" t="str">
        <f t="shared" si="35"/>
        <v/>
      </c>
      <c r="H345" s="53" t="str">
        <f t="shared" ca="1" si="36"/>
        <v/>
      </c>
      <c r="I345" s="51" t="str">
        <f t="shared" si="37"/>
        <v/>
      </c>
      <c r="J345" s="29" t="str">
        <f>IF(G345&lt;&gt;"",IF($D$7="Weekly","Wk "&amp;WEEKNUM(G345)&amp;" "&amp;"- "&amp;YEAR(G345),IF($D$7="Monthly",TEXT(G345,"mmm-yyyy"),IF($D$7="Yearly","Y "&amp;YEAR(G345),IF($D$7="Quarterly",YEAR(G345)&amp;" - Q"&amp;LOOKUP(MONTH(G345),{1,4,7,10},{1,2,3,4}),TEXT(F345,"dd-mmm-yy")&amp;" - "&amp;TEXT(G345,"dd-mmm-yy"))))),"")</f>
        <v/>
      </c>
      <c r="O345" s="63"/>
      <c r="S345" s="16" t="str">
        <f t="array" ref="S345">IF(T345&lt;&gt;"",MIN(IF($C$15:$C$10000&gt;=(T345-6),$C$15:$C$10000)),"")</f>
        <v/>
      </c>
      <c r="T345" s="16" t="str">
        <f t="array" ref="T345">IF(T344&lt;&gt;"",IF(S344-1&gt;=$U$7,MAX(IF($C$15:$C$10000&lt;=(S344-1),$C$15:$C$10000)),""),"")</f>
        <v/>
      </c>
      <c r="U345" s="16" t="str">
        <f t="array" ref="U345">IF(V345&lt;&gt;"",MIN(IF($C$15:$C$10000&gt;=DATE(YEAR(V345),MONTH(V345),1),$C$15:$C$10000)),"")</f>
        <v/>
      </c>
      <c r="V345" s="16" t="str">
        <f t="array" ref="V345">IF(V344&lt;&gt;"",IF(U344-1&gt;=$U$7,MAX(IF($C$15:$C$10000&lt;=U344-1,$C$15:$C$10000)),""),"")</f>
        <v/>
      </c>
      <c r="W345" s="20" t="str">
        <f t="array" ref="W345">IF(X345&lt;&gt;"",MIN(IF($C$15:$C$10000&gt;=DATE(YEAR(X345),3*(ROUNDUP(MONTH(X345)/3,0)-1)+1,1),$C$15:$C$10000)),"")</f>
        <v/>
      </c>
      <c r="X345" s="16" t="str">
        <f t="array" ref="X345">IF(X344&lt;&gt;"",IF(W344-1&gt;=$U$7,MAX(IF($C$15:$C$10000&lt;=W344-1,$C$15:$C$10000)),""),"")</f>
        <v/>
      </c>
      <c r="Y345" s="16" t="str">
        <f t="array" ref="Y345">IF(Z345&lt;&gt;"",MIN(IF($C$15:$C$10000&gt;=DATE(YEAR(Z345),1,1),$C$15:$C$10000)),"")</f>
        <v/>
      </c>
      <c r="Z345" s="16" t="str">
        <f t="array" ref="Z345">IF(Z344&lt;&gt;"",IF(Y344-1&gt;=$U$7,MAX(IF($C$15:$C$10000&lt;=Y344-1,$C$15:$C$10000)),""),"")</f>
        <v/>
      </c>
      <c r="AA345" s="16" t="str">
        <f t="array" ref="AA345">IF(AB345&lt;&gt;"",MIN(IF($C$15:$C$10000&gt;=AB345-$G$7,$C$15:$C$10000)),"")</f>
        <v/>
      </c>
      <c r="AB345" s="16" t="str">
        <f t="array" ref="AB345">IF(AB344&lt;&gt;"",IF(AA344-1&gt;=$U$7,MAX(IF($C$15:$C$10000&lt;=AA344-1,$C$15:$C$10000)),""),"")</f>
        <v/>
      </c>
    </row>
    <row r="346" spans="3:28" x14ac:dyDescent="0.2">
      <c r="C346" s="16"/>
      <c r="D346" s="29"/>
      <c r="F346" s="16" t="str">
        <f t="shared" si="34"/>
        <v/>
      </c>
      <c r="G346" s="16" t="str">
        <f t="shared" si="35"/>
        <v/>
      </c>
      <c r="H346" s="53" t="str">
        <f t="shared" ca="1" si="36"/>
        <v/>
      </c>
      <c r="I346" s="51" t="str">
        <f t="shared" si="37"/>
        <v/>
      </c>
      <c r="J346" s="29" t="str">
        <f>IF(G346&lt;&gt;"",IF($D$7="Weekly","Wk "&amp;WEEKNUM(G346)&amp;" "&amp;"- "&amp;YEAR(G346),IF($D$7="Monthly",TEXT(G346,"mmm-yyyy"),IF($D$7="Yearly","Y "&amp;YEAR(G346),IF($D$7="Quarterly",YEAR(G346)&amp;" - Q"&amp;LOOKUP(MONTH(G346),{1,4,7,10},{1,2,3,4}),TEXT(F346,"dd-mmm-yy")&amp;" - "&amp;TEXT(G346,"dd-mmm-yy"))))),"")</f>
        <v/>
      </c>
      <c r="O346" s="63"/>
      <c r="S346" s="16" t="str">
        <f t="array" ref="S346">IF(T346&lt;&gt;"",MIN(IF($C$15:$C$10000&gt;=(T346-6),$C$15:$C$10000)),"")</f>
        <v/>
      </c>
      <c r="T346" s="16" t="str">
        <f t="array" ref="T346">IF(T345&lt;&gt;"",IF(S345-1&gt;=$U$7,MAX(IF($C$15:$C$10000&lt;=(S345-1),$C$15:$C$10000)),""),"")</f>
        <v/>
      </c>
      <c r="U346" s="16" t="str">
        <f t="array" ref="U346">IF(V346&lt;&gt;"",MIN(IF($C$15:$C$10000&gt;=DATE(YEAR(V346),MONTH(V346),1),$C$15:$C$10000)),"")</f>
        <v/>
      </c>
      <c r="V346" s="16" t="str">
        <f t="array" ref="V346">IF(V345&lt;&gt;"",IF(U345-1&gt;=$U$7,MAX(IF($C$15:$C$10000&lt;=U345-1,$C$15:$C$10000)),""),"")</f>
        <v/>
      </c>
      <c r="W346" s="20" t="str">
        <f t="array" ref="W346">IF(X346&lt;&gt;"",MIN(IF($C$15:$C$10000&gt;=DATE(YEAR(X346),3*(ROUNDUP(MONTH(X346)/3,0)-1)+1,1),$C$15:$C$10000)),"")</f>
        <v/>
      </c>
      <c r="X346" s="16" t="str">
        <f t="array" ref="X346">IF(X345&lt;&gt;"",IF(W345-1&gt;=$U$7,MAX(IF($C$15:$C$10000&lt;=W345-1,$C$15:$C$10000)),""),"")</f>
        <v/>
      </c>
      <c r="Y346" s="16" t="str">
        <f t="array" ref="Y346">IF(Z346&lt;&gt;"",MIN(IF($C$15:$C$10000&gt;=DATE(YEAR(Z346),1,1),$C$15:$C$10000)),"")</f>
        <v/>
      </c>
      <c r="Z346" s="16" t="str">
        <f t="array" ref="Z346">IF(Z345&lt;&gt;"",IF(Y345-1&gt;=$U$7,MAX(IF($C$15:$C$10000&lt;=Y345-1,$C$15:$C$10000)),""),"")</f>
        <v/>
      </c>
      <c r="AA346" s="16" t="str">
        <f t="array" ref="AA346">IF(AB346&lt;&gt;"",MIN(IF($C$15:$C$10000&gt;=AB346-$G$7,$C$15:$C$10000)),"")</f>
        <v/>
      </c>
      <c r="AB346" s="16" t="str">
        <f t="array" ref="AB346">IF(AB345&lt;&gt;"",IF(AA345-1&gt;=$U$7,MAX(IF($C$15:$C$10000&lt;=AA345-1,$C$15:$C$10000)),""),"")</f>
        <v/>
      </c>
    </row>
    <row r="347" spans="3:28" x14ac:dyDescent="0.2">
      <c r="C347" s="16"/>
      <c r="D347" s="29"/>
      <c r="F347" s="16" t="str">
        <f t="shared" si="34"/>
        <v/>
      </c>
      <c r="G347" s="16" t="str">
        <f t="shared" si="35"/>
        <v/>
      </c>
      <c r="H347" s="53" t="str">
        <f t="shared" ca="1" si="36"/>
        <v/>
      </c>
      <c r="I347" s="51" t="str">
        <f t="shared" si="37"/>
        <v/>
      </c>
      <c r="J347" s="29" t="str">
        <f>IF(G347&lt;&gt;"",IF($D$7="Weekly","Wk "&amp;WEEKNUM(G347)&amp;" "&amp;"- "&amp;YEAR(G347),IF($D$7="Monthly",TEXT(G347,"mmm-yyyy"),IF($D$7="Yearly","Y "&amp;YEAR(G347),IF($D$7="Quarterly",YEAR(G347)&amp;" - Q"&amp;LOOKUP(MONTH(G347),{1,4,7,10},{1,2,3,4}),TEXT(F347,"dd-mmm-yy")&amp;" - "&amp;TEXT(G347,"dd-mmm-yy"))))),"")</f>
        <v/>
      </c>
      <c r="O347" s="63"/>
      <c r="S347" s="16" t="str">
        <f t="array" ref="S347">IF(T347&lt;&gt;"",MIN(IF($C$15:$C$10000&gt;=(T347-6),$C$15:$C$10000)),"")</f>
        <v/>
      </c>
      <c r="T347" s="16" t="str">
        <f t="array" ref="T347">IF(T346&lt;&gt;"",IF(S346-1&gt;=$U$7,MAX(IF($C$15:$C$10000&lt;=(S346-1),$C$15:$C$10000)),""),"")</f>
        <v/>
      </c>
      <c r="U347" s="16" t="str">
        <f t="array" ref="U347">IF(V347&lt;&gt;"",MIN(IF($C$15:$C$10000&gt;=DATE(YEAR(V347),MONTH(V347),1),$C$15:$C$10000)),"")</f>
        <v/>
      </c>
      <c r="V347" s="16" t="str">
        <f t="array" ref="V347">IF(V346&lt;&gt;"",IF(U346-1&gt;=$U$7,MAX(IF($C$15:$C$10000&lt;=U346-1,$C$15:$C$10000)),""),"")</f>
        <v/>
      </c>
      <c r="W347" s="20" t="str">
        <f t="array" ref="W347">IF(X347&lt;&gt;"",MIN(IF($C$15:$C$10000&gt;=DATE(YEAR(X347),3*(ROUNDUP(MONTH(X347)/3,0)-1)+1,1),$C$15:$C$10000)),"")</f>
        <v/>
      </c>
      <c r="X347" s="16" t="str">
        <f t="array" ref="X347">IF(X346&lt;&gt;"",IF(W346-1&gt;=$U$7,MAX(IF($C$15:$C$10000&lt;=W346-1,$C$15:$C$10000)),""),"")</f>
        <v/>
      </c>
      <c r="Y347" s="16" t="str">
        <f t="array" ref="Y347">IF(Z347&lt;&gt;"",MIN(IF($C$15:$C$10000&gt;=DATE(YEAR(Z347),1,1),$C$15:$C$10000)),"")</f>
        <v/>
      </c>
      <c r="Z347" s="16" t="str">
        <f t="array" ref="Z347">IF(Z346&lt;&gt;"",IF(Y346-1&gt;=$U$7,MAX(IF($C$15:$C$10000&lt;=Y346-1,$C$15:$C$10000)),""),"")</f>
        <v/>
      </c>
      <c r="AA347" s="16" t="str">
        <f t="array" ref="AA347">IF(AB347&lt;&gt;"",MIN(IF($C$15:$C$10000&gt;=AB347-$G$7,$C$15:$C$10000)),"")</f>
        <v/>
      </c>
      <c r="AB347" s="16" t="str">
        <f t="array" ref="AB347">IF(AB346&lt;&gt;"",IF(AA346-1&gt;=$U$7,MAX(IF($C$15:$C$10000&lt;=AA346-1,$C$15:$C$10000)),""),"")</f>
        <v/>
      </c>
    </row>
    <row r="348" spans="3:28" x14ac:dyDescent="0.2">
      <c r="C348" s="16"/>
      <c r="D348" s="29"/>
      <c r="F348" s="16" t="str">
        <f t="shared" si="34"/>
        <v/>
      </c>
      <c r="G348" s="16" t="str">
        <f t="shared" si="35"/>
        <v/>
      </c>
      <c r="H348" s="53" t="str">
        <f t="shared" ca="1" si="36"/>
        <v/>
      </c>
      <c r="I348" s="51" t="str">
        <f t="shared" si="37"/>
        <v/>
      </c>
      <c r="J348" s="29" t="str">
        <f>IF(G348&lt;&gt;"",IF($D$7="Weekly","Wk "&amp;WEEKNUM(G348)&amp;" "&amp;"- "&amp;YEAR(G348),IF($D$7="Monthly",TEXT(G348,"mmm-yyyy"),IF($D$7="Yearly","Y "&amp;YEAR(G348),IF($D$7="Quarterly",YEAR(G348)&amp;" - Q"&amp;LOOKUP(MONTH(G348),{1,4,7,10},{1,2,3,4}),TEXT(F348,"dd-mmm-yy")&amp;" - "&amp;TEXT(G348,"dd-mmm-yy"))))),"")</f>
        <v/>
      </c>
      <c r="O348" s="63"/>
      <c r="S348" s="16" t="str">
        <f t="array" ref="S348">IF(T348&lt;&gt;"",MIN(IF($C$15:$C$10000&gt;=(T348-6),$C$15:$C$10000)),"")</f>
        <v/>
      </c>
      <c r="T348" s="16" t="str">
        <f t="array" ref="T348">IF(T347&lt;&gt;"",IF(S347-1&gt;=$U$7,MAX(IF($C$15:$C$10000&lt;=(S347-1),$C$15:$C$10000)),""),"")</f>
        <v/>
      </c>
      <c r="U348" s="16" t="str">
        <f t="array" ref="U348">IF(V348&lt;&gt;"",MIN(IF($C$15:$C$10000&gt;=DATE(YEAR(V348),MONTH(V348),1),$C$15:$C$10000)),"")</f>
        <v/>
      </c>
      <c r="V348" s="16" t="str">
        <f t="array" ref="V348">IF(V347&lt;&gt;"",IF(U347-1&gt;=$U$7,MAX(IF($C$15:$C$10000&lt;=U347-1,$C$15:$C$10000)),""),"")</f>
        <v/>
      </c>
      <c r="W348" s="20" t="str">
        <f t="array" ref="W348">IF(X348&lt;&gt;"",MIN(IF($C$15:$C$10000&gt;=DATE(YEAR(X348),3*(ROUNDUP(MONTH(X348)/3,0)-1)+1,1),$C$15:$C$10000)),"")</f>
        <v/>
      </c>
      <c r="X348" s="16" t="str">
        <f t="array" ref="X348">IF(X347&lt;&gt;"",IF(W347-1&gt;=$U$7,MAX(IF($C$15:$C$10000&lt;=W347-1,$C$15:$C$10000)),""),"")</f>
        <v/>
      </c>
      <c r="Y348" s="16" t="str">
        <f t="array" ref="Y348">IF(Z348&lt;&gt;"",MIN(IF($C$15:$C$10000&gt;=DATE(YEAR(Z348),1,1),$C$15:$C$10000)),"")</f>
        <v/>
      </c>
      <c r="Z348" s="16" t="str">
        <f t="array" ref="Z348">IF(Z347&lt;&gt;"",IF(Y347-1&gt;=$U$7,MAX(IF($C$15:$C$10000&lt;=Y347-1,$C$15:$C$10000)),""),"")</f>
        <v/>
      </c>
      <c r="AA348" s="16" t="str">
        <f t="array" ref="AA348">IF(AB348&lt;&gt;"",MIN(IF($C$15:$C$10000&gt;=AB348-$G$7,$C$15:$C$10000)),"")</f>
        <v/>
      </c>
      <c r="AB348" s="16" t="str">
        <f t="array" ref="AB348">IF(AB347&lt;&gt;"",IF(AA347-1&gt;=$U$7,MAX(IF($C$15:$C$10000&lt;=AA347-1,$C$15:$C$10000)),""),"")</f>
        <v/>
      </c>
    </row>
    <row r="349" spans="3:28" x14ac:dyDescent="0.2">
      <c r="C349" s="16"/>
      <c r="D349" s="29"/>
      <c r="F349" s="16" t="str">
        <f t="shared" si="34"/>
        <v/>
      </c>
      <c r="G349" s="16" t="str">
        <f t="shared" si="35"/>
        <v/>
      </c>
      <c r="H349" s="53" t="str">
        <f t="shared" ca="1" si="36"/>
        <v/>
      </c>
      <c r="I349" s="51" t="str">
        <f t="shared" si="37"/>
        <v/>
      </c>
      <c r="J349" s="29" t="str">
        <f>IF(G349&lt;&gt;"",IF($D$7="Weekly","Wk "&amp;WEEKNUM(G349)&amp;" "&amp;"- "&amp;YEAR(G349),IF($D$7="Monthly",TEXT(G349,"mmm-yyyy"),IF($D$7="Yearly","Y "&amp;YEAR(G349),IF($D$7="Quarterly",YEAR(G349)&amp;" - Q"&amp;LOOKUP(MONTH(G349),{1,4,7,10},{1,2,3,4}),TEXT(F349,"dd-mmm-yy")&amp;" - "&amp;TEXT(G349,"dd-mmm-yy"))))),"")</f>
        <v/>
      </c>
      <c r="O349" s="63"/>
      <c r="S349" s="16" t="str">
        <f t="array" ref="S349">IF(T349&lt;&gt;"",MIN(IF($C$15:$C$10000&gt;=(T349-6),$C$15:$C$10000)),"")</f>
        <v/>
      </c>
      <c r="T349" s="16" t="str">
        <f t="array" ref="T349">IF(T348&lt;&gt;"",IF(S348-1&gt;=$U$7,MAX(IF($C$15:$C$10000&lt;=(S348-1),$C$15:$C$10000)),""),"")</f>
        <v/>
      </c>
      <c r="U349" s="16" t="str">
        <f t="array" ref="U349">IF(V349&lt;&gt;"",MIN(IF($C$15:$C$10000&gt;=DATE(YEAR(V349),MONTH(V349),1),$C$15:$C$10000)),"")</f>
        <v/>
      </c>
      <c r="V349" s="16" t="str">
        <f t="array" ref="V349">IF(V348&lt;&gt;"",IF(U348-1&gt;=$U$7,MAX(IF($C$15:$C$10000&lt;=U348-1,$C$15:$C$10000)),""),"")</f>
        <v/>
      </c>
      <c r="W349" s="20" t="str">
        <f t="array" ref="W349">IF(X349&lt;&gt;"",MIN(IF($C$15:$C$10000&gt;=DATE(YEAR(X349),3*(ROUNDUP(MONTH(X349)/3,0)-1)+1,1),$C$15:$C$10000)),"")</f>
        <v/>
      </c>
      <c r="X349" s="16" t="str">
        <f t="array" ref="X349">IF(X348&lt;&gt;"",IF(W348-1&gt;=$U$7,MAX(IF($C$15:$C$10000&lt;=W348-1,$C$15:$C$10000)),""),"")</f>
        <v/>
      </c>
      <c r="Y349" s="16" t="str">
        <f t="array" ref="Y349">IF(Z349&lt;&gt;"",MIN(IF($C$15:$C$10000&gt;=DATE(YEAR(Z349),1,1),$C$15:$C$10000)),"")</f>
        <v/>
      </c>
      <c r="Z349" s="16" t="str">
        <f t="array" ref="Z349">IF(Z348&lt;&gt;"",IF(Y348-1&gt;=$U$7,MAX(IF($C$15:$C$10000&lt;=Y348-1,$C$15:$C$10000)),""),"")</f>
        <v/>
      </c>
      <c r="AA349" s="16" t="str">
        <f t="array" ref="AA349">IF(AB349&lt;&gt;"",MIN(IF($C$15:$C$10000&gt;=AB349-$G$7,$C$15:$C$10000)),"")</f>
        <v/>
      </c>
      <c r="AB349" s="16" t="str">
        <f t="array" ref="AB349">IF(AB348&lt;&gt;"",IF(AA348-1&gt;=$U$7,MAX(IF($C$15:$C$10000&lt;=AA348-1,$C$15:$C$10000)),""),"")</f>
        <v/>
      </c>
    </row>
    <row r="350" spans="3:28" x14ac:dyDescent="0.2">
      <c r="C350" s="16"/>
      <c r="D350" s="29"/>
      <c r="F350" s="16" t="str">
        <f t="shared" si="34"/>
        <v/>
      </c>
      <c r="G350" s="16" t="str">
        <f t="shared" si="35"/>
        <v/>
      </c>
      <c r="H350" s="53" t="str">
        <f t="shared" ca="1" si="36"/>
        <v/>
      </c>
      <c r="I350" s="51" t="str">
        <f t="shared" si="37"/>
        <v/>
      </c>
      <c r="J350" s="29" t="str">
        <f>IF(G350&lt;&gt;"",IF($D$7="Weekly","Wk "&amp;WEEKNUM(G350)&amp;" "&amp;"- "&amp;YEAR(G350),IF($D$7="Monthly",TEXT(G350,"mmm-yyyy"),IF($D$7="Yearly","Y "&amp;YEAR(G350),IF($D$7="Quarterly",YEAR(G350)&amp;" - Q"&amp;LOOKUP(MONTH(G350),{1,4,7,10},{1,2,3,4}),TEXT(F350,"dd-mmm-yy")&amp;" - "&amp;TEXT(G350,"dd-mmm-yy"))))),"")</f>
        <v/>
      </c>
      <c r="O350" s="63"/>
      <c r="S350" s="16" t="str">
        <f t="array" ref="S350">IF(T350&lt;&gt;"",MIN(IF($C$15:$C$10000&gt;=(T350-6),$C$15:$C$10000)),"")</f>
        <v/>
      </c>
      <c r="T350" s="16" t="str">
        <f t="array" ref="T350">IF(T349&lt;&gt;"",IF(S349-1&gt;=$U$7,MAX(IF($C$15:$C$10000&lt;=(S349-1),$C$15:$C$10000)),""),"")</f>
        <v/>
      </c>
      <c r="U350" s="16" t="str">
        <f t="array" ref="U350">IF(V350&lt;&gt;"",MIN(IF($C$15:$C$10000&gt;=DATE(YEAR(V350),MONTH(V350),1),$C$15:$C$10000)),"")</f>
        <v/>
      </c>
      <c r="V350" s="16" t="str">
        <f t="array" ref="V350">IF(V349&lt;&gt;"",IF(U349-1&gt;=$U$7,MAX(IF($C$15:$C$10000&lt;=U349-1,$C$15:$C$10000)),""),"")</f>
        <v/>
      </c>
      <c r="W350" s="20" t="str">
        <f t="array" ref="W350">IF(X350&lt;&gt;"",MIN(IF($C$15:$C$10000&gt;=DATE(YEAR(X350),3*(ROUNDUP(MONTH(X350)/3,0)-1)+1,1),$C$15:$C$10000)),"")</f>
        <v/>
      </c>
      <c r="X350" s="16" t="str">
        <f t="array" ref="X350">IF(X349&lt;&gt;"",IF(W349-1&gt;=$U$7,MAX(IF($C$15:$C$10000&lt;=W349-1,$C$15:$C$10000)),""),"")</f>
        <v/>
      </c>
      <c r="Y350" s="16" t="str">
        <f t="array" ref="Y350">IF(Z350&lt;&gt;"",MIN(IF($C$15:$C$10000&gt;=DATE(YEAR(Z350),1,1),$C$15:$C$10000)),"")</f>
        <v/>
      </c>
      <c r="Z350" s="16" t="str">
        <f t="array" ref="Z350">IF(Z349&lt;&gt;"",IF(Y349-1&gt;=$U$7,MAX(IF($C$15:$C$10000&lt;=Y349-1,$C$15:$C$10000)),""),"")</f>
        <v/>
      </c>
      <c r="AA350" s="16" t="str">
        <f t="array" ref="AA350">IF(AB350&lt;&gt;"",MIN(IF($C$15:$C$10000&gt;=AB350-$G$7,$C$15:$C$10000)),"")</f>
        <v/>
      </c>
      <c r="AB350" s="16" t="str">
        <f t="array" ref="AB350">IF(AB349&lt;&gt;"",IF(AA349-1&gt;=$U$7,MAX(IF($C$15:$C$10000&lt;=AA349-1,$C$15:$C$10000)),""),"")</f>
        <v/>
      </c>
    </row>
    <row r="351" spans="3:28" x14ac:dyDescent="0.2">
      <c r="C351" s="16"/>
      <c r="D351" s="29"/>
      <c r="F351" s="16" t="str">
        <f t="shared" si="34"/>
        <v/>
      </c>
      <c r="G351" s="16" t="str">
        <f t="shared" si="35"/>
        <v/>
      </c>
      <c r="H351" s="53" t="str">
        <f t="shared" ca="1" si="36"/>
        <v/>
      </c>
      <c r="I351" s="51" t="str">
        <f t="shared" si="37"/>
        <v/>
      </c>
      <c r="J351" s="29" t="str">
        <f>IF(G351&lt;&gt;"",IF($D$7="Weekly","Wk "&amp;WEEKNUM(G351)&amp;" "&amp;"- "&amp;YEAR(G351),IF($D$7="Monthly",TEXT(G351,"mmm-yyyy"),IF($D$7="Yearly","Y "&amp;YEAR(G351),IF($D$7="Quarterly",YEAR(G351)&amp;" - Q"&amp;LOOKUP(MONTH(G351),{1,4,7,10},{1,2,3,4}),TEXT(F351,"dd-mmm-yy")&amp;" - "&amp;TEXT(G351,"dd-mmm-yy"))))),"")</f>
        <v/>
      </c>
      <c r="O351" s="63"/>
      <c r="S351" s="16" t="str">
        <f t="array" ref="S351">IF(T351&lt;&gt;"",MIN(IF($C$15:$C$10000&gt;=(T351-6),$C$15:$C$10000)),"")</f>
        <v/>
      </c>
      <c r="T351" s="16" t="str">
        <f t="array" ref="T351">IF(T350&lt;&gt;"",IF(S350-1&gt;=$U$7,MAX(IF($C$15:$C$10000&lt;=(S350-1),$C$15:$C$10000)),""),"")</f>
        <v/>
      </c>
      <c r="U351" s="16" t="str">
        <f t="array" ref="U351">IF(V351&lt;&gt;"",MIN(IF($C$15:$C$10000&gt;=DATE(YEAR(V351),MONTH(V351),1),$C$15:$C$10000)),"")</f>
        <v/>
      </c>
      <c r="V351" s="16" t="str">
        <f t="array" ref="V351">IF(V350&lt;&gt;"",IF(U350-1&gt;=$U$7,MAX(IF($C$15:$C$10000&lt;=U350-1,$C$15:$C$10000)),""),"")</f>
        <v/>
      </c>
      <c r="W351" s="20" t="str">
        <f t="array" ref="W351">IF(X351&lt;&gt;"",MIN(IF($C$15:$C$10000&gt;=DATE(YEAR(X351),3*(ROUNDUP(MONTH(X351)/3,0)-1)+1,1),$C$15:$C$10000)),"")</f>
        <v/>
      </c>
      <c r="X351" s="16" t="str">
        <f t="array" ref="X351">IF(X350&lt;&gt;"",IF(W350-1&gt;=$U$7,MAX(IF($C$15:$C$10000&lt;=W350-1,$C$15:$C$10000)),""),"")</f>
        <v/>
      </c>
      <c r="Y351" s="16" t="str">
        <f t="array" ref="Y351">IF(Z351&lt;&gt;"",MIN(IF($C$15:$C$10000&gt;=DATE(YEAR(Z351),1,1),$C$15:$C$10000)),"")</f>
        <v/>
      </c>
      <c r="Z351" s="16" t="str">
        <f t="array" ref="Z351">IF(Z350&lt;&gt;"",IF(Y350-1&gt;=$U$7,MAX(IF($C$15:$C$10000&lt;=Y350-1,$C$15:$C$10000)),""),"")</f>
        <v/>
      </c>
      <c r="AA351" s="16" t="str">
        <f t="array" ref="AA351">IF(AB351&lt;&gt;"",MIN(IF($C$15:$C$10000&gt;=AB351-$G$7,$C$15:$C$10000)),"")</f>
        <v/>
      </c>
      <c r="AB351" s="16" t="str">
        <f t="array" ref="AB351">IF(AB350&lt;&gt;"",IF(AA350-1&gt;=$U$7,MAX(IF($C$15:$C$10000&lt;=AA350-1,$C$15:$C$10000)),""),"")</f>
        <v/>
      </c>
    </row>
    <row r="352" spans="3:28" x14ac:dyDescent="0.2">
      <c r="C352" s="16"/>
      <c r="D352" s="29"/>
      <c r="F352" s="16" t="str">
        <f t="shared" si="34"/>
        <v/>
      </c>
      <c r="G352" s="16" t="str">
        <f t="shared" si="35"/>
        <v/>
      </c>
      <c r="H352" s="53" t="str">
        <f t="shared" ca="1" si="36"/>
        <v/>
      </c>
      <c r="I352" s="51" t="str">
        <f t="shared" si="37"/>
        <v/>
      </c>
      <c r="J352" s="29" t="str">
        <f>IF(G352&lt;&gt;"",IF($D$7="Weekly","Wk "&amp;WEEKNUM(G352)&amp;" "&amp;"- "&amp;YEAR(G352),IF($D$7="Monthly",TEXT(G352,"mmm-yyyy"),IF($D$7="Yearly","Y "&amp;YEAR(G352),IF($D$7="Quarterly",YEAR(G352)&amp;" - Q"&amp;LOOKUP(MONTH(G352),{1,4,7,10},{1,2,3,4}),TEXT(F352,"dd-mmm-yy")&amp;" - "&amp;TEXT(G352,"dd-mmm-yy"))))),"")</f>
        <v/>
      </c>
      <c r="O352" s="63"/>
      <c r="S352" s="16" t="str">
        <f t="array" ref="S352">IF(T352&lt;&gt;"",MIN(IF($C$15:$C$10000&gt;=(T352-6),$C$15:$C$10000)),"")</f>
        <v/>
      </c>
      <c r="T352" s="16" t="str">
        <f t="array" ref="T352">IF(T351&lt;&gt;"",IF(S351-1&gt;=$U$7,MAX(IF($C$15:$C$10000&lt;=(S351-1),$C$15:$C$10000)),""),"")</f>
        <v/>
      </c>
      <c r="U352" s="16" t="str">
        <f t="array" ref="U352">IF(V352&lt;&gt;"",MIN(IF($C$15:$C$10000&gt;=DATE(YEAR(V352),MONTH(V352),1),$C$15:$C$10000)),"")</f>
        <v/>
      </c>
      <c r="V352" s="16" t="str">
        <f t="array" ref="V352">IF(V351&lt;&gt;"",IF(U351-1&gt;=$U$7,MAX(IF($C$15:$C$10000&lt;=U351-1,$C$15:$C$10000)),""),"")</f>
        <v/>
      </c>
      <c r="W352" s="20" t="str">
        <f t="array" ref="W352">IF(X352&lt;&gt;"",MIN(IF($C$15:$C$10000&gt;=DATE(YEAR(X352),3*(ROUNDUP(MONTH(X352)/3,0)-1)+1,1),$C$15:$C$10000)),"")</f>
        <v/>
      </c>
      <c r="X352" s="16" t="str">
        <f t="array" ref="X352">IF(X351&lt;&gt;"",IF(W351-1&gt;=$U$7,MAX(IF($C$15:$C$10000&lt;=W351-1,$C$15:$C$10000)),""),"")</f>
        <v/>
      </c>
      <c r="Y352" s="16" t="str">
        <f t="array" ref="Y352">IF(Z352&lt;&gt;"",MIN(IF($C$15:$C$10000&gt;=DATE(YEAR(Z352),1,1),$C$15:$C$10000)),"")</f>
        <v/>
      </c>
      <c r="Z352" s="16" t="str">
        <f t="array" ref="Z352">IF(Z351&lt;&gt;"",IF(Y351-1&gt;=$U$7,MAX(IF($C$15:$C$10000&lt;=Y351-1,$C$15:$C$10000)),""),"")</f>
        <v/>
      </c>
      <c r="AA352" s="16" t="str">
        <f t="array" ref="AA352">IF(AB352&lt;&gt;"",MIN(IF($C$15:$C$10000&gt;=AB352-$G$7,$C$15:$C$10000)),"")</f>
        <v/>
      </c>
      <c r="AB352" s="16" t="str">
        <f t="array" ref="AB352">IF(AB351&lt;&gt;"",IF(AA351-1&gt;=$U$7,MAX(IF($C$15:$C$10000&lt;=AA351-1,$C$15:$C$10000)),""),"")</f>
        <v/>
      </c>
    </row>
    <row r="353" spans="3:28" x14ac:dyDescent="0.2">
      <c r="C353" s="16"/>
      <c r="D353" s="29"/>
      <c r="F353" s="16" t="str">
        <f t="shared" si="34"/>
        <v/>
      </c>
      <c r="G353" s="16" t="str">
        <f t="shared" si="35"/>
        <v/>
      </c>
      <c r="H353" s="53" t="str">
        <f t="shared" ca="1" si="36"/>
        <v/>
      </c>
      <c r="I353" s="51" t="str">
        <f t="shared" si="37"/>
        <v/>
      </c>
      <c r="J353" s="29" t="str">
        <f>IF(G353&lt;&gt;"",IF($D$7="Weekly","Wk "&amp;WEEKNUM(G353)&amp;" "&amp;"- "&amp;YEAR(G353),IF($D$7="Monthly",TEXT(G353,"mmm-yyyy"),IF($D$7="Yearly","Y "&amp;YEAR(G353),IF($D$7="Quarterly",YEAR(G353)&amp;" - Q"&amp;LOOKUP(MONTH(G353),{1,4,7,10},{1,2,3,4}),TEXT(F353,"dd-mmm-yy")&amp;" - "&amp;TEXT(G353,"dd-mmm-yy"))))),"")</f>
        <v/>
      </c>
      <c r="O353" s="63"/>
      <c r="S353" s="16" t="str">
        <f t="array" ref="S353">IF(T353&lt;&gt;"",MIN(IF($C$15:$C$10000&gt;=(T353-6),$C$15:$C$10000)),"")</f>
        <v/>
      </c>
      <c r="T353" s="16" t="str">
        <f t="array" ref="T353">IF(T352&lt;&gt;"",IF(S352-1&gt;=$U$7,MAX(IF($C$15:$C$10000&lt;=(S352-1),$C$15:$C$10000)),""),"")</f>
        <v/>
      </c>
      <c r="U353" s="16" t="str">
        <f t="array" ref="U353">IF(V353&lt;&gt;"",MIN(IF($C$15:$C$10000&gt;=DATE(YEAR(V353),MONTH(V353),1),$C$15:$C$10000)),"")</f>
        <v/>
      </c>
      <c r="V353" s="16" t="str">
        <f t="array" ref="V353">IF(V352&lt;&gt;"",IF(U352-1&gt;=$U$7,MAX(IF($C$15:$C$10000&lt;=U352-1,$C$15:$C$10000)),""),"")</f>
        <v/>
      </c>
      <c r="W353" s="20" t="str">
        <f t="array" ref="W353">IF(X353&lt;&gt;"",MIN(IF($C$15:$C$10000&gt;=DATE(YEAR(X353),3*(ROUNDUP(MONTH(X353)/3,0)-1)+1,1),$C$15:$C$10000)),"")</f>
        <v/>
      </c>
      <c r="X353" s="16" t="str">
        <f t="array" ref="X353">IF(X352&lt;&gt;"",IF(W352-1&gt;=$U$7,MAX(IF($C$15:$C$10000&lt;=W352-1,$C$15:$C$10000)),""),"")</f>
        <v/>
      </c>
      <c r="Y353" s="16" t="str">
        <f t="array" ref="Y353">IF(Z353&lt;&gt;"",MIN(IF($C$15:$C$10000&gt;=DATE(YEAR(Z353),1,1),$C$15:$C$10000)),"")</f>
        <v/>
      </c>
      <c r="Z353" s="16" t="str">
        <f t="array" ref="Z353">IF(Z352&lt;&gt;"",IF(Y352-1&gt;=$U$7,MAX(IF($C$15:$C$10000&lt;=Y352-1,$C$15:$C$10000)),""),"")</f>
        <v/>
      </c>
      <c r="AA353" s="16" t="str">
        <f t="array" ref="AA353">IF(AB353&lt;&gt;"",MIN(IF($C$15:$C$10000&gt;=AB353-$G$7,$C$15:$C$10000)),"")</f>
        <v/>
      </c>
      <c r="AB353" s="16" t="str">
        <f t="array" ref="AB353">IF(AB352&lt;&gt;"",IF(AA352-1&gt;=$U$7,MAX(IF($C$15:$C$10000&lt;=AA352-1,$C$15:$C$10000)),""),"")</f>
        <v/>
      </c>
    </row>
    <row r="354" spans="3:28" x14ac:dyDescent="0.2">
      <c r="C354" s="16"/>
      <c r="D354" s="29"/>
      <c r="F354" s="16" t="str">
        <f t="shared" si="34"/>
        <v/>
      </c>
      <c r="G354" s="16" t="str">
        <f t="shared" si="35"/>
        <v/>
      </c>
      <c r="H354" s="53" t="str">
        <f t="shared" ca="1" si="36"/>
        <v/>
      </c>
      <c r="I354" s="51" t="str">
        <f t="shared" si="37"/>
        <v/>
      </c>
      <c r="J354" s="29" t="str">
        <f>IF(G354&lt;&gt;"",IF($D$7="Weekly","Wk "&amp;WEEKNUM(G354)&amp;" "&amp;"- "&amp;YEAR(G354),IF($D$7="Monthly",TEXT(G354,"mmm-yyyy"),IF($D$7="Yearly","Y "&amp;YEAR(G354),IF($D$7="Quarterly",YEAR(G354)&amp;" - Q"&amp;LOOKUP(MONTH(G354),{1,4,7,10},{1,2,3,4}),TEXT(F354,"dd-mmm-yy")&amp;" - "&amp;TEXT(G354,"dd-mmm-yy"))))),"")</f>
        <v/>
      </c>
      <c r="O354" s="63"/>
      <c r="S354" s="16" t="str">
        <f t="array" ref="S354">IF(T354&lt;&gt;"",MIN(IF($C$15:$C$10000&gt;=(T354-6),$C$15:$C$10000)),"")</f>
        <v/>
      </c>
      <c r="T354" s="16" t="str">
        <f t="array" ref="T354">IF(T353&lt;&gt;"",IF(S353-1&gt;=$U$7,MAX(IF($C$15:$C$10000&lt;=(S353-1),$C$15:$C$10000)),""),"")</f>
        <v/>
      </c>
      <c r="U354" s="16" t="str">
        <f t="array" ref="U354">IF(V354&lt;&gt;"",MIN(IF($C$15:$C$10000&gt;=DATE(YEAR(V354),MONTH(V354),1),$C$15:$C$10000)),"")</f>
        <v/>
      </c>
      <c r="V354" s="16" t="str">
        <f t="array" ref="V354">IF(V353&lt;&gt;"",IF(U353-1&gt;=$U$7,MAX(IF($C$15:$C$10000&lt;=U353-1,$C$15:$C$10000)),""),"")</f>
        <v/>
      </c>
      <c r="W354" s="20" t="str">
        <f t="array" ref="W354">IF(X354&lt;&gt;"",MIN(IF($C$15:$C$10000&gt;=DATE(YEAR(X354),3*(ROUNDUP(MONTH(X354)/3,0)-1)+1,1),$C$15:$C$10000)),"")</f>
        <v/>
      </c>
      <c r="X354" s="16" t="str">
        <f t="array" ref="X354">IF(X353&lt;&gt;"",IF(W353-1&gt;=$U$7,MAX(IF($C$15:$C$10000&lt;=W353-1,$C$15:$C$10000)),""),"")</f>
        <v/>
      </c>
      <c r="Y354" s="16" t="str">
        <f t="array" ref="Y354">IF(Z354&lt;&gt;"",MIN(IF($C$15:$C$10000&gt;=DATE(YEAR(Z354),1,1),$C$15:$C$10000)),"")</f>
        <v/>
      </c>
      <c r="Z354" s="16" t="str">
        <f t="array" ref="Z354">IF(Z353&lt;&gt;"",IF(Y353-1&gt;=$U$7,MAX(IF($C$15:$C$10000&lt;=Y353-1,$C$15:$C$10000)),""),"")</f>
        <v/>
      </c>
      <c r="AA354" s="16" t="str">
        <f t="array" ref="AA354">IF(AB354&lt;&gt;"",MIN(IF($C$15:$C$10000&gt;=AB354-$G$7,$C$15:$C$10000)),"")</f>
        <v/>
      </c>
      <c r="AB354" s="16" t="str">
        <f t="array" ref="AB354">IF(AB353&lt;&gt;"",IF(AA353-1&gt;=$U$7,MAX(IF($C$15:$C$10000&lt;=AA353-1,$C$15:$C$10000)),""),"")</f>
        <v/>
      </c>
    </row>
    <row r="355" spans="3:28" x14ac:dyDescent="0.2">
      <c r="C355" s="16"/>
      <c r="D355" s="29"/>
      <c r="F355" s="16" t="str">
        <f t="shared" si="34"/>
        <v/>
      </c>
      <c r="G355" s="16" t="str">
        <f t="shared" si="35"/>
        <v/>
      </c>
      <c r="H355" s="53" t="str">
        <f t="shared" ca="1" si="36"/>
        <v/>
      </c>
      <c r="I355" s="51" t="str">
        <f t="shared" si="37"/>
        <v/>
      </c>
      <c r="J355" s="29" t="str">
        <f>IF(G355&lt;&gt;"",IF($D$7="Weekly","Wk "&amp;WEEKNUM(G355)&amp;" "&amp;"- "&amp;YEAR(G355),IF($D$7="Monthly",TEXT(G355,"mmm-yyyy"),IF($D$7="Yearly","Y "&amp;YEAR(G355),IF($D$7="Quarterly",YEAR(G355)&amp;" - Q"&amp;LOOKUP(MONTH(G355),{1,4,7,10},{1,2,3,4}),TEXT(F355,"dd-mmm-yy")&amp;" - "&amp;TEXT(G355,"dd-mmm-yy"))))),"")</f>
        <v/>
      </c>
      <c r="O355" s="63"/>
      <c r="S355" s="16" t="str">
        <f t="array" ref="S355">IF(T355&lt;&gt;"",MIN(IF($C$15:$C$10000&gt;=(T355-6),$C$15:$C$10000)),"")</f>
        <v/>
      </c>
      <c r="T355" s="16" t="str">
        <f t="array" ref="T355">IF(T354&lt;&gt;"",IF(S354-1&gt;=$U$7,MAX(IF($C$15:$C$10000&lt;=(S354-1),$C$15:$C$10000)),""),"")</f>
        <v/>
      </c>
      <c r="U355" s="16" t="str">
        <f t="array" ref="U355">IF(V355&lt;&gt;"",MIN(IF($C$15:$C$10000&gt;=DATE(YEAR(V355),MONTH(V355),1),$C$15:$C$10000)),"")</f>
        <v/>
      </c>
      <c r="V355" s="16" t="str">
        <f t="array" ref="V355">IF(V354&lt;&gt;"",IF(U354-1&gt;=$U$7,MAX(IF($C$15:$C$10000&lt;=U354-1,$C$15:$C$10000)),""),"")</f>
        <v/>
      </c>
      <c r="W355" s="20" t="str">
        <f t="array" ref="W355">IF(X355&lt;&gt;"",MIN(IF($C$15:$C$10000&gt;=DATE(YEAR(X355),3*(ROUNDUP(MONTH(X355)/3,0)-1)+1,1),$C$15:$C$10000)),"")</f>
        <v/>
      </c>
      <c r="X355" s="16" t="str">
        <f t="array" ref="X355">IF(X354&lt;&gt;"",IF(W354-1&gt;=$U$7,MAX(IF($C$15:$C$10000&lt;=W354-1,$C$15:$C$10000)),""),"")</f>
        <v/>
      </c>
      <c r="Y355" s="16" t="str">
        <f t="array" ref="Y355">IF(Z355&lt;&gt;"",MIN(IF($C$15:$C$10000&gt;=DATE(YEAR(Z355),1,1),$C$15:$C$10000)),"")</f>
        <v/>
      </c>
      <c r="Z355" s="16" t="str">
        <f t="array" ref="Z355">IF(Z354&lt;&gt;"",IF(Y354-1&gt;=$U$7,MAX(IF($C$15:$C$10000&lt;=Y354-1,$C$15:$C$10000)),""),"")</f>
        <v/>
      </c>
      <c r="AA355" s="16" t="str">
        <f t="array" ref="AA355">IF(AB355&lt;&gt;"",MIN(IF($C$15:$C$10000&gt;=AB355-$G$7,$C$15:$C$10000)),"")</f>
        <v/>
      </c>
      <c r="AB355" s="16" t="str">
        <f t="array" ref="AB355">IF(AB354&lt;&gt;"",IF(AA354-1&gt;=$U$7,MAX(IF($C$15:$C$10000&lt;=AA354-1,$C$15:$C$10000)),""),"")</f>
        <v/>
      </c>
    </row>
    <row r="356" spans="3:28" x14ac:dyDescent="0.2">
      <c r="C356" s="16"/>
      <c r="D356" s="29"/>
      <c r="F356" s="16" t="str">
        <f t="shared" si="34"/>
        <v/>
      </c>
      <c r="G356" s="16" t="str">
        <f t="shared" si="35"/>
        <v/>
      </c>
      <c r="H356" s="53" t="str">
        <f t="shared" ca="1" si="36"/>
        <v/>
      </c>
      <c r="I356" s="51" t="str">
        <f t="shared" si="37"/>
        <v/>
      </c>
      <c r="J356" s="29" t="str">
        <f>IF(G356&lt;&gt;"",IF($D$7="Weekly","Wk "&amp;WEEKNUM(G356)&amp;" "&amp;"- "&amp;YEAR(G356),IF($D$7="Monthly",TEXT(G356,"mmm-yyyy"),IF($D$7="Yearly","Y "&amp;YEAR(G356),IF($D$7="Quarterly",YEAR(G356)&amp;" - Q"&amp;LOOKUP(MONTH(G356),{1,4,7,10},{1,2,3,4}),TEXT(F356,"dd-mmm-yy")&amp;" - "&amp;TEXT(G356,"dd-mmm-yy"))))),"")</f>
        <v/>
      </c>
      <c r="O356" s="63"/>
      <c r="S356" s="16" t="str">
        <f t="array" ref="S356">IF(T356&lt;&gt;"",MIN(IF($C$15:$C$10000&gt;=(T356-6),$C$15:$C$10000)),"")</f>
        <v/>
      </c>
      <c r="T356" s="16" t="str">
        <f t="array" ref="T356">IF(T355&lt;&gt;"",IF(S355-1&gt;=$U$7,MAX(IF($C$15:$C$10000&lt;=(S355-1),$C$15:$C$10000)),""),"")</f>
        <v/>
      </c>
      <c r="U356" s="16" t="str">
        <f t="array" ref="U356">IF(V356&lt;&gt;"",MIN(IF($C$15:$C$10000&gt;=DATE(YEAR(V356),MONTH(V356),1),$C$15:$C$10000)),"")</f>
        <v/>
      </c>
      <c r="V356" s="16" t="str">
        <f t="array" ref="V356">IF(V355&lt;&gt;"",IF(U355-1&gt;=$U$7,MAX(IF($C$15:$C$10000&lt;=U355-1,$C$15:$C$10000)),""),"")</f>
        <v/>
      </c>
      <c r="W356" s="20" t="str">
        <f t="array" ref="W356">IF(X356&lt;&gt;"",MIN(IF($C$15:$C$10000&gt;=DATE(YEAR(X356),3*(ROUNDUP(MONTH(X356)/3,0)-1)+1,1),$C$15:$C$10000)),"")</f>
        <v/>
      </c>
      <c r="X356" s="16" t="str">
        <f t="array" ref="X356">IF(X355&lt;&gt;"",IF(W355-1&gt;=$U$7,MAX(IF($C$15:$C$10000&lt;=W355-1,$C$15:$C$10000)),""),"")</f>
        <v/>
      </c>
      <c r="Y356" s="16" t="str">
        <f t="array" ref="Y356">IF(Z356&lt;&gt;"",MIN(IF($C$15:$C$10000&gt;=DATE(YEAR(Z356),1,1),$C$15:$C$10000)),"")</f>
        <v/>
      </c>
      <c r="Z356" s="16" t="str">
        <f t="array" ref="Z356">IF(Z355&lt;&gt;"",IF(Y355-1&gt;=$U$7,MAX(IF($C$15:$C$10000&lt;=Y355-1,$C$15:$C$10000)),""),"")</f>
        <v/>
      </c>
      <c r="AA356" s="16" t="str">
        <f t="array" ref="AA356">IF(AB356&lt;&gt;"",MIN(IF($C$15:$C$10000&gt;=AB356-$G$7,$C$15:$C$10000)),"")</f>
        <v/>
      </c>
      <c r="AB356" s="16" t="str">
        <f t="array" ref="AB356">IF(AB355&lt;&gt;"",IF(AA355-1&gt;=$U$7,MAX(IF($C$15:$C$10000&lt;=AA355-1,$C$15:$C$10000)),""),"")</f>
        <v/>
      </c>
    </row>
    <row r="357" spans="3:28" x14ac:dyDescent="0.2">
      <c r="C357" s="16"/>
      <c r="D357" s="29"/>
      <c r="F357" s="16" t="str">
        <f t="shared" si="34"/>
        <v/>
      </c>
      <c r="G357" s="16" t="str">
        <f t="shared" si="35"/>
        <v/>
      </c>
      <c r="H357" s="53" t="str">
        <f t="shared" ca="1" si="36"/>
        <v/>
      </c>
      <c r="I357" s="51" t="str">
        <f t="shared" si="37"/>
        <v/>
      </c>
      <c r="J357" s="29" t="str">
        <f>IF(G357&lt;&gt;"",IF($D$7="Weekly","Wk "&amp;WEEKNUM(G357)&amp;" "&amp;"- "&amp;YEAR(G357),IF($D$7="Monthly",TEXT(G357,"mmm-yyyy"),IF($D$7="Yearly","Y "&amp;YEAR(G357),IF($D$7="Quarterly",YEAR(G357)&amp;" - Q"&amp;LOOKUP(MONTH(G357),{1,4,7,10},{1,2,3,4}),TEXT(F357,"dd-mmm-yy")&amp;" - "&amp;TEXT(G357,"dd-mmm-yy"))))),"")</f>
        <v/>
      </c>
      <c r="O357" s="63"/>
      <c r="S357" s="16" t="str">
        <f t="array" ref="S357">IF(T357&lt;&gt;"",MIN(IF($C$15:$C$10000&gt;=(T357-6),$C$15:$C$10000)),"")</f>
        <v/>
      </c>
      <c r="T357" s="16" t="str">
        <f t="array" ref="T357">IF(T356&lt;&gt;"",IF(S356-1&gt;=$U$7,MAX(IF($C$15:$C$10000&lt;=(S356-1),$C$15:$C$10000)),""),"")</f>
        <v/>
      </c>
      <c r="U357" s="16" t="str">
        <f t="array" ref="U357">IF(V357&lt;&gt;"",MIN(IF($C$15:$C$10000&gt;=DATE(YEAR(V357),MONTH(V357),1),$C$15:$C$10000)),"")</f>
        <v/>
      </c>
      <c r="V357" s="16" t="str">
        <f t="array" ref="V357">IF(V356&lt;&gt;"",IF(U356-1&gt;=$U$7,MAX(IF($C$15:$C$10000&lt;=U356-1,$C$15:$C$10000)),""),"")</f>
        <v/>
      </c>
      <c r="W357" s="20" t="str">
        <f t="array" ref="W357">IF(X357&lt;&gt;"",MIN(IF($C$15:$C$10000&gt;=DATE(YEAR(X357),3*(ROUNDUP(MONTH(X357)/3,0)-1)+1,1),$C$15:$C$10000)),"")</f>
        <v/>
      </c>
      <c r="X357" s="16" t="str">
        <f t="array" ref="X357">IF(X356&lt;&gt;"",IF(W356-1&gt;=$U$7,MAX(IF($C$15:$C$10000&lt;=W356-1,$C$15:$C$10000)),""),"")</f>
        <v/>
      </c>
      <c r="Y357" s="16" t="str">
        <f t="array" ref="Y357">IF(Z357&lt;&gt;"",MIN(IF($C$15:$C$10000&gt;=DATE(YEAR(Z357),1,1),$C$15:$C$10000)),"")</f>
        <v/>
      </c>
      <c r="Z357" s="16" t="str">
        <f t="array" ref="Z357">IF(Z356&lt;&gt;"",IF(Y356-1&gt;=$U$7,MAX(IF($C$15:$C$10000&lt;=Y356-1,$C$15:$C$10000)),""),"")</f>
        <v/>
      </c>
      <c r="AA357" s="16" t="str">
        <f t="array" ref="AA357">IF(AB357&lt;&gt;"",MIN(IF($C$15:$C$10000&gt;=AB357-$G$7,$C$15:$C$10000)),"")</f>
        <v/>
      </c>
      <c r="AB357" s="16" t="str">
        <f t="array" ref="AB357">IF(AB356&lt;&gt;"",IF(AA356-1&gt;=$U$7,MAX(IF($C$15:$C$10000&lt;=AA356-1,$C$15:$C$10000)),""),"")</f>
        <v/>
      </c>
    </row>
    <row r="358" spans="3:28" x14ac:dyDescent="0.2">
      <c r="C358" s="16"/>
      <c r="D358" s="29"/>
      <c r="F358" s="16" t="str">
        <f t="shared" si="34"/>
        <v/>
      </c>
      <c r="G358" s="16" t="str">
        <f t="shared" si="35"/>
        <v/>
      </c>
      <c r="H358" s="53" t="str">
        <f t="shared" ca="1" si="36"/>
        <v/>
      </c>
      <c r="I358" s="51" t="str">
        <f t="shared" si="37"/>
        <v/>
      </c>
      <c r="J358" s="29" t="str">
        <f>IF(G358&lt;&gt;"",IF($D$7="Weekly","Wk "&amp;WEEKNUM(G358)&amp;" "&amp;"- "&amp;YEAR(G358),IF($D$7="Monthly",TEXT(G358,"mmm-yyyy"),IF($D$7="Yearly","Y "&amp;YEAR(G358),IF($D$7="Quarterly",YEAR(G358)&amp;" - Q"&amp;LOOKUP(MONTH(G358),{1,4,7,10},{1,2,3,4}),TEXT(F358,"dd-mmm-yy")&amp;" - "&amp;TEXT(G358,"dd-mmm-yy"))))),"")</f>
        <v/>
      </c>
      <c r="O358" s="63"/>
      <c r="S358" s="16" t="str">
        <f t="array" ref="S358">IF(T358&lt;&gt;"",MIN(IF($C$15:$C$10000&gt;=(T358-6),$C$15:$C$10000)),"")</f>
        <v/>
      </c>
      <c r="T358" s="16" t="str">
        <f t="array" ref="T358">IF(T357&lt;&gt;"",IF(S357-1&gt;=$U$7,MAX(IF($C$15:$C$10000&lt;=(S357-1),$C$15:$C$10000)),""),"")</f>
        <v/>
      </c>
      <c r="U358" s="16" t="str">
        <f t="array" ref="U358">IF(V358&lt;&gt;"",MIN(IF($C$15:$C$10000&gt;=DATE(YEAR(V358),MONTH(V358),1),$C$15:$C$10000)),"")</f>
        <v/>
      </c>
      <c r="V358" s="16" t="str">
        <f t="array" ref="V358">IF(V357&lt;&gt;"",IF(U357-1&gt;=$U$7,MAX(IF($C$15:$C$10000&lt;=U357-1,$C$15:$C$10000)),""),"")</f>
        <v/>
      </c>
      <c r="W358" s="20" t="str">
        <f t="array" ref="W358">IF(X358&lt;&gt;"",MIN(IF($C$15:$C$10000&gt;=DATE(YEAR(X358),3*(ROUNDUP(MONTH(X358)/3,0)-1)+1,1),$C$15:$C$10000)),"")</f>
        <v/>
      </c>
      <c r="X358" s="16" t="str">
        <f t="array" ref="X358">IF(X357&lt;&gt;"",IF(W357-1&gt;=$U$7,MAX(IF($C$15:$C$10000&lt;=W357-1,$C$15:$C$10000)),""),"")</f>
        <v/>
      </c>
      <c r="Y358" s="16" t="str">
        <f t="array" ref="Y358">IF(Z358&lt;&gt;"",MIN(IF($C$15:$C$10000&gt;=DATE(YEAR(Z358),1,1),$C$15:$C$10000)),"")</f>
        <v/>
      </c>
      <c r="Z358" s="16" t="str">
        <f t="array" ref="Z358">IF(Z357&lt;&gt;"",IF(Y357-1&gt;=$U$7,MAX(IF($C$15:$C$10000&lt;=Y357-1,$C$15:$C$10000)),""),"")</f>
        <v/>
      </c>
      <c r="AA358" s="16" t="str">
        <f t="array" ref="AA358">IF(AB358&lt;&gt;"",MIN(IF($C$15:$C$10000&gt;=AB358-$G$7,$C$15:$C$10000)),"")</f>
        <v/>
      </c>
      <c r="AB358" s="16" t="str">
        <f t="array" ref="AB358">IF(AB357&lt;&gt;"",IF(AA357-1&gt;=$U$7,MAX(IF($C$15:$C$10000&lt;=AA357-1,$C$15:$C$10000)),""),"")</f>
        <v/>
      </c>
    </row>
    <row r="359" spans="3:28" x14ac:dyDescent="0.2">
      <c r="C359" s="16"/>
      <c r="D359" s="29"/>
      <c r="F359" s="16" t="str">
        <f t="shared" si="34"/>
        <v/>
      </c>
      <c r="G359" s="16" t="str">
        <f t="shared" si="35"/>
        <v/>
      </c>
      <c r="H359" s="53" t="str">
        <f t="shared" ca="1" si="36"/>
        <v/>
      </c>
      <c r="I359" s="51" t="str">
        <f t="shared" si="37"/>
        <v/>
      </c>
      <c r="J359" s="29" t="str">
        <f>IF(G359&lt;&gt;"",IF($D$7="Weekly","Wk "&amp;WEEKNUM(G359)&amp;" "&amp;"- "&amp;YEAR(G359),IF($D$7="Monthly",TEXT(G359,"mmm-yyyy"),IF($D$7="Yearly","Y "&amp;YEAR(G359),IF($D$7="Quarterly",YEAR(G359)&amp;" - Q"&amp;LOOKUP(MONTH(G359),{1,4,7,10},{1,2,3,4}),TEXT(F359,"dd-mmm-yy")&amp;" - "&amp;TEXT(G359,"dd-mmm-yy"))))),"")</f>
        <v/>
      </c>
      <c r="O359" s="63"/>
      <c r="S359" s="16" t="str">
        <f t="array" ref="S359">IF(T359&lt;&gt;"",MIN(IF($C$15:$C$10000&gt;=(T359-6),$C$15:$C$10000)),"")</f>
        <v/>
      </c>
      <c r="T359" s="16" t="str">
        <f t="array" ref="T359">IF(T358&lt;&gt;"",IF(S358-1&gt;=$U$7,MAX(IF($C$15:$C$10000&lt;=(S358-1),$C$15:$C$10000)),""),"")</f>
        <v/>
      </c>
      <c r="U359" s="16" t="str">
        <f t="array" ref="U359">IF(V359&lt;&gt;"",MIN(IF($C$15:$C$10000&gt;=DATE(YEAR(V359),MONTH(V359),1),$C$15:$C$10000)),"")</f>
        <v/>
      </c>
      <c r="V359" s="16" t="str">
        <f t="array" ref="V359">IF(V358&lt;&gt;"",IF(U358-1&gt;=$U$7,MAX(IF($C$15:$C$10000&lt;=U358-1,$C$15:$C$10000)),""),"")</f>
        <v/>
      </c>
      <c r="W359" s="20" t="str">
        <f t="array" ref="W359">IF(X359&lt;&gt;"",MIN(IF($C$15:$C$10000&gt;=DATE(YEAR(X359),3*(ROUNDUP(MONTH(X359)/3,0)-1)+1,1),$C$15:$C$10000)),"")</f>
        <v/>
      </c>
      <c r="X359" s="16" t="str">
        <f t="array" ref="X359">IF(X358&lt;&gt;"",IF(W358-1&gt;=$U$7,MAX(IF($C$15:$C$10000&lt;=W358-1,$C$15:$C$10000)),""),"")</f>
        <v/>
      </c>
      <c r="Y359" s="16" t="str">
        <f t="array" ref="Y359">IF(Z359&lt;&gt;"",MIN(IF($C$15:$C$10000&gt;=DATE(YEAR(Z359),1,1),$C$15:$C$10000)),"")</f>
        <v/>
      </c>
      <c r="Z359" s="16" t="str">
        <f t="array" ref="Z359">IF(Z358&lt;&gt;"",IF(Y358-1&gt;=$U$7,MAX(IF($C$15:$C$10000&lt;=Y358-1,$C$15:$C$10000)),""),"")</f>
        <v/>
      </c>
      <c r="AA359" s="16" t="str">
        <f t="array" ref="AA359">IF(AB359&lt;&gt;"",MIN(IF($C$15:$C$10000&gt;=AB359-$G$7,$C$15:$C$10000)),"")</f>
        <v/>
      </c>
      <c r="AB359" s="16" t="str">
        <f t="array" ref="AB359">IF(AB358&lt;&gt;"",IF(AA358-1&gt;=$U$7,MAX(IF($C$15:$C$10000&lt;=AA358-1,$C$15:$C$10000)),""),"")</f>
        <v/>
      </c>
    </row>
    <row r="360" spans="3:28" x14ac:dyDescent="0.2">
      <c r="C360" s="16"/>
      <c r="D360" s="29"/>
      <c r="F360" s="16" t="str">
        <f t="shared" si="34"/>
        <v/>
      </c>
      <c r="G360" s="16" t="str">
        <f t="shared" si="35"/>
        <v/>
      </c>
      <c r="H360" s="53" t="str">
        <f t="shared" ca="1" si="36"/>
        <v/>
      </c>
      <c r="I360" s="51" t="str">
        <f t="shared" si="37"/>
        <v/>
      </c>
      <c r="J360" s="29" t="str">
        <f>IF(G360&lt;&gt;"",IF($D$7="Weekly","Wk "&amp;WEEKNUM(G360)&amp;" "&amp;"- "&amp;YEAR(G360),IF($D$7="Monthly",TEXT(G360,"mmm-yyyy"),IF($D$7="Yearly","Y "&amp;YEAR(G360),IF($D$7="Quarterly",YEAR(G360)&amp;" - Q"&amp;LOOKUP(MONTH(G360),{1,4,7,10},{1,2,3,4}),TEXT(F360,"dd-mmm-yy")&amp;" - "&amp;TEXT(G360,"dd-mmm-yy"))))),"")</f>
        <v/>
      </c>
      <c r="O360" s="63"/>
      <c r="S360" s="16" t="str">
        <f t="array" ref="S360">IF(T360&lt;&gt;"",MIN(IF($C$15:$C$10000&gt;=(T360-6),$C$15:$C$10000)),"")</f>
        <v/>
      </c>
      <c r="T360" s="16" t="str">
        <f t="array" ref="T360">IF(T359&lt;&gt;"",IF(S359-1&gt;=$U$7,MAX(IF($C$15:$C$10000&lt;=(S359-1),$C$15:$C$10000)),""),"")</f>
        <v/>
      </c>
      <c r="U360" s="16" t="str">
        <f t="array" ref="U360">IF(V360&lt;&gt;"",MIN(IF($C$15:$C$10000&gt;=DATE(YEAR(V360),MONTH(V360),1),$C$15:$C$10000)),"")</f>
        <v/>
      </c>
      <c r="V360" s="16" t="str">
        <f t="array" ref="V360">IF(V359&lt;&gt;"",IF(U359-1&gt;=$U$7,MAX(IF($C$15:$C$10000&lt;=U359-1,$C$15:$C$10000)),""),"")</f>
        <v/>
      </c>
      <c r="W360" s="20" t="str">
        <f t="array" ref="W360">IF(X360&lt;&gt;"",MIN(IF($C$15:$C$10000&gt;=DATE(YEAR(X360),3*(ROUNDUP(MONTH(X360)/3,0)-1)+1,1),$C$15:$C$10000)),"")</f>
        <v/>
      </c>
      <c r="X360" s="16" t="str">
        <f t="array" ref="X360">IF(X359&lt;&gt;"",IF(W359-1&gt;=$U$7,MAX(IF($C$15:$C$10000&lt;=W359-1,$C$15:$C$10000)),""),"")</f>
        <v/>
      </c>
      <c r="Y360" s="16" t="str">
        <f t="array" ref="Y360">IF(Z360&lt;&gt;"",MIN(IF($C$15:$C$10000&gt;=DATE(YEAR(Z360),1,1),$C$15:$C$10000)),"")</f>
        <v/>
      </c>
      <c r="Z360" s="16" t="str">
        <f t="array" ref="Z360">IF(Z359&lt;&gt;"",IF(Y359-1&gt;=$U$7,MAX(IF($C$15:$C$10000&lt;=Y359-1,$C$15:$C$10000)),""),"")</f>
        <v/>
      </c>
      <c r="AA360" s="16" t="str">
        <f t="array" ref="AA360">IF(AB360&lt;&gt;"",MIN(IF($C$15:$C$10000&gt;=AB360-$G$7,$C$15:$C$10000)),"")</f>
        <v/>
      </c>
      <c r="AB360" s="16" t="str">
        <f t="array" ref="AB360">IF(AB359&lt;&gt;"",IF(AA359-1&gt;=$U$7,MAX(IF($C$15:$C$10000&lt;=AA359-1,$C$15:$C$10000)),""),"")</f>
        <v/>
      </c>
    </row>
    <row r="361" spans="3:28" x14ac:dyDescent="0.2">
      <c r="C361" s="16"/>
      <c r="D361" s="29"/>
      <c r="F361" s="16" t="str">
        <f t="shared" ref="F361:F424" si="38">IF($D$7="Weekly",S361,IF($D$7="Monthly",U361,IF($D$7="Quarterly",W361,IF($D$7="Yearly",Y361,AA361))))</f>
        <v/>
      </c>
      <c r="G361" s="16" t="str">
        <f t="shared" ref="G361:G424" si="39">IF($D$7="Weekly",T361,IF($D$7="Monthly",V361,IF($D$7="Quarterly",X361,IF($D$7="Yearly",Z361,AB361))))</f>
        <v/>
      </c>
      <c r="H361" s="53" t="str">
        <f t="shared" ca="1" si="36"/>
        <v/>
      </c>
      <c r="I361" s="51" t="str">
        <f t="shared" si="37"/>
        <v/>
      </c>
      <c r="J361" s="29" t="str">
        <f>IF(G361&lt;&gt;"",IF($D$7="Weekly","Wk "&amp;WEEKNUM(G361)&amp;" "&amp;"- "&amp;YEAR(G361),IF($D$7="Monthly",TEXT(G361,"mmm-yyyy"),IF($D$7="Yearly","Y "&amp;YEAR(G361),IF($D$7="Quarterly",YEAR(G361)&amp;" - Q"&amp;LOOKUP(MONTH(G361),{1,4,7,10},{1,2,3,4}),TEXT(F361,"dd-mmm-yy")&amp;" - "&amp;TEXT(G361,"dd-mmm-yy"))))),"")</f>
        <v/>
      </c>
      <c r="O361" s="63"/>
      <c r="S361" s="16" t="str">
        <f t="array" ref="S361">IF(T361&lt;&gt;"",MIN(IF($C$15:$C$10000&gt;=(T361-6),$C$15:$C$10000)),"")</f>
        <v/>
      </c>
      <c r="T361" s="16" t="str">
        <f t="array" ref="T361">IF(T360&lt;&gt;"",IF(S360-1&gt;=$U$7,MAX(IF($C$15:$C$10000&lt;=(S360-1),$C$15:$C$10000)),""),"")</f>
        <v/>
      </c>
      <c r="U361" s="16" t="str">
        <f t="array" ref="U361">IF(V361&lt;&gt;"",MIN(IF($C$15:$C$10000&gt;=DATE(YEAR(V361),MONTH(V361),1),$C$15:$C$10000)),"")</f>
        <v/>
      </c>
      <c r="V361" s="16" t="str">
        <f t="array" ref="V361">IF(V360&lt;&gt;"",IF(U360-1&gt;=$U$7,MAX(IF($C$15:$C$10000&lt;=U360-1,$C$15:$C$10000)),""),"")</f>
        <v/>
      </c>
      <c r="W361" s="20" t="str">
        <f t="array" ref="W361">IF(X361&lt;&gt;"",MIN(IF($C$15:$C$10000&gt;=DATE(YEAR(X361),3*(ROUNDUP(MONTH(X361)/3,0)-1)+1,1),$C$15:$C$10000)),"")</f>
        <v/>
      </c>
      <c r="X361" s="16" t="str">
        <f t="array" ref="X361">IF(X360&lt;&gt;"",IF(W360-1&gt;=$U$7,MAX(IF($C$15:$C$10000&lt;=W360-1,$C$15:$C$10000)),""),"")</f>
        <v/>
      </c>
      <c r="Y361" s="16" t="str">
        <f t="array" ref="Y361">IF(Z361&lt;&gt;"",MIN(IF($C$15:$C$10000&gt;=DATE(YEAR(Z361),1,1),$C$15:$C$10000)),"")</f>
        <v/>
      </c>
      <c r="Z361" s="16" t="str">
        <f t="array" ref="Z361">IF(Z360&lt;&gt;"",IF(Y360-1&gt;=$U$7,MAX(IF($C$15:$C$10000&lt;=Y360-1,$C$15:$C$10000)),""),"")</f>
        <v/>
      </c>
      <c r="AA361" s="16" t="str">
        <f t="array" ref="AA361">IF(AB361&lt;&gt;"",MIN(IF($C$15:$C$10000&gt;=AB361-$G$7,$C$15:$C$10000)),"")</f>
        <v/>
      </c>
      <c r="AB361" s="16" t="str">
        <f t="array" ref="AB361">IF(AB360&lt;&gt;"",IF(AA360-1&gt;=$U$7,MAX(IF($C$15:$C$10000&lt;=AA360-1,$C$15:$C$10000)),""),"")</f>
        <v/>
      </c>
    </row>
    <row r="362" spans="3:28" x14ac:dyDescent="0.2">
      <c r="C362" s="16"/>
      <c r="D362" s="29"/>
      <c r="F362" s="16" t="str">
        <f t="shared" si="38"/>
        <v/>
      </c>
      <c r="G362" s="16" t="str">
        <f t="shared" si="39"/>
        <v/>
      </c>
      <c r="H362" s="53" t="str">
        <f t="shared" ca="1" si="36"/>
        <v/>
      </c>
      <c r="I362" s="51" t="str">
        <f t="shared" si="37"/>
        <v/>
      </c>
      <c r="J362" s="29" t="str">
        <f>IF(G362&lt;&gt;"",IF($D$7="Weekly","Wk "&amp;WEEKNUM(G362)&amp;" "&amp;"- "&amp;YEAR(G362),IF($D$7="Monthly",TEXT(G362,"mmm-yyyy"),IF($D$7="Yearly","Y "&amp;YEAR(G362),IF($D$7="Quarterly",YEAR(G362)&amp;" - Q"&amp;LOOKUP(MONTH(G362),{1,4,7,10},{1,2,3,4}),TEXT(F362,"dd-mmm-yy")&amp;" - "&amp;TEXT(G362,"dd-mmm-yy"))))),"")</f>
        <v/>
      </c>
      <c r="O362" s="63"/>
      <c r="S362" s="16" t="str">
        <f t="array" ref="S362">IF(T362&lt;&gt;"",MIN(IF($C$15:$C$10000&gt;=(T362-6),$C$15:$C$10000)),"")</f>
        <v/>
      </c>
      <c r="T362" s="16" t="str">
        <f t="array" ref="T362">IF(T361&lt;&gt;"",IF(S361-1&gt;=$U$7,MAX(IF($C$15:$C$10000&lt;=(S361-1),$C$15:$C$10000)),""),"")</f>
        <v/>
      </c>
      <c r="U362" s="16" t="str">
        <f t="array" ref="U362">IF(V362&lt;&gt;"",MIN(IF($C$15:$C$10000&gt;=DATE(YEAR(V362),MONTH(V362),1),$C$15:$C$10000)),"")</f>
        <v/>
      </c>
      <c r="V362" s="16" t="str">
        <f t="array" ref="V362">IF(V361&lt;&gt;"",IF(U361-1&gt;=$U$7,MAX(IF($C$15:$C$10000&lt;=U361-1,$C$15:$C$10000)),""),"")</f>
        <v/>
      </c>
      <c r="W362" s="20" t="str">
        <f t="array" ref="W362">IF(X362&lt;&gt;"",MIN(IF($C$15:$C$10000&gt;=DATE(YEAR(X362),3*(ROUNDUP(MONTH(X362)/3,0)-1)+1,1),$C$15:$C$10000)),"")</f>
        <v/>
      </c>
      <c r="X362" s="16" t="str">
        <f t="array" ref="X362">IF(X361&lt;&gt;"",IF(W361-1&gt;=$U$7,MAX(IF($C$15:$C$10000&lt;=W361-1,$C$15:$C$10000)),""),"")</f>
        <v/>
      </c>
      <c r="Y362" s="16" t="str">
        <f t="array" ref="Y362">IF(Z362&lt;&gt;"",MIN(IF($C$15:$C$10000&gt;=DATE(YEAR(Z362),1,1),$C$15:$C$10000)),"")</f>
        <v/>
      </c>
      <c r="Z362" s="16" t="str">
        <f t="array" ref="Z362">IF(Z361&lt;&gt;"",IF(Y361-1&gt;=$U$7,MAX(IF($C$15:$C$10000&lt;=Y361-1,$C$15:$C$10000)),""),"")</f>
        <v/>
      </c>
      <c r="AA362" s="16" t="str">
        <f t="array" ref="AA362">IF(AB362&lt;&gt;"",MIN(IF($C$15:$C$10000&gt;=AB362-$G$7,$C$15:$C$10000)),"")</f>
        <v/>
      </c>
      <c r="AB362" s="16" t="str">
        <f t="array" ref="AB362">IF(AB361&lt;&gt;"",IF(AA361-1&gt;=$U$7,MAX(IF($C$15:$C$10000&lt;=AA361-1,$C$15:$C$10000)),""),"")</f>
        <v/>
      </c>
    </row>
    <row r="363" spans="3:28" x14ac:dyDescent="0.2">
      <c r="C363" s="16"/>
      <c r="D363" s="29"/>
      <c r="F363" s="16" t="str">
        <f t="shared" si="38"/>
        <v/>
      </c>
      <c r="G363" s="16" t="str">
        <f t="shared" si="39"/>
        <v/>
      </c>
      <c r="H363" s="53" t="str">
        <f t="shared" ca="1" si="36"/>
        <v/>
      </c>
      <c r="I363" s="51" t="str">
        <f t="shared" si="37"/>
        <v/>
      </c>
      <c r="J363" s="29" t="str">
        <f>IF(G363&lt;&gt;"",IF($D$7="Weekly","Wk "&amp;WEEKNUM(G363)&amp;" "&amp;"- "&amp;YEAR(G363),IF($D$7="Monthly",TEXT(G363,"mmm-yyyy"),IF($D$7="Yearly","Y "&amp;YEAR(G363),IF($D$7="Quarterly",YEAR(G363)&amp;" - Q"&amp;LOOKUP(MONTH(G363),{1,4,7,10},{1,2,3,4}),TEXT(F363,"dd-mmm-yy")&amp;" - "&amp;TEXT(G363,"dd-mmm-yy"))))),"")</f>
        <v/>
      </c>
      <c r="O363" s="63"/>
      <c r="S363" s="16" t="str">
        <f t="array" ref="S363">IF(T363&lt;&gt;"",MIN(IF($C$15:$C$10000&gt;=(T363-6),$C$15:$C$10000)),"")</f>
        <v/>
      </c>
      <c r="T363" s="16" t="str">
        <f t="array" ref="T363">IF(T362&lt;&gt;"",IF(S362-1&gt;=$U$7,MAX(IF($C$15:$C$10000&lt;=(S362-1),$C$15:$C$10000)),""),"")</f>
        <v/>
      </c>
      <c r="U363" s="16" t="str">
        <f t="array" ref="U363">IF(V363&lt;&gt;"",MIN(IF($C$15:$C$10000&gt;=DATE(YEAR(V363),MONTH(V363),1),$C$15:$C$10000)),"")</f>
        <v/>
      </c>
      <c r="V363" s="16" t="str">
        <f t="array" ref="V363">IF(V362&lt;&gt;"",IF(U362-1&gt;=$U$7,MAX(IF($C$15:$C$10000&lt;=U362-1,$C$15:$C$10000)),""),"")</f>
        <v/>
      </c>
      <c r="W363" s="20" t="str">
        <f t="array" ref="W363">IF(X363&lt;&gt;"",MIN(IF($C$15:$C$10000&gt;=DATE(YEAR(X363),3*(ROUNDUP(MONTH(X363)/3,0)-1)+1,1),$C$15:$C$10000)),"")</f>
        <v/>
      </c>
      <c r="X363" s="16" t="str">
        <f t="array" ref="X363">IF(X362&lt;&gt;"",IF(W362-1&gt;=$U$7,MAX(IF($C$15:$C$10000&lt;=W362-1,$C$15:$C$10000)),""),"")</f>
        <v/>
      </c>
      <c r="Y363" s="16" t="str">
        <f t="array" ref="Y363">IF(Z363&lt;&gt;"",MIN(IF($C$15:$C$10000&gt;=DATE(YEAR(Z363),1,1),$C$15:$C$10000)),"")</f>
        <v/>
      </c>
      <c r="Z363" s="16" t="str">
        <f t="array" ref="Z363">IF(Z362&lt;&gt;"",IF(Y362-1&gt;=$U$7,MAX(IF($C$15:$C$10000&lt;=Y362-1,$C$15:$C$10000)),""),"")</f>
        <v/>
      </c>
      <c r="AA363" s="16" t="str">
        <f t="array" ref="AA363">IF(AB363&lt;&gt;"",MIN(IF($C$15:$C$10000&gt;=AB363-$G$7,$C$15:$C$10000)),"")</f>
        <v/>
      </c>
      <c r="AB363" s="16" t="str">
        <f t="array" ref="AB363">IF(AB362&lt;&gt;"",IF(AA362-1&gt;=$U$7,MAX(IF($C$15:$C$10000&lt;=AA362-1,$C$15:$C$10000)),""),"")</f>
        <v/>
      </c>
    </row>
    <row r="364" spans="3:28" x14ac:dyDescent="0.2">
      <c r="C364" s="16"/>
      <c r="D364" s="29"/>
      <c r="F364" s="16" t="str">
        <f t="shared" si="38"/>
        <v/>
      </c>
      <c r="G364" s="16" t="str">
        <f t="shared" si="39"/>
        <v/>
      </c>
      <c r="H364" s="53" t="str">
        <f t="shared" ca="1" si="36"/>
        <v/>
      </c>
      <c r="I364" s="51" t="str">
        <f t="shared" si="37"/>
        <v/>
      </c>
      <c r="J364" s="29" t="str">
        <f>IF(G364&lt;&gt;"",IF($D$7="Weekly","Wk "&amp;WEEKNUM(G364)&amp;" "&amp;"- "&amp;YEAR(G364),IF($D$7="Monthly",TEXT(G364,"mmm-yyyy"),IF($D$7="Yearly","Y "&amp;YEAR(G364),IF($D$7="Quarterly",YEAR(G364)&amp;" - Q"&amp;LOOKUP(MONTH(G364),{1,4,7,10},{1,2,3,4}),TEXT(F364,"dd-mmm-yy")&amp;" - "&amp;TEXT(G364,"dd-mmm-yy"))))),"")</f>
        <v/>
      </c>
      <c r="O364" s="63"/>
      <c r="S364" s="16" t="str">
        <f t="array" ref="S364">IF(T364&lt;&gt;"",MIN(IF($C$15:$C$10000&gt;=(T364-6),$C$15:$C$10000)),"")</f>
        <v/>
      </c>
      <c r="T364" s="16" t="str">
        <f t="array" ref="T364">IF(T363&lt;&gt;"",IF(S363-1&gt;=$U$7,MAX(IF($C$15:$C$10000&lt;=(S363-1),$C$15:$C$10000)),""),"")</f>
        <v/>
      </c>
      <c r="U364" s="16" t="str">
        <f t="array" ref="U364">IF(V364&lt;&gt;"",MIN(IF($C$15:$C$10000&gt;=DATE(YEAR(V364),MONTH(V364),1),$C$15:$C$10000)),"")</f>
        <v/>
      </c>
      <c r="V364" s="16" t="str">
        <f t="array" ref="V364">IF(V363&lt;&gt;"",IF(U363-1&gt;=$U$7,MAX(IF($C$15:$C$10000&lt;=U363-1,$C$15:$C$10000)),""),"")</f>
        <v/>
      </c>
      <c r="W364" s="20" t="str">
        <f t="array" ref="W364">IF(X364&lt;&gt;"",MIN(IF($C$15:$C$10000&gt;=DATE(YEAR(X364),3*(ROUNDUP(MONTH(X364)/3,0)-1)+1,1),$C$15:$C$10000)),"")</f>
        <v/>
      </c>
      <c r="X364" s="16" t="str">
        <f t="array" ref="X364">IF(X363&lt;&gt;"",IF(W363-1&gt;=$U$7,MAX(IF($C$15:$C$10000&lt;=W363-1,$C$15:$C$10000)),""),"")</f>
        <v/>
      </c>
      <c r="Y364" s="16" t="str">
        <f t="array" ref="Y364">IF(Z364&lt;&gt;"",MIN(IF($C$15:$C$10000&gt;=DATE(YEAR(Z364),1,1),$C$15:$C$10000)),"")</f>
        <v/>
      </c>
      <c r="Z364" s="16" t="str">
        <f t="array" ref="Z364">IF(Z363&lt;&gt;"",IF(Y363-1&gt;=$U$7,MAX(IF($C$15:$C$10000&lt;=Y363-1,$C$15:$C$10000)),""),"")</f>
        <v/>
      </c>
      <c r="AA364" s="16" t="str">
        <f t="array" ref="AA364">IF(AB364&lt;&gt;"",MIN(IF($C$15:$C$10000&gt;=AB364-$G$7,$C$15:$C$10000)),"")</f>
        <v/>
      </c>
      <c r="AB364" s="16" t="str">
        <f t="array" ref="AB364">IF(AB363&lt;&gt;"",IF(AA363-1&gt;=$U$7,MAX(IF($C$15:$C$10000&lt;=AA363-1,$C$15:$C$10000)),""),"")</f>
        <v/>
      </c>
    </row>
    <row r="365" spans="3:28" x14ac:dyDescent="0.2">
      <c r="C365" s="16"/>
      <c r="D365" s="29"/>
      <c r="F365" s="16" t="str">
        <f t="shared" si="38"/>
        <v/>
      </c>
      <c r="G365" s="16" t="str">
        <f t="shared" si="39"/>
        <v/>
      </c>
      <c r="H365" s="53" t="str">
        <f t="shared" ca="1" si="36"/>
        <v/>
      </c>
      <c r="I365" s="51" t="str">
        <f t="shared" si="37"/>
        <v/>
      </c>
      <c r="J365" s="29" t="str">
        <f>IF(G365&lt;&gt;"",IF($D$7="Weekly","Wk "&amp;WEEKNUM(G365)&amp;" "&amp;"- "&amp;YEAR(G365),IF($D$7="Monthly",TEXT(G365,"mmm-yyyy"),IF($D$7="Yearly","Y "&amp;YEAR(G365),IF($D$7="Quarterly",YEAR(G365)&amp;" - Q"&amp;LOOKUP(MONTH(G365),{1,4,7,10},{1,2,3,4}),TEXT(F365,"dd-mmm-yy")&amp;" - "&amp;TEXT(G365,"dd-mmm-yy"))))),"")</f>
        <v/>
      </c>
      <c r="O365" s="63"/>
      <c r="S365" s="16" t="str">
        <f t="array" ref="S365">IF(T365&lt;&gt;"",MIN(IF($C$15:$C$10000&gt;=(T365-6),$C$15:$C$10000)),"")</f>
        <v/>
      </c>
      <c r="T365" s="16" t="str">
        <f t="array" ref="T365">IF(T364&lt;&gt;"",IF(S364-1&gt;=$U$7,MAX(IF($C$15:$C$10000&lt;=(S364-1),$C$15:$C$10000)),""),"")</f>
        <v/>
      </c>
      <c r="U365" s="16" t="str">
        <f t="array" ref="U365">IF(V365&lt;&gt;"",MIN(IF($C$15:$C$10000&gt;=DATE(YEAR(V365),MONTH(V365),1),$C$15:$C$10000)),"")</f>
        <v/>
      </c>
      <c r="V365" s="16" t="str">
        <f t="array" ref="V365">IF(V364&lt;&gt;"",IF(U364-1&gt;=$U$7,MAX(IF($C$15:$C$10000&lt;=U364-1,$C$15:$C$10000)),""),"")</f>
        <v/>
      </c>
      <c r="W365" s="20" t="str">
        <f t="array" ref="W365">IF(X365&lt;&gt;"",MIN(IF($C$15:$C$10000&gt;=DATE(YEAR(X365),3*(ROUNDUP(MONTH(X365)/3,0)-1)+1,1),$C$15:$C$10000)),"")</f>
        <v/>
      </c>
      <c r="X365" s="16" t="str">
        <f t="array" ref="X365">IF(X364&lt;&gt;"",IF(W364-1&gt;=$U$7,MAX(IF($C$15:$C$10000&lt;=W364-1,$C$15:$C$10000)),""),"")</f>
        <v/>
      </c>
      <c r="Y365" s="16" t="str">
        <f t="array" ref="Y365">IF(Z365&lt;&gt;"",MIN(IF($C$15:$C$10000&gt;=DATE(YEAR(Z365),1,1),$C$15:$C$10000)),"")</f>
        <v/>
      </c>
      <c r="Z365" s="16" t="str">
        <f t="array" ref="Z365">IF(Z364&lt;&gt;"",IF(Y364-1&gt;=$U$7,MAX(IF($C$15:$C$10000&lt;=Y364-1,$C$15:$C$10000)),""),"")</f>
        <v/>
      </c>
      <c r="AA365" s="16" t="str">
        <f t="array" ref="AA365">IF(AB365&lt;&gt;"",MIN(IF($C$15:$C$10000&gt;=AB365-$G$7,$C$15:$C$10000)),"")</f>
        <v/>
      </c>
      <c r="AB365" s="16" t="str">
        <f t="array" ref="AB365">IF(AB364&lt;&gt;"",IF(AA364-1&gt;=$U$7,MAX(IF($C$15:$C$10000&lt;=AA364-1,$C$15:$C$10000)),""),"")</f>
        <v/>
      </c>
    </row>
    <row r="366" spans="3:28" x14ac:dyDescent="0.2">
      <c r="C366" s="16"/>
      <c r="D366" s="29"/>
      <c r="F366" s="16" t="str">
        <f t="shared" si="38"/>
        <v/>
      </c>
      <c r="G366" s="16" t="str">
        <f t="shared" si="39"/>
        <v/>
      </c>
      <c r="H366" s="53" t="str">
        <f t="shared" ca="1" si="36"/>
        <v/>
      </c>
      <c r="I366" s="51" t="str">
        <f t="shared" si="37"/>
        <v/>
      </c>
      <c r="J366" s="29" t="str">
        <f>IF(G366&lt;&gt;"",IF($D$7="Weekly","Wk "&amp;WEEKNUM(G366)&amp;" "&amp;"- "&amp;YEAR(G366),IF($D$7="Monthly",TEXT(G366,"mmm-yyyy"),IF($D$7="Yearly","Y "&amp;YEAR(G366),IF($D$7="Quarterly",YEAR(G366)&amp;" - Q"&amp;LOOKUP(MONTH(G366),{1,4,7,10},{1,2,3,4}),TEXT(F366,"dd-mmm-yy")&amp;" - "&amp;TEXT(G366,"dd-mmm-yy"))))),"")</f>
        <v/>
      </c>
      <c r="O366" s="63"/>
      <c r="S366" s="16" t="str">
        <f t="array" ref="S366">IF(T366&lt;&gt;"",MIN(IF($C$15:$C$10000&gt;=(T366-6),$C$15:$C$10000)),"")</f>
        <v/>
      </c>
      <c r="T366" s="16" t="str">
        <f t="array" ref="T366">IF(T365&lt;&gt;"",IF(S365-1&gt;=$U$7,MAX(IF($C$15:$C$10000&lt;=(S365-1),$C$15:$C$10000)),""),"")</f>
        <v/>
      </c>
      <c r="U366" s="16" t="str">
        <f t="array" ref="U366">IF(V366&lt;&gt;"",MIN(IF($C$15:$C$10000&gt;=DATE(YEAR(V366),MONTH(V366),1),$C$15:$C$10000)),"")</f>
        <v/>
      </c>
      <c r="V366" s="16" t="str">
        <f t="array" ref="V366">IF(V365&lt;&gt;"",IF(U365-1&gt;=$U$7,MAX(IF($C$15:$C$10000&lt;=U365-1,$C$15:$C$10000)),""),"")</f>
        <v/>
      </c>
      <c r="W366" s="20" t="str">
        <f t="array" ref="W366">IF(X366&lt;&gt;"",MIN(IF($C$15:$C$10000&gt;=DATE(YEAR(X366),3*(ROUNDUP(MONTH(X366)/3,0)-1)+1,1),$C$15:$C$10000)),"")</f>
        <v/>
      </c>
      <c r="X366" s="16" t="str">
        <f t="array" ref="X366">IF(X365&lt;&gt;"",IF(W365-1&gt;=$U$7,MAX(IF($C$15:$C$10000&lt;=W365-1,$C$15:$C$10000)),""),"")</f>
        <v/>
      </c>
      <c r="Y366" s="16" t="str">
        <f t="array" ref="Y366">IF(Z366&lt;&gt;"",MIN(IF($C$15:$C$10000&gt;=DATE(YEAR(Z366),1,1),$C$15:$C$10000)),"")</f>
        <v/>
      </c>
      <c r="Z366" s="16" t="str">
        <f t="array" ref="Z366">IF(Z365&lt;&gt;"",IF(Y365-1&gt;=$U$7,MAX(IF($C$15:$C$10000&lt;=Y365-1,$C$15:$C$10000)),""),"")</f>
        <v/>
      </c>
      <c r="AA366" s="16" t="str">
        <f t="array" ref="AA366">IF(AB366&lt;&gt;"",MIN(IF($C$15:$C$10000&gt;=AB366-$G$7,$C$15:$C$10000)),"")</f>
        <v/>
      </c>
      <c r="AB366" s="16" t="str">
        <f t="array" ref="AB366">IF(AB365&lt;&gt;"",IF(AA365-1&gt;=$U$7,MAX(IF($C$15:$C$10000&lt;=AA365-1,$C$15:$C$10000)),""),"")</f>
        <v/>
      </c>
    </row>
    <row r="367" spans="3:28" x14ac:dyDescent="0.2">
      <c r="C367" s="16"/>
      <c r="D367" s="29"/>
      <c r="F367" s="16" t="str">
        <f t="shared" si="38"/>
        <v/>
      </c>
      <c r="G367" s="16" t="str">
        <f t="shared" si="39"/>
        <v/>
      </c>
      <c r="H367" s="53" t="str">
        <f t="shared" ca="1" si="36"/>
        <v/>
      </c>
      <c r="I367" s="51" t="str">
        <f t="shared" si="37"/>
        <v/>
      </c>
      <c r="J367" s="29" t="str">
        <f>IF(G367&lt;&gt;"",IF($D$7="Weekly","Wk "&amp;WEEKNUM(G367)&amp;" "&amp;"- "&amp;YEAR(G367),IF($D$7="Monthly",TEXT(G367,"mmm-yyyy"),IF($D$7="Yearly","Y "&amp;YEAR(G367),IF($D$7="Quarterly",YEAR(G367)&amp;" - Q"&amp;LOOKUP(MONTH(G367),{1,4,7,10},{1,2,3,4}),TEXT(F367,"dd-mmm-yy")&amp;" - "&amp;TEXT(G367,"dd-mmm-yy"))))),"")</f>
        <v/>
      </c>
      <c r="O367" s="63"/>
      <c r="S367" s="16" t="str">
        <f t="array" ref="S367">IF(T367&lt;&gt;"",MIN(IF($C$15:$C$10000&gt;=(T367-6),$C$15:$C$10000)),"")</f>
        <v/>
      </c>
      <c r="T367" s="16" t="str">
        <f t="array" ref="T367">IF(T366&lt;&gt;"",IF(S366-1&gt;=$U$7,MAX(IF($C$15:$C$10000&lt;=(S366-1),$C$15:$C$10000)),""),"")</f>
        <v/>
      </c>
      <c r="U367" s="16" t="str">
        <f t="array" ref="U367">IF(V367&lt;&gt;"",MIN(IF($C$15:$C$10000&gt;=DATE(YEAR(V367),MONTH(V367),1),$C$15:$C$10000)),"")</f>
        <v/>
      </c>
      <c r="V367" s="16" t="str">
        <f t="array" ref="V367">IF(V366&lt;&gt;"",IF(U366-1&gt;=$U$7,MAX(IF($C$15:$C$10000&lt;=U366-1,$C$15:$C$10000)),""),"")</f>
        <v/>
      </c>
      <c r="W367" s="20" t="str">
        <f t="array" ref="W367">IF(X367&lt;&gt;"",MIN(IF($C$15:$C$10000&gt;=DATE(YEAR(X367),3*(ROUNDUP(MONTH(X367)/3,0)-1)+1,1),$C$15:$C$10000)),"")</f>
        <v/>
      </c>
      <c r="X367" s="16" t="str">
        <f t="array" ref="X367">IF(X366&lt;&gt;"",IF(W366-1&gt;=$U$7,MAX(IF($C$15:$C$10000&lt;=W366-1,$C$15:$C$10000)),""),"")</f>
        <v/>
      </c>
      <c r="Y367" s="16" t="str">
        <f t="array" ref="Y367">IF(Z367&lt;&gt;"",MIN(IF($C$15:$C$10000&gt;=DATE(YEAR(Z367),1,1),$C$15:$C$10000)),"")</f>
        <v/>
      </c>
      <c r="Z367" s="16" t="str">
        <f t="array" ref="Z367">IF(Z366&lt;&gt;"",IF(Y366-1&gt;=$U$7,MAX(IF($C$15:$C$10000&lt;=Y366-1,$C$15:$C$10000)),""),"")</f>
        <v/>
      </c>
      <c r="AA367" s="16" t="str">
        <f t="array" ref="AA367">IF(AB367&lt;&gt;"",MIN(IF($C$15:$C$10000&gt;=AB367-$G$7,$C$15:$C$10000)),"")</f>
        <v/>
      </c>
      <c r="AB367" s="16" t="str">
        <f t="array" ref="AB367">IF(AB366&lt;&gt;"",IF(AA366-1&gt;=$U$7,MAX(IF($C$15:$C$10000&lt;=AA366-1,$C$15:$C$10000)),""),"")</f>
        <v/>
      </c>
    </row>
    <row r="368" spans="3:28" x14ac:dyDescent="0.2">
      <c r="C368" s="16"/>
      <c r="D368" s="29"/>
      <c r="F368" s="16" t="str">
        <f t="shared" si="38"/>
        <v/>
      </c>
      <c r="G368" s="16" t="str">
        <f t="shared" si="39"/>
        <v/>
      </c>
      <c r="H368" s="53" t="str">
        <f t="shared" ca="1" si="36"/>
        <v/>
      </c>
      <c r="I368" s="51" t="str">
        <f t="shared" si="37"/>
        <v/>
      </c>
      <c r="J368" s="29" t="str">
        <f>IF(G368&lt;&gt;"",IF($D$7="Weekly","Wk "&amp;WEEKNUM(G368)&amp;" "&amp;"- "&amp;YEAR(G368),IF($D$7="Monthly",TEXT(G368,"mmm-yyyy"),IF($D$7="Yearly","Y "&amp;YEAR(G368),IF($D$7="Quarterly",YEAR(G368)&amp;" - Q"&amp;LOOKUP(MONTH(G368),{1,4,7,10},{1,2,3,4}),TEXT(F368,"dd-mmm-yy")&amp;" - "&amp;TEXT(G368,"dd-mmm-yy"))))),"")</f>
        <v/>
      </c>
      <c r="O368" s="63"/>
      <c r="S368" s="16" t="str">
        <f t="array" ref="S368">IF(T368&lt;&gt;"",MIN(IF($C$15:$C$10000&gt;=(T368-6),$C$15:$C$10000)),"")</f>
        <v/>
      </c>
      <c r="T368" s="16" t="str">
        <f t="array" ref="T368">IF(T367&lt;&gt;"",IF(S367-1&gt;=$U$7,MAX(IF($C$15:$C$10000&lt;=(S367-1),$C$15:$C$10000)),""),"")</f>
        <v/>
      </c>
      <c r="U368" s="16" t="str">
        <f t="array" ref="U368">IF(V368&lt;&gt;"",MIN(IF($C$15:$C$10000&gt;=DATE(YEAR(V368),MONTH(V368),1),$C$15:$C$10000)),"")</f>
        <v/>
      </c>
      <c r="V368" s="16" t="str">
        <f t="array" ref="V368">IF(V367&lt;&gt;"",IF(U367-1&gt;=$U$7,MAX(IF($C$15:$C$10000&lt;=U367-1,$C$15:$C$10000)),""),"")</f>
        <v/>
      </c>
      <c r="W368" s="20" t="str">
        <f t="array" ref="W368">IF(X368&lt;&gt;"",MIN(IF($C$15:$C$10000&gt;=DATE(YEAR(X368),3*(ROUNDUP(MONTH(X368)/3,0)-1)+1,1),$C$15:$C$10000)),"")</f>
        <v/>
      </c>
      <c r="X368" s="16" t="str">
        <f t="array" ref="X368">IF(X367&lt;&gt;"",IF(W367-1&gt;=$U$7,MAX(IF($C$15:$C$10000&lt;=W367-1,$C$15:$C$10000)),""),"")</f>
        <v/>
      </c>
      <c r="Y368" s="16" t="str">
        <f t="array" ref="Y368">IF(Z368&lt;&gt;"",MIN(IF($C$15:$C$10000&gt;=DATE(YEAR(Z368),1,1),$C$15:$C$10000)),"")</f>
        <v/>
      </c>
      <c r="Z368" s="16" t="str">
        <f t="array" ref="Z368">IF(Z367&lt;&gt;"",IF(Y367-1&gt;=$U$7,MAX(IF($C$15:$C$10000&lt;=Y367-1,$C$15:$C$10000)),""),"")</f>
        <v/>
      </c>
      <c r="AA368" s="16" t="str">
        <f t="array" ref="AA368">IF(AB368&lt;&gt;"",MIN(IF($C$15:$C$10000&gt;=AB368-$G$7,$C$15:$C$10000)),"")</f>
        <v/>
      </c>
      <c r="AB368" s="16" t="str">
        <f t="array" ref="AB368">IF(AB367&lt;&gt;"",IF(AA367-1&gt;=$U$7,MAX(IF($C$15:$C$10000&lt;=AA367-1,$C$15:$C$10000)),""),"")</f>
        <v/>
      </c>
    </row>
    <row r="369" spans="3:28" x14ac:dyDescent="0.2">
      <c r="C369" s="16"/>
      <c r="D369" s="29"/>
      <c r="F369" s="16" t="str">
        <f t="shared" si="38"/>
        <v/>
      </c>
      <c r="G369" s="16" t="str">
        <f t="shared" si="39"/>
        <v/>
      </c>
      <c r="H369" s="53" t="str">
        <f t="shared" ca="1" si="36"/>
        <v/>
      </c>
      <c r="I369" s="51" t="str">
        <f t="shared" si="37"/>
        <v/>
      </c>
      <c r="J369" s="29" t="str">
        <f>IF(G369&lt;&gt;"",IF($D$7="Weekly","Wk "&amp;WEEKNUM(G369)&amp;" "&amp;"- "&amp;YEAR(G369),IF($D$7="Monthly",TEXT(G369,"mmm-yyyy"),IF($D$7="Yearly","Y "&amp;YEAR(G369),IF($D$7="Quarterly",YEAR(G369)&amp;" - Q"&amp;LOOKUP(MONTH(G369),{1,4,7,10},{1,2,3,4}),TEXT(F369,"dd-mmm-yy")&amp;" - "&amp;TEXT(G369,"dd-mmm-yy"))))),"")</f>
        <v/>
      </c>
      <c r="O369" s="63"/>
      <c r="S369" s="16" t="str">
        <f t="array" ref="S369">IF(T369&lt;&gt;"",MIN(IF($C$15:$C$10000&gt;=(T369-6),$C$15:$C$10000)),"")</f>
        <v/>
      </c>
      <c r="T369" s="16" t="str">
        <f t="array" ref="T369">IF(T368&lt;&gt;"",IF(S368-1&gt;=$U$7,MAX(IF($C$15:$C$10000&lt;=(S368-1),$C$15:$C$10000)),""),"")</f>
        <v/>
      </c>
      <c r="U369" s="16" t="str">
        <f t="array" ref="U369">IF(V369&lt;&gt;"",MIN(IF($C$15:$C$10000&gt;=DATE(YEAR(V369),MONTH(V369),1),$C$15:$C$10000)),"")</f>
        <v/>
      </c>
      <c r="V369" s="16" t="str">
        <f t="array" ref="V369">IF(V368&lt;&gt;"",IF(U368-1&gt;=$U$7,MAX(IF($C$15:$C$10000&lt;=U368-1,$C$15:$C$10000)),""),"")</f>
        <v/>
      </c>
      <c r="W369" s="20" t="str">
        <f t="array" ref="W369">IF(X369&lt;&gt;"",MIN(IF($C$15:$C$10000&gt;=DATE(YEAR(X369),3*(ROUNDUP(MONTH(X369)/3,0)-1)+1,1),$C$15:$C$10000)),"")</f>
        <v/>
      </c>
      <c r="X369" s="16" t="str">
        <f t="array" ref="X369">IF(X368&lt;&gt;"",IF(W368-1&gt;=$U$7,MAX(IF($C$15:$C$10000&lt;=W368-1,$C$15:$C$10000)),""),"")</f>
        <v/>
      </c>
      <c r="Y369" s="16" t="str">
        <f t="array" ref="Y369">IF(Z369&lt;&gt;"",MIN(IF($C$15:$C$10000&gt;=DATE(YEAR(Z369),1,1),$C$15:$C$10000)),"")</f>
        <v/>
      </c>
      <c r="Z369" s="16" t="str">
        <f t="array" ref="Z369">IF(Z368&lt;&gt;"",IF(Y368-1&gt;=$U$7,MAX(IF($C$15:$C$10000&lt;=Y368-1,$C$15:$C$10000)),""),"")</f>
        <v/>
      </c>
      <c r="AA369" s="16" t="str">
        <f t="array" ref="AA369">IF(AB369&lt;&gt;"",MIN(IF($C$15:$C$10000&gt;=AB369-$G$7,$C$15:$C$10000)),"")</f>
        <v/>
      </c>
      <c r="AB369" s="16" t="str">
        <f t="array" ref="AB369">IF(AB368&lt;&gt;"",IF(AA368-1&gt;=$U$7,MAX(IF($C$15:$C$10000&lt;=AA368-1,$C$15:$C$10000)),""),"")</f>
        <v/>
      </c>
    </row>
    <row r="370" spans="3:28" x14ac:dyDescent="0.2">
      <c r="C370" s="16"/>
      <c r="D370" s="29"/>
      <c r="F370" s="16" t="str">
        <f t="shared" si="38"/>
        <v/>
      </c>
      <c r="G370" s="16" t="str">
        <f t="shared" si="39"/>
        <v/>
      </c>
      <c r="H370" s="53" t="str">
        <f t="shared" ca="1" si="36"/>
        <v/>
      </c>
      <c r="I370" s="51" t="str">
        <f t="shared" si="37"/>
        <v/>
      </c>
      <c r="J370" s="29" t="str">
        <f>IF(G370&lt;&gt;"",IF($D$7="Weekly","Wk "&amp;WEEKNUM(G370)&amp;" "&amp;"- "&amp;YEAR(G370),IF($D$7="Monthly",TEXT(G370,"mmm-yyyy"),IF($D$7="Yearly","Y "&amp;YEAR(G370),IF($D$7="Quarterly",YEAR(G370)&amp;" - Q"&amp;LOOKUP(MONTH(G370),{1,4,7,10},{1,2,3,4}),TEXT(F370,"dd-mmm-yy")&amp;" - "&amp;TEXT(G370,"dd-mmm-yy"))))),"")</f>
        <v/>
      </c>
      <c r="O370" s="63"/>
      <c r="S370" s="16" t="str">
        <f t="array" ref="S370">IF(T370&lt;&gt;"",MIN(IF($C$15:$C$10000&gt;=(T370-6),$C$15:$C$10000)),"")</f>
        <v/>
      </c>
      <c r="T370" s="16" t="str">
        <f t="array" ref="T370">IF(T369&lt;&gt;"",IF(S369-1&gt;=$U$7,MAX(IF($C$15:$C$10000&lt;=(S369-1),$C$15:$C$10000)),""),"")</f>
        <v/>
      </c>
      <c r="U370" s="16" t="str">
        <f t="array" ref="U370">IF(V370&lt;&gt;"",MIN(IF($C$15:$C$10000&gt;=DATE(YEAR(V370),MONTH(V370),1),$C$15:$C$10000)),"")</f>
        <v/>
      </c>
      <c r="V370" s="16" t="str">
        <f t="array" ref="V370">IF(V369&lt;&gt;"",IF(U369-1&gt;=$U$7,MAX(IF($C$15:$C$10000&lt;=U369-1,$C$15:$C$10000)),""),"")</f>
        <v/>
      </c>
      <c r="W370" s="20" t="str">
        <f t="array" ref="W370">IF(X370&lt;&gt;"",MIN(IF($C$15:$C$10000&gt;=DATE(YEAR(X370),3*(ROUNDUP(MONTH(X370)/3,0)-1)+1,1),$C$15:$C$10000)),"")</f>
        <v/>
      </c>
      <c r="X370" s="16" t="str">
        <f t="array" ref="X370">IF(X369&lt;&gt;"",IF(W369-1&gt;=$U$7,MAX(IF($C$15:$C$10000&lt;=W369-1,$C$15:$C$10000)),""),"")</f>
        <v/>
      </c>
      <c r="Y370" s="16" t="str">
        <f t="array" ref="Y370">IF(Z370&lt;&gt;"",MIN(IF($C$15:$C$10000&gt;=DATE(YEAR(Z370),1,1),$C$15:$C$10000)),"")</f>
        <v/>
      </c>
      <c r="Z370" s="16" t="str">
        <f t="array" ref="Z370">IF(Z369&lt;&gt;"",IF(Y369-1&gt;=$U$7,MAX(IF($C$15:$C$10000&lt;=Y369-1,$C$15:$C$10000)),""),"")</f>
        <v/>
      </c>
      <c r="AA370" s="16" t="str">
        <f t="array" ref="AA370">IF(AB370&lt;&gt;"",MIN(IF($C$15:$C$10000&gt;=AB370-$G$7,$C$15:$C$10000)),"")</f>
        <v/>
      </c>
      <c r="AB370" s="16" t="str">
        <f t="array" ref="AB370">IF(AB369&lt;&gt;"",IF(AA369-1&gt;=$U$7,MAX(IF($C$15:$C$10000&lt;=AA369-1,$C$15:$C$10000)),""),"")</f>
        <v/>
      </c>
    </row>
    <row r="371" spans="3:28" x14ac:dyDescent="0.2">
      <c r="C371" s="16"/>
      <c r="D371" s="29"/>
      <c r="F371" s="16" t="str">
        <f t="shared" si="38"/>
        <v/>
      </c>
      <c r="G371" s="16" t="str">
        <f t="shared" si="39"/>
        <v/>
      </c>
      <c r="H371" s="53" t="str">
        <f t="shared" ca="1" si="36"/>
        <v/>
      </c>
      <c r="I371" s="51" t="str">
        <f t="shared" si="37"/>
        <v/>
      </c>
      <c r="J371" s="29" t="str">
        <f>IF(G371&lt;&gt;"",IF($D$7="Weekly","Wk "&amp;WEEKNUM(G371)&amp;" "&amp;"- "&amp;YEAR(G371),IF($D$7="Monthly",TEXT(G371,"mmm-yyyy"),IF($D$7="Yearly","Y "&amp;YEAR(G371),IF($D$7="Quarterly",YEAR(G371)&amp;" - Q"&amp;LOOKUP(MONTH(G371),{1,4,7,10},{1,2,3,4}),TEXT(F371,"dd-mmm-yy")&amp;" - "&amp;TEXT(G371,"dd-mmm-yy"))))),"")</f>
        <v/>
      </c>
      <c r="O371" s="63"/>
      <c r="S371" s="16" t="str">
        <f t="array" ref="S371">IF(T371&lt;&gt;"",MIN(IF($C$15:$C$10000&gt;=(T371-6),$C$15:$C$10000)),"")</f>
        <v/>
      </c>
      <c r="T371" s="16" t="str">
        <f t="array" ref="T371">IF(T370&lt;&gt;"",IF(S370-1&gt;=$U$7,MAX(IF($C$15:$C$10000&lt;=(S370-1),$C$15:$C$10000)),""),"")</f>
        <v/>
      </c>
      <c r="U371" s="16" t="str">
        <f t="array" ref="U371">IF(V371&lt;&gt;"",MIN(IF($C$15:$C$10000&gt;=DATE(YEAR(V371),MONTH(V371),1),$C$15:$C$10000)),"")</f>
        <v/>
      </c>
      <c r="V371" s="16" t="str">
        <f t="array" ref="V371">IF(V370&lt;&gt;"",IF(U370-1&gt;=$U$7,MAX(IF($C$15:$C$10000&lt;=U370-1,$C$15:$C$10000)),""),"")</f>
        <v/>
      </c>
      <c r="W371" s="20" t="str">
        <f t="array" ref="W371">IF(X371&lt;&gt;"",MIN(IF($C$15:$C$10000&gt;=DATE(YEAR(X371),3*(ROUNDUP(MONTH(X371)/3,0)-1)+1,1),$C$15:$C$10000)),"")</f>
        <v/>
      </c>
      <c r="X371" s="16" t="str">
        <f t="array" ref="X371">IF(X370&lt;&gt;"",IF(W370-1&gt;=$U$7,MAX(IF($C$15:$C$10000&lt;=W370-1,$C$15:$C$10000)),""),"")</f>
        <v/>
      </c>
      <c r="Y371" s="16" t="str">
        <f t="array" ref="Y371">IF(Z371&lt;&gt;"",MIN(IF($C$15:$C$10000&gt;=DATE(YEAR(Z371),1,1),$C$15:$C$10000)),"")</f>
        <v/>
      </c>
      <c r="Z371" s="16" t="str">
        <f t="array" ref="Z371">IF(Z370&lt;&gt;"",IF(Y370-1&gt;=$U$7,MAX(IF($C$15:$C$10000&lt;=Y370-1,$C$15:$C$10000)),""),"")</f>
        <v/>
      </c>
      <c r="AA371" s="16" t="str">
        <f t="array" ref="AA371">IF(AB371&lt;&gt;"",MIN(IF($C$15:$C$10000&gt;=AB371-$G$7,$C$15:$C$10000)),"")</f>
        <v/>
      </c>
      <c r="AB371" s="16" t="str">
        <f t="array" ref="AB371">IF(AB370&lt;&gt;"",IF(AA370-1&gt;=$U$7,MAX(IF($C$15:$C$10000&lt;=AA370-1,$C$15:$C$10000)),""),"")</f>
        <v/>
      </c>
    </row>
    <row r="372" spans="3:28" x14ac:dyDescent="0.2">
      <c r="C372" s="16"/>
      <c r="D372" s="29"/>
      <c r="F372" s="16" t="str">
        <f t="shared" si="38"/>
        <v/>
      </c>
      <c r="G372" s="16" t="str">
        <f t="shared" si="39"/>
        <v/>
      </c>
      <c r="H372" s="53" t="str">
        <f t="shared" ca="1" si="36"/>
        <v/>
      </c>
      <c r="I372" s="51" t="str">
        <f t="shared" si="37"/>
        <v/>
      </c>
      <c r="J372" s="29" t="str">
        <f>IF(G372&lt;&gt;"",IF($D$7="Weekly","Wk "&amp;WEEKNUM(G372)&amp;" "&amp;"- "&amp;YEAR(G372),IF($D$7="Monthly",TEXT(G372,"mmm-yyyy"),IF($D$7="Yearly","Y "&amp;YEAR(G372),IF($D$7="Quarterly",YEAR(G372)&amp;" - Q"&amp;LOOKUP(MONTH(G372),{1,4,7,10},{1,2,3,4}),TEXT(F372,"dd-mmm-yy")&amp;" - "&amp;TEXT(G372,"dd-mmm-yy"))))),"")</f>
        <v/>
      </c>
      <c r="O372" s="63"/>
      <c r="S372" s="16" t="str">
        <f t="array" ref="S372">IF(T372&lt;&gt;"",MIN(IF($C$15:$C$10000&gt;=(T372-6),$C$15:$C$10000)),"")</f>
        <v/>
      </c>
      <c r="T372" s="16" t="str">
        <f t="array" ref="T372">IF(T371&lt;&gt;"",IF(S371-1&gt;=$U$7,MAX(IF($C$15:$C$10000&lt;=(S371-1),$C$15:$C$10000)),""),"")</f>
        <v/>
      </c>
      <c r="U372" s="16" t="str">
        <f t="array" ref="U372">IF(V372&lt;&gt;"",MIN(IF($C$15:$C$10000&gt;=DATE(YEAR(V372),MONTH(V372),1),$C$15:$C$10000)),"")</f>
        <v/>
      </c>
      <c r="V372" s="16" t="str">
        <f t="array" ref="V372">IF(V371&lt;&gt;"",IF(U371-1&gt;=$U$7,MAX(IF($C$15:$C$10000&lt;=U371-1,$C$15:$C$10000)),""),"")</f>
        <v/>
      </c>
      <c r="W372" s="20" t="str">
        <f t="array" ref="W372">IF(X372&lt;&gt;"",MIN(IF($C$15:$C$10000&gt;=DATE(YEAR(X372),3*(ROUNDUP(MONTH(X372)/3,0)-1)+1,1),$C$15:$C$10000)),"")</f>
        <v/>
      </c>
      <c r="X372" s="16" t="str">
        <f t="array" ref="X372">IF(X371&lt;&gt;"",IF(W371-1&gt;=$U$7,MAX(IF($C$15:$C$10000&lt;=W371-1,$C$15:$C$10000)),""),"")</f>
        <v/>
      </c>
      <c r="Y372" s="16" t="str">
        <f t="array" ref="Y372">IF(Z372&lt;&gt;"",MIN(IF($C$15:$C$10000&gt;=DATE(YEAR(Z372),1,1),$C$15:$C$10000)),"")</f>
        <v/>
      </c>
      <c r="Z372" s="16" t="str">
        <f t="array" ref="Z372">IF(Z371&lt;&gt;"",IF(Y371-1&gt;=$U$7,MAX(IF($C$15:$C$10000&lt;=Y371-1,$C$15:$C$10000)),""),"")</f>
        <v/>
      </c>
      <c r="AA372" s="16" t="str">
        <f t="array" ref="AA372">IF(AB372&lt;&gt;"",MIN(IF($C$15:$C$10000&gt;=AB372-$G$7,$C$15:$C$10000)),"")</f>
        <v/>
      </c>
      <c r="AB372" s="16" t="str">
        <f t="array" ref="AB372">IF(AB371&lt;&gt;"",IF(AA371-1&gt;=$U$7,MAX(IF($C$15:$C$10000&lt;=AA371-1,$C$15:$C$10000)),""),"")</f>
        <v/>
      </c>
    </row>
    <row r="373" spans="3:28" x14ac:dyDescent="0.2">
      <c r="C373" s="16"/>
      <c r="D373" s="29"/>
      <c r="F373" s="16" t="str">
        <f t="shared" si="38"/>
        <v/>
      </c>
      <c r="G373" s="16" t="str">
        <f t="shared" si="39"/>
        <v/>
      </c>
      <c r="H373" s="53" t="str">
        <f t="shared" ca="1" si="36"/>
        <v/>
      </c>
      <c r="I373" s="51" t="str">
        <f t="shared" si="37"/>
        <v/>
      </c>
      <c r="J373" s="29" t="str">
        <f>IF(G373&lt;&gt;"",IF($D$7="Weekly","Wk "&amp;WEEKNUM(G373)&amp;" "&amp;"- "&amp;YEAR(G373),IF($D$7="Monthly",TEXT(G373,"mmm-yyyy"),IF($D$7="Yearly","Y "&amp;YEAR(G373),IF($D$7="Quarterly",YEAR(G373)&amp;" - Q"&amp;LOOKUP(MONTH(G373),{1,4,7,10},{1,2,3,4}),TEXT(F373,"dd-mmm-yy")&amp;" - "&amp;TEXT(G373,"dd-mmm-yy"))))),"")</f>
        <v/>
      </c>
      <c r="O373" s="63"/>
      <c r="S373" s="16" t="str">
        <f t="array" ref="S373">IF(T373&lt;&gt;"",MIN(IF($C$15:$C$10000&gt;=(T373-6),$C$15:$C$10000)),"")</f>
        <v/>
      </c>
      <c r="T373" s="16" t="str">
        <f t="array" ref="T373">IF(T372&lt;&gt;"",IF(S372-1&gt;=$U$7,MAX(IF($C$15:$C$10000&lt;=(S372-1),$C$15:$C$10000)),""),"")</f>
        <v/>
      </c>
      <c r="U373" s="16" t="str">
        <f t="array" ref="U373">IF(V373&lt;&gt;"",MIN(IF($C$15:$C$10000&gt;=DATE(YEAR(V373),MONTH(V373),1),$C$15:$C$10000)),"")</f>
        <v/>
      </c>
      <c r="V373" s="16" t="str">
        <f t="array" ref="V373">IF(V372&lt;&gt;"",IF(U372-1&gt;=$U$7,MAX(IF($C$15:$C$10000&lt;=U372-1,$C$15:$C$10000)),""),"")</f>
        <v/>
      </c>
      <c r="W373" s="20" t="str">
        <f t="array" ref="W373">IF(X373&lt;&gt;"",MIN(IF($C$15:$C$10000&gt;=DATE(YEAR(X373),3*(ROUNDUP(MONTH(X373)/3,0)-1)+1,1),$C$15:$C$10000)),"")</f>
        <v/>
      </c>
      <c r="X373" s="16" t="str">
        <f t="array" ref="X373">IF(X372&lt;&gt;"",IF(W372-1&gt;=$U$7,MAX(IF($C$15:$C$10000&lt;=W372-1,$C$15:$C$10000)),""),"")</f>
        <v/>
      </c>
      <c r="Y373" s="16" t="str">
        <f t="array" ref="Y373">IF(Z373&lt;&gt;"",MIN(IF($C$15:$C$10000&gt;=DATE(YEAR(Z373),1,1),$C$15:$C$10000)),"")</f>
        <v/>
      </c>
      <c r="Z373" s="16" t="str">
        <f t="array" ref="Z373">IF(Z372&lt;&gt;"",IF(Y372-1&gt;=$U$7,MAX(IF($C$15:$C$10000&lt;=Y372-1,$C$15:$C$10000)),""),"")</f>
        <v/>
      </c>
      <c r="AA373" s="16" t="str">
        <f t="array" ref="AA373">IF(AB373&lt;&gt;"",MIN(IF($C$15:$C$10000&gt;=AB373-$G$7,$C$15:$C$10000)),"")</f>
        <v/>
      </c>
      <c r="AB373" s="16" t="str">
        <f t="array" ref="AB373">IF(AB372&lt;&gt;"",IF(AA372-1&gt;=$U$7,MAX(IF($C$15:$C$10000&lt;=AA372-1,$C$15:$C$10000)),""),"")</f>
        <v/>
      </c>
    </row>
    <row r="374" spans="3:28" x14ac:dyDescent="0.2">
      <c r="C374" s="16"/>
      <c r="D374" s="29"/>
      <c r="F374" s="16" t="str">
        <f t="shared" si="38"/>
        <v/>
      </c>
      <c r="G374" s="16" t="str">
        <f t="shared" si="39"/>
        <v/>
      </c>
      <c r="H374" s="53" t="str">
        <f t="shared" ca="1" si="36"/>
        <v/>
      </c>
      <c r="I374" s="51" t="str">
        <f t="shared" si="37"/>
        <v/>
      </c>
      <c r="J374" s="29" t="str">
        <f>IF(G374&lt;&gt;"",IF($D$7="Weekly","Wk "&amp;WEEKNUM(G374)&amp;" "&amp;"- "&amp;YEAR(G374),IF($D$7="Monthly",TEXT(G374,"mmm-yyyy"),IF($D$7="Yearly","Y "&amp;YEAR(G374),IF($D$7="Quarterly",YEAR(G374)&amp;" - Q"&amp;LOOKUP(MONTH(G374),{1,4,7,10},{1,2,3,4}),TEXT(F374,"dd-mmm-yy")&amp;" - "&amp;TEXT(G374,"dd-mmm-yy"))))),"")</f>
        <v/>
      </c>
      <c r="O374" s="63"/>
      <c r="S374" s="16" t="str">
        <f t="array" ref="S374">IF(T374&lt;&gt;"",MIN(IF($C$15:$C$10000&gt;=(T374-6),$C$15:$C$10000)),"")</f>
        <v/>
      </c>
      <c r="T374" s="16" t="str">
        <f t="array" ref="T374">IF(T373&lt;&gt;"",IF(S373-1&gt;=$U$7,MAX(IF($C$15:$C$10000&lt;=(S373-1),$C$15:$C$10000)),""),"")</f>
        <v/>
      </c>
      <c r="U374" s="16" t="str">
        <f t="array" ref="U374">IF(V374&lt;&gt;"",MIN(IF($C$15:$C$10000&gt;=DATE(YEAR(V374),MONTH(V374),1),$C$15:$C$10000)),"")</f>
        <v/>
      </c>
      <c r="V374" s="16" t="str">
        <f t="array" ref="V374">IF(V373&lt;&gt;"",IF(U373-1&gt;=$U$7,MAX(IF($C$15:$C$10000&lt;=U373-1,$C$15:$C$10000)),""),"")</f>
        <v/>
      </c>
      <c r="W374" s="20" t="str">
        <f t="array" ref="W374">IF(X374&lt;&gt;"",MIN(IF($C$15:$C$10000&gt;=DATE(YEAR(X374),3*(ROUNDUP(MONTH(X374)/3,0)-1)+1,1),$C$15:$C$10000)),"")</f>
        <v/>
      </c>
      <c r="X374" s="16" t="str">
        <f t="array" ref="X374">IF(X373&lt;&gt;"",IF(W373-1&gt;=$U$7,MAX(IF($C$15:$C$10000&lt;=W373-1,$C$15:$C$10000)),""),"")</f>
        <v/>
      </c>
      <c r="Y374" s="16" t="str">
        <f t="array" ref="Y374">IF(Z374&lt;&gt;"",MIN(IF($C$15:$C$10000&gt;=DATE(YEAR(Z374),1,1),$C$15:$C$10000)),"")</f>
        <v/>
      </c>
      <c r="Z374" s="16" t="str">
        <f t="array" ref="Z374">IF(Z373&lt;&gt;"",IF(Y373-1&gt;=$U$7,MAX(IF($C$15:$C$10000&lt;=Y373-1,$C$15:$C$10000)),""),"")</f>
        <v/>
      </c>
      <c r="AA374" s="16" t="str">
        <f t="array" ref="AA374">IF(AB374&lt;&gt;"",MIN(IF($C$15:$C$10000&gt;=AB374-$G$7,$C$15:$C$10000)),"")</f>
        <v/>
      </c>
      <c r="AB374" s="16" t="str">
        <f t="array" ref="AB374">IF(AB373&lt;&gt;"",IF(AA373-1&gt;=$U$7,MAX(IF($C$15:$C$10000&lt;=AA373-1,$C$15:$C$10000)),""),"")</f>
        <v/>
      </c>
    </row>
    <row r="375" spans="3:28" x14ac:dyDescent="0.2">
      <c r="C375" s="16"/>
      <c r="D375" s="29"/>
      <c r="F375" s="16" t="str">
        <f t="shared" si="38"/>
        <v/>
      </c>
      <c r="G375" s="16" t="str">
        <f t="shared" si="39"/>
        <v/>
      </c>
      <c r="H375" s="53" t="str">
        <f t="shared" ca="1" si="36"/>
        <v/>
      </c>
      <c r="I375" s="51" t="str">
        <f t="shared" si="37"/>
        <v/>
      </c>
      <c r="J375" s="29" t="str">
        <f>IF(G375&lt;&gt;"",IF($D$7="Weekly","Wk "&amp;WEEKNUM(G375)&amp;" "&amp;"- "&amp;YEAR(G375),IF($D$7="Monthly",TEXT(G375,"mmm-yyyy"),IF($D$7="Yearly","Y "&amp;YEAR(G375),IF($D$7="Quarterly",YEAR(G375)&amp;" - Q"&amp;LOOKUP(MONTH(G375),{1,4,7,10},{1,2,3,4}),TEXT(F375,"dd-mmm-yy")&amp;" - "&amp;TEXT(G375,"dd-mmm-yy"))))),"")</f>
        <v/>
      </c>
      <c r="O375" s="63"/>
      <c r="S375" s="16" t="str">
        <f t="array" ref="S375">IF(T375&lt;&gt;"",MIN(IF($C$15:$C$10000&gt;=(T375-6),$C$15:$C$10000)),"")</f>
        <v/>
      </c>
      <c r="T375" s="16" t="str">
        <f t="array" ref="T375">IF(T374&lt;&gt;"",IF(S374-1&gt;=$U$7,MAX(IF($C$15:$C$10000&lt;=(S374-1),$C$15:$C$10000)),""),"")</f>
        <v/>
      </c>
      <c r="U375" s="16" t="str">
        <f t="array" ref="U375">IF(V375&lt;&gt;"",MIN(IF($C$15:$C$10000&gt;=DATE(YEAR(V375),MONTH(V375),1),$C$15:$C$10000)),"")</f>
        <v/>
      </c>
      <c r="V375" s="16" t="str">
        <f t="array" ref="V375">IF(V374&lt;&gt;"",IF(U374-1&gt;=$U$7,MAX(IF($C$15:$C$10000&lt;=U374-1,$C$15:$C$10000)),""),"")</f>
        <v/>
      </c>
      <c r="W375" s="20" t="str">
        <f t="array" ref="W375">IF(X375&lt;&gt;"",MIN(IF($C$15:$C$10000&gt;=DATE(YEAR(X375),3*(ROUNDUP(MONTH(X375)/3,0)-1)+1,1),$C$15:$C$10000)),"")</f>
        <v/>
      </c>
      <c r="X375" s="16" t="str">
        <f t="array" ref="X375">IF(X374&lt;&gt;"",IF(W374-1&gt;=$U$7,MAX(IF($C$15:$C$10000&lt;=W374-1,$C$15:$C$10000)),""),"")</f>
        <v/>
      </c>
      <c r="Y375" s="16" t="str">
        <f t="array" ref="Y375">IF(Z375&lt;&gt;"",MIN(IF($C$15:$C$10000&gt;=DATE(YEAR(Z375),1,1),$C$15:$C$10000)),"")</f>
        <v/>
      </c>
      <c r="Z375" s="16" t="str">
        <f t="array" ref="Z375">IF(Z374&lt;&gt;"",IF(Y374-1&gt;=$U$7,MAX(IF($C$15:$C$10000&lt;=Y374-1,$C$15:$C$10000)),""),"")</f>
        <v/>
      </c>
      <c r="AA375" s="16" t="str">
        <f t="array" ref="AA375">IF(AB375&lt;&gt;"",MIN(IF($C$15:$C$10000&gt;=AB375-$G$7,$C$15:$C$10000)),"")</f>
        <v/>
      </c>
      <c r="AB375" s="16" t="str">
        <f t="array" ref="AB375">IF(AB374&lt;&gt;"",IF(AA374-1&gt;=$U$7,MAX(IF($C$15:$C$10000&lt;=AA374-1,$C$15:$C$10000)),""),"")</f>
        <v/>
      </c>
    </row>
    <row r="376" spans="3:28" x14ac:dyDescent="0.2">
      <c r="C376" s="16"/>
      <c r="D376" s="29"/>
      <c r="F376" s="16" t="str">
        <f t="shared" si="38"/>
        <v/>
      </c>
      <c r="G376" s="16" t="str">
        <f t="shared" si="39"/>
        <v/>
      </c>
      <c r="H376" s="53" t="str">
        <f t="shared" ca="1" si="36"/>
        <v/>
      </c>
      <c r="I376" s="51" t="str">
        <f t="shared" si="37"/>
        <v/>
      </c>
      <c r="J376" s="29" t="str">
        <f>IF(G376&lt;&gt;"",IF($D$7="Weekly","Wk "&amp;WEEKNUM(G376)&amp;" "&amp;"- "&amp;YEAR(G376),IF($D$7="Monthly",TEXT(G376,"mmm-yyyy"),IF($D$7="Yearly","Y "&amp;YEAR(G376),IF($D$7="Quarterly",YEAR(G376)&amp;" - Q"&amp;LOOKUP(MONTH(G376),{1,4,7,10},{1,2,3,4}),TEXT(F376,"dd-mmm-yy")&amp;" - "&amp;TEXT(G376,"dd-mmm-yy"))))),"")</f>
        <v/>
      </c>
      <c r="O376" s="63"/>
      <c r="S376" s="16" t="str">
        <f t="array" ref="S376">IF(T376&lt;&gt;"",MIN(IF($C$15:$C$10000&gt;=(T376-6),$C$15:$C$10000)),"")</f>
        <v/>
      </c>
      <c r="T376" s="16" t="str">
        <f t="array" ref="T376">IF(T375&lt;&gt;"",IF(S375-1&gt;=$U$7,MAX(IF($C$15:$C$10000&lt;=(S375-1),$C$15:$C$10000)),""),"")</f>
        <v/>
      </c>
      <c r="U376" s="16" t="str">
        <f t="array" ref="U376">IF(V376&lt;&gt;"",MIN(IF($C$15:$C$10000&gt;=DATE(YEAR(V376),MONTH(V376),1),$C$15:$C$10000)),"")</f>
        <v/>
      </c>
      <c r="V376" s="16" t="str">
        <f t="array" ref="V376">IF(V375&lt;&gt;"",IF(U375-1&gt;=$U$7,MAX(IF($C$15:$C$10000&lt;=U375-1,$C$15:$C$10000)),""),"")</f>
        <v/>
      </c>
      <c r="W376" s="20" t="str">
        <f t="array" ref="W376">IF(X376&lt;&gt;"",MIN(IF($C$15:$C$10000&gt;=DATE(YEAR(X376),3*(ROUNDUP(MONTH(X376)/3,0)-1)+1,1),$C$15:$C$10000)),"")</f>
        <v/>
      </c>
      <c r="X376" s="16" t="str">
        <f t="array" ref="X376">IF(X375&lt;&gt;"",IF(W375-1&gt;=$U$7,MAX(IF($C$15:$C$10000&lt;=W375-1,$C$15:$C$10000)),""),"")</f>
        <v/>
      </c>
      <c r="Y376" s="16" t="str">
        <f t="array" ref="Y376">IF(Z376&lt;&gt;"",MIN(IF($C$15:$C$10000&gt;=DATE(YEAR(Z376),1,1),$C$15:$C$10000)),"")</f>
        <v/>
      </c>
      <c r="Z376" s="16" t="str">
        <f t="array" ref="Z376">IF(Z375&lt;&gt;"",IF(Y375-1&gt;=$U$7,MAX(IF($C$15:$C$10000&lt;=Y375-1,$C$15:$C$10000)),""),"")</f>
        <v/>
      </c>
      <c r="AA376" s="16" t="str">
        <f t="array" ref="AA376">IF(AB376&lt;&gt;"",MIN(IF($C$15:$C$10000&gt;=AB376-$G$7,$C$15:$C$10000)),"")</f>
        <v/>
      </c>
      <c r="AB376" s="16" t="str">
        <f t="array" ref="AB376">IF(AB375&lt;&gt;"",IF(AA375-1&gt;=$U$7,MAX(IF($C$15:$C$10000&lt;=AA375-1,$C$15:$C$10000)),""),"")</f>
        <v/>
      </c>
    </row>
    <row r="377" spans="3:28" x14ac:dyDescent="0.2">
      <c r="C377" s="16"/>
      <c r="D377" s="29"/>
      <c r="F377" s="16" t="str">
        <f t="shared" si="38"/>
        <v/>
      </c>
      <c r="G377" s="16" t="str">
        <f t="shared" si="39"/>
        <v/>
      </c>
      <c r="H377" s="53" t="str">
        <f t="shared" ca="1" si="36"/>
        <v/>
      </c>
      <c r="I377" s="51" t="str">
        <f t="shared" si="37"/>
        <v/>
      </c>
      <c r="J377" s="29" t="str">
        <f>IF(G377&lt;&gt;"",IF($D$7="Weekly","Wk "&amp;WEEKNUM(G377)&amp;" "&amp;"- "&amp;YEAR(G377),IF($D$7="Monthly",TEXT(G377,"mmm-yyyy"),IF($D$7="Yearly","Y "&amp;YEAR(G377),IF($D$7="Quarterly",YEAR(G377)&amp;" - Q"&amp;LOOKUP(MONTH(G377),{1,4,7,10},{1,2,3,4}),TEXT(F377,"dd-mmm-yy")&amp;" - "&amp;TEXT(G377,"dd-mmm-yy"))))),"")</f>
        <v/>
      </c>
      <c r="O377" s="63"/>
      <c r="S377" s="16" t="str">
        <f t="array" ref="S377">IF(T377&lt;&gt;"",MIN(IF($C$15:$C$10000&gt;=(T377-6),$C$15:$C$10000)),"")</f>
        <v/>
      </c>
      <c r="T377" s="16" t="str">
        <f t="array" ref="T377">IF(T376&lt;&gt;"",IF(S376-1&gt;=$U$7,MAX(IF($C$15:$C$10000&lt;=(S376-1),$C$15:$C$10000)),""),"")</f>
        <v/>
      </c>
      <c r="U377" s="16" t="str">
        <f t="array" ref="U377">IF(V377&lt;&gt;"",MIN(IF($C$15:$C$10000&gt;=DATE(YEAR(V377),MONTH(V377),1),$C$15:$C$10000)),"")</f>
        <v/>
      </c>
      <c r="V377" s="16" t="str">
        <f t="array" ref="V377">IF(V376&lt;&gt;"",IF(U376-1&gt;=$U$7,MAX(IF($C$15:$C$10000&lt;=U376-1,$C$15:$C$10000)),""),"")</f>
        <v/>
      </c>
      <c r="W377" s="20" t="str">
        <f t="array" ref="W377">IF(X377&lt;&gt;"",MIN(IF($C$15:$C$10000&gt;=DATE(YEAR(X377),3*(ROUNDUP(MONTH(X377)/3,0)-1)+1,1),$C$15:$C$10000)),"")</f>
        <v/>
      </c>
      <c r="X377" s="16" t="str">
        <f t="array" ref="X377">IF(X376&lt;&gt;"",IF(W376-1&gt;=$U$7,MAX(IF($C$15:$C$10000&lt;=W376-1,$C$15:$C$10000)),""),"")</f>
        <v/>
      </c>
      <c r="Y377" s="16" t="str">
        <f t="array" ref="Y377">IF(Z377&lt;&gt;"",MIN(IF($C$15:$C$10000&gt;=DATE(YEAR(Z377),1,1),$C$15:$C$10000)),"")</f>
        <v/>
      </c>
      <c r="Z377" s="16" t="str">
        <f t="array" ref="Z377">IF(Z376&lt;&gt;"",IF(Y376-1&gt;=$U$7,MAX(IF($C$15:$C$10000&lt;=Y376-1,$C$15:$C$10000)),""),"")</f>
        <v/>
      </c>
      <c r="AA377" s="16" t="str">
        <f t="array" ref="AA377">IF(AB377&lt;&gt;"",MIN(IF($C$15:$C$10000&gt;=AB377-$G$7,$C$15:$C$10000)),"")</f>
        <v/>
      </c>
      <c r="AB377" s="16" t="str">
        <f t="array" ref="AB377">IF(AB376&lt;&gt;"",IF(AA376-1&gt;=$U$7,MAX(IF($C$15:$C$10000&lt;=AA376-1,$C$15:$C$10000)),""),"")</f>
        <v/>
      </c>
    </row>
    <row r="378" spans="3:28" x14ac:dyDescent="0.2">
      <c r="C378" s="16"/>
      <c r="D378" s="29"/>
      <c r="F378" s="16" t="str">
        <f t="shared" si="38"/>
        <v/>
      </c>
      <c r="G378" s="16" t="str">
        <f t="shared" si="39"/>
        <v/>
      </c>
      <c r="H378" s="53" t="str">
        <f t="shared" ca="1" si="36"/>
        <v/>
      </c>
      <c r="I378" s="51" t="str">
        <f t="shared" si="37"/>
        <v/>
      </c>
      <c r="J378" s="29" t="str">
        <f>IF(G378&lt;&gt;"",IF($D$7="Weekly","Wk "&amp;WEEKNUM(G378)&amp;" "&amp;"- "&amp;YEAR(G378),IF($D$7="Monthly",TEXT(G378,"mmm-yyyy"),IF($D$7="Yearly","Y "&amp;YEAR(G378),IF($D$7="Quarterly",YEAR(G378)&amp;" - Q"&amp;LOOKUP(MONTH(G378),{1,4,7,10},{1,2,3,4}),TEXT(F378,"dd-mmm-yy")&amp;" - "&amp;TEXT(G378,"dd-mmm-yy"))))),"")</f>
        <v/>
      </c>
      <c r="O378" s="63"/>
      <c r="S378" s="16" t="str">
        <f t="array" ref="S378">IF(T378&lt;&gt;"",MIN(IF($C$15:$C$10000&gt;=(T378-6),$C$15:$C$10000)),"")</f>
        <v/>
      </c>
      <c r="T378" s="16" t="str">
        <f t="array" ref="T378">IF(T377&lt;&gt;"",IF(S377-1&gt;=$U$7,MAX(IF($C$15:$C$10000&lt;=(S377-1),$C$15:$C$10000)),""),"")</f>
        <v/>
      </c>
      <c r="U378" s="16" t="str">
        <f t="array" ref="U378">IF(V378&lt;&gt;"",MIN(IF($C$15:$C$10000&gt;=DATE(YEAR(V378),MONTH(V378),1),$C$15:$C$10000)),"")</f>
        <v/>
      </c>
      <c r="V378" s="16" t="str">
        <f t="array" ref="V378">IF(V377&lt;&gt;"",IF(U377-1&gt;=$U$7,MAX(IF($C$15:$C$10000&lt;=U377-1,$C$15:$C$10000)),""),"")</f>
        <v/>
      </c>
      <c r="W378" s="20" t="str">
        <f t="array" ref="W378">IF(X378&lt;&gt;"",MIN(IF($C$15:$C$10000&gt;=DATE(YEAR(X378),3*(ROUNDUP(MONTH(X378)/3,0)-1)+1,1),$C$15:$C$10000)),"")</f>
        <v/>
      </c>
      <c r="X378" s="16" t="str">
        <f t="array" ref="X378">IF(X377&lt;&gt;"",IF(W377-1&gt;=$U$7,MAX(IF($C$15:$C$10000&lt;=W377-1,$C$15:$C$10000)),""),"")</f>
        <v/>
      </c>
      <c r="Y378" s="16" t="str">
        <f t="array" ref="Y378">IF(Z378&lt;&gt;"",MIN(IF($C$15:$C$10000&gt;=DATE(YEAR(Z378),1,1),$C$15:$C$10000)),"")</f>
        <v/>
      </c>
      <c r="Z378" s="16" t="str">
        <f t="array" ref="Z378">IF(Z377&lt;&gt;"",IF(Y377-1&gt;=$U$7,MAX(IF($C$15:$C$10000&lt;=Y377-1,$C$15:$C$10000)),""),"")</f>
        <v/>
      </c>
      <c r="AA378" s="16" t="str">
        <f t="array" ref="AA378">IF(AB378&lt;&gt;"",MIN(IF($C$15:$C$10000&gt;=AB378-$G$7,$C$15:$C$10000)),"")</f>
        <v/>
      </c>
      <c r="AB378" s="16" t="str">
        <f t="array" ref="AB378">IF(AB377&lt;&gt;"",IF(AA377-1&gt;=$U$7,MAX(IF($C$15:$C$10000&lt;=AA377-1,$C$15:$C$10000)),""),"")</f>
        <v/>
      </c>
    </row>
    <row r="379" spans="3:28" x14ac:dyDescent="0.2">
      <c r="C379" s="16"/>
      <c r="D379" s="29"/>
      <c r="F379" s="16" t="str">
        <f t="shared" si="38"/>
        <v/>
      </c>
      <c r="G379" s="16" t="str">
        <f t="shared" si="39"/>
        <v/>
      </c>
      <c r="H379" s="53" t="str">
        <f t="shared" ca="1" si="36"/>
        <v/>
      </c>
      <c r="I379" s="51" t="str">
        <f t="shared" si="37"/>
        <v/>
      </c>
      <c r="J379" s="29" t="str">
        <f>IF(G379&lt;&gt;"",IF($D$7="Weekly","Wk "&amp;WEEKNUM(G379)&amp;" "&amp;"- "&amp;YEAR(G379),IF($D$7="Monthly",TEXT(G379,"mmm-yyyy"),IF($D$7="Yearly","Y "&amp;YEAR(G379),IF($D$7="Quarterly",YEAR(G379)&amp;" - Q"&amp;LOOKUP(MONTH(G379),{1,4,7,10},{1,2,3,4}),TEXT(F379,"dd-mmm-yy")&amp;" - "&amp;TEXT(G379,"dd-mmm-yy"))))),"")</f>
        <v/>
      </c>
      <c r="O379" s="63"/>
      <c r="S379" s="16" t="str">
        <f t="array" ref="S379">IF(T379&lt;&gt;"",MIN(IF($C$15:$C$10000&gt;=(T379-6),$C$15:$C$10000)),"")</f>
        <v/>
      </c>
      <c r="T379" s="16" t="str">
        <f t="array" ref="T379">IF(T378&lt;&gt;"",IF(S378-1&gt;=$U$7,MAX(IF($C$15:$C$10000&lt;=(S378-1),$C$15:$C$10000)),""),"")</f>
        <v/>
      </c>
      <c r="U379" s="16" t="str">
        <f t="array" ref="U379">IF(V379&lt;&gt;"",MIN(IF($C$15:$C$10000&gt;=DATE(YEAR(V379),MONTH(V379),1),$C$15:$C$10000)),"")</f>
        <v/>
      </c>
      <c r="V379" s="16" t="str">
        <f t="array" ref="V379">IF(V378&lt;&gt;"",IF(U378-1&gt;=$U$7,MAX(IF($C$15:$C$10000&lt;=U378-1,$C$15:$C$10000)),""),"")</f>
        <v/>
      </c>
      <c r="W379" s="20" t="str">
        <f t="array" ref="W379">IF(X379&lt;&gt;"",MIN(IF($C$15:$C$10000&gt;=DATE(YEAR(X379),3*(ROUNDUP(MONTH(X379)/3,0)-1)+1,1),$C$15:$C$10000)),"")</f>
        <v/>
      </c>
      <c r="X379" s="16" t="str">
        <f t="array" ref="X379">IF(X378&lt;&gt;"",IF(W378-1&gt;=$U$7,MAX(IF($C$15:$C$10000&lt;=W378-1,$C$15:$C$10000)),""),"")</f>
        <v/>
      </c>
      <c r="Y379" s="16" t="str">
        <f t="array" ref="Y379">IF(Z379&lt;&gt;"",MIN(IF($C$15:$C$10000&gt;=DATE(YEAR(Z379),1,1),$C$15:$C$10000)),"")</f>
        <v/>
      </c>
      <c r="Z379" s="16" t="str">
        <f t="array" ref="Z379">IF(Z378&lt;&gt;"",IF(Y378-1&gt;=$U$7,MAX(IF($C$15:$C$10000&lt;=Y378-1,$C$15:$C$10000)),""),"")</f>
        <v/>
      </c>
      <c r="AA379" s="16" t="str">
        <f t="array" ref="AA379">IF(AB379&lt;&gt;"",MIN(IF($C$15:$C$10000&gt;=AB379-$G$7,$C$15:$C$10000)),"")</f>
        <v/>
      </c>
      <c r="AB379" s="16" t="str">
        <f t="array" ref="AB379">IF(AB378&lt;&gt;"",IF(AA378-1&gt;=$U$7,MAX(IF($C$15:$C$10000&lt;=AA378-1,$C$15:$C$10000)),""),"")</f>
        <v/>
      </c>
    </row>
    <row r="380" spans="3:28" x14ac:dyDescent="0.2">
      <c r="C380" s="16"/>
      <c r="D380" s="29"/>
      <c r="F380" s="16" t="str">
        <f t="shared" si="38"/>
        <v/>
      </c>
      <c r="G380" s="16" t="str">
        <f t="shared" si="39"/>
        <v/>
      </c>
      <c r="H380" s="53" t="str">
        <f t="shared" ca="1" si="36"/>
        <v/>
      </c>
      <c r="I380" s="51" t="str">
        <f t="shared" si="37"/>
        <v/>
      </c>
      <c r="J380" s="29" t="str">
        <f>IF(G380&lt;&gt;"",IF($D$7="Weekly","Wk "&amp;WEEKNUM(G380)&amp;" "&amp;"- "&amp;YEAR(G380),IF($D$7="Monthly",TEXT(G380,"mmm-yyyy"),IF($D$7="Yearly","Y "&amp;YEAR(G380),IF($D$7="Quarterly",YEAR(G380)&amp;" - Q"&amp;LOOKUP(MONTH(G380),{1,4,7,10},{1,2,3,4}),TEXT(F380,"dd-mmm-yy")&amp;" - "&amp;TEXT(G380,"dd-mmm-yy"))))),"")</f>
        <v/>
      </c>
      <c r="O380" s="63"/>
      <c r="S380" s="16" t="str">
        <f t="array" ref="S380">IF(T380&lt;&gt;"",MIN(IF($C$15:$C$10000&gt;=(T380-6),$C$15:$C$10000)),"")</f>
        <v/>
      </c>
      <c r="T380" s="16" t="str">
        <f t="array" ref="T380">IF(T379&lt;&gt;"",IF(S379-1&gt;=$U$7,MAX(IF($C$15:$C$10000&lt;=(S379-1),$C$15:$C$10000)),""),"")</f>
        <v/>
      </c>
      <c r="U380" s="16" t="str">
        <f t="array" ref="U380">IF(V380&lt;&gt;"",MIN(IF($C$15:$C$10000&gt;=DATE(YEAR(V380),MONTH(V380),1),$C$15:$C$10000)),"")</f>
        <v/>
      </c>
      <c r="V380" s="16" t="str">
        <f t="array" ref="V380">IF(V379&lt;&gt;"",IF(U379-1&gt;=$U$7,MAX(IF($C$15:$C$10000&lt;=U379-1,$C$15:$C$10000)),""),"")</f>
        <v/>
      </c>
      <c r="W380" s="20" t="str">
        <f t="array" ref="W380">IF(X380&lt;&gt;"",MIN(IF($C$15:$C$10000&gt;=DATE(YEAR(X380),3*(ROUNDUP(MONTH(X380)/3,0)-1)+1,1),$C$15:$C$10000)),"")</f>
        <v/>
      </c>
      <c r="X380" s="16" t="str">
        <f t="array" ref="X380">IF(X379&lt;&gt;"",IF(W379-1&gt;=$U$7,MAX(IF($C$15:$C$10000&lt;=W379-1,$C$15:$C$10000)),""),"")</f>
        <v/>
      </c>
      <c r="Y380" s="16" t="str">
        <f t="array" ref="Y380">IF(Z380&lt;&gt;"",MIN(IF($C$15:$C$10000&gt;=DATE(YEAR(Z380),1,1),$C$15:$C$10000)),"")</f>
        <v/>
      </c>
      <c r="Z380" s="16" t="str">
        <f t="array" ref="Z380">IF(Z379&lt;&gt;"",IF(Y379-1&gt;=$U$7,MAX(IF($C$15:$C$10000&lt;=Y379-1,$C$15:$C$10000)),""),"")</f>
        <v/>
      </c>
      <c r="AA380" s="16" t="str">
        <f t="array" ref="AA380">IF(AB380&lt;&gt;"",MIN(IF($C$15:$C$10000&gt;=AB380-$G$7,$C$15:$C$10000)),"")</f>
        <v/>
      </c>
      <c r="AB380" s="16" t="str">
        <f t="array" ref="AB380">IF(AB379&lt;&gt;"",IF(AA379-1&gt;=$U$7,MAX(IF($C$15:$C$10000&lt;=AA379-1,$C$15:$C$10000)),""),"")</f>
        <v/>
      </c>
    </row>
    <row r="381" spans="3:28" x14ac:dyDescent="0.2">
      <c r="C381" s="16"/>
      <c r="D381" s="29"/>
      <c r="F381" s="16" t="str">
        <f t="shared" si="38"/>
        <v/>
      </c>
      <c r="G381" s="16" t="str">
        <f t="shared" si="39"/>
        <v/>
      </c>
      <c r="H381" s="53" t="str">
        <f t="shared" ca="1" si="36"/>
        <v/>
      </c>
      <c r="I381" s="51" t="str">
        <f t="shared" si="37"/>
        <v/>
      </c>
      <c r="J381" s="29" t="str">
        <f>IF(G381&lt;&gt;"",IF($D$7="Weekly","Wk "&amp;WEEKNUM(G381)&amp;" "&amp;"- "&amp;YEAR(G381),IF($D$7="Monthly",TEXT(G381,"mmm-yyyy"),IF($D$7="Yearly","Y "&amp;YEAR(G381),IF($D$7="Quarterly",YEAR(G381)&amp;" - Q"&amp;LOOKUP(MONTH(G381),{1,4,7,10},{1,2,3,4}),TEXT(F381,"dd-mmm-yy")&amp;" - "&amp;TEXT(G381,"dd-mmm-yy"))))),"")</f>
        <v/>
      </c>
      <c r="O381" s="63"/>
      <c r="S381" s="16" t="str">
        <f t="array" ref="S381">IF(T381&lt;&gt;"",MIN(IF($C$15:$C$10000&gt;=(T381-6),$C$15:$C$10000)),"")</f>
        <v/>
      </c>
      <c r="T381" s="16" t="str">
        <f t="array" ref="T381">IF(T380&lt;&gt;"",IF(S380-1&gt;=$U$7,MAX(IF($C$15:$C$10000&lt;=(S380-1),$C$15:$C$10000)),""),"")</f>
        <v/>
      </c>
      <c r="U381" s="16" t="str">
        <f t="array" ref="U381">IF(V381&lt;&gt;"",MIN(IF($C$15:$C$10000&gt;=DATE(YEAR(V381),MONTH(V381),1),$C$15:$C$10000)),"")</f>
        <v/>
      </c>
      <c r="V381" s="16" t="str">
        <f t="array" ref="V381">IF(V380&lt;&gt;"",IF(U380-1&gt;=$U$7,MAX(IF($C$15:$C$10000&lt;=U380-1,$C$15:$C$10000)),""),"")</f>
        <v/>
      </c>
      <c r="W381" s="20" t="str">
        <f t="array" ref="W381">IF(X381&lt;&gt;"",MIN(IF($C$15:$C$10000&gt;=DATE(YEAR(X381),3*(ROUNDUP(MONTH(X381)/3,0)-1)+1,1),$C$15:$C$10000)),"")</f>
        <v/>
      </c>
      <c r="X381" s="16" t="str">
        <f t="array" ref="X381">IF(X380&lt;&gt;"",IF(W380-1&gt;=$U$7,MAX(IF($C$15:$C$10000&lt;=W380-1,$C$15:$C$10000)),""),"")</f>
        <v/>
      </c>
      <c r="Y381" s="16" t="str">
        <f t="array" ref="Y381">IF(Z381&lt;&gt;"",MIN(IF($C$15:$C$10000&gt;=DATE(YEAR(Z381),1,1),$C$15:$C$10000)),"")</f>
        <v/>
      </c>
      <c r="Z381" s="16" t="str">
        <f t="array" ref="Z381">IF(Z380&lt;&gt;"",IF(Y380-1&gt;=$U$7,MAX(IF($C$15:$C$10000&lt;=Y380-1,$C$15:$C$10000)),""),"")</f>
        <v/>
      </c>
      <c r="AA381" s="16" t="str">
        <f t="array" ref="AA381">IF(AB381&lt;&gt;"",MIN(IF($C$15:$C$10000&gt;=AB381-$G$7,$C$15:$C$10000)),"")</f>
        <v/>
      </c>
      <c r="AB381" s="16" t="str">
        <f t="array" ref="AB381">IF(AB380&lt;&gt;"",IF(AA380-1&gt;=$U$7,MAX(IF($C$15:$C$10000&lt;=AA380-1,$C$15:$C$10000)),""),"")</f>
        <v/>
      </c>
    </row>
    <row r="382" spans="3:28" x14ac:dyDescent="0.2">
      <c r="C382" s="16"/>
      <c r="D382" s="29"/>
      <c r="F382" s="16" t="str">
        <f t="shared" si="38"/>
        <v/>
      </c>
      <c r="G382" s="16" t="str">
        <f t="shared" si="39"/>
        <v/>
      </c>
      <c r="H382" s="53" t="str">
        <f t="shared" ca="1" si="36"/>
        <v/>
      </c>
      <c r="I382" s="51" t="str">
        <f t="shared" si="37"/>
        <v/>
      </c>
      <c r="J382" s="29" t="str">
        <f>IF(G382&lt;&gt;"",IF($D$7="Weekly","Wk "&amp;WEEKNUM(G382)&amp;" "&amp;"- "&amp;YEAR(G382),IF($D$7="Monthly",TEXT(G382,"mmm-yyyy"),IF($D$7="Yearly","Y "&amp;YEAR(G382),IF($D$7="Quarterly",YEAR(G382)&amp;" - Q"&amp;LOOKUP(MONTH(G382),{1,4,7,10},{1,2,3,4}),TEXT(F382,"dd-mmm-yy")&amp;" - "&amp;TEXT(G382,"dd-mmm-yy"))))),"")</f>
        <v/>
      </c>
      <c r="O382" s="63"/>
      <c r="S382" s="16" t="str">
        <f t="array" ref="S382">IF(T382&lt;&gt;"",MIN(IF($C$15:$C$10000&gt;=(T382-6),$C$15:$C$10000)),"")</f>
        <v/>
      </c>
      <c r="T382" s="16" t="str">
        <f t="array" ref="T382">IF(T381&lt;&gt;"",IF(S381-1&gt;=$U$7,MAX(IF($C$15:$C$10000&lt;=(S381-1),$C$15:$C$10000)),""),"")</f>
        <v/>
      </c>
      <c r="U382" s="16" t="str">
        <f t="array" ref="U382">IF(V382&lt;&gt;"",MIN(IF($C$15:$C$10000&gt;=DATE(YEAR(V382),MONTH(V382),1),$C$15:$C$10000)),"")</f>
        <v/>
      </c>
      <c r="V382" s="16" t="str">
        <f t="array" ref="V382">IF(V381&lt;&gt;"",IF(U381-1&gt;=$U$7,MAX(IF($C$15:$C$10000&lt;=U381-1,$C$15:$C$10000)),""),"")</f>
        <v/>
      </c>
      <c r="W382" s="20" t="str">
        <f t="array" ref="W382">IF(X382&lt;&gt;"",MIN(IF($C$15:$C$10000&gt;=DATE(YEAR(X382),3*(ROUNDUP(MONTH(X382)/3,0)-1)+1,1),$C$15:$C$10000)),"")</f>
        <v/>
      </c>
      <c r="X382" s="16" t="str">
        <f t="array" ref="X382">IF(X381&lt;&gt;"",IF(W381-1&gt;=$U$7,MAX(IF($C$15:$C$10000&lt;=W381-1,$C$15:$C$10000)),""),"")</f>
        <v/>
      </c>
      <c r="Y382" s="16" t="str">
        <f t="array" ref="Y382">IF(Z382&lt;&gt;"",MIN(IF($C$15:$C$10000&gt;=DATE(YEAR(Z382),1,1),$C$15:$C$10000)),"")</f>
        <v/>
      </c>
      <c r="Z382" s="16" t="str">
        <f t="array" ref="Z382">IF(Z381&lt;&gt;"",IF(Y381-1&gt;=$U$7,MAX(IF($C$15:$C$10000&lt;=Y381-1,$C$15:$C$10000)),""),"")</f>
        <v/>
      </c>
      <c r="AA382" s="16" t="str">
        <f t="array" ref="AA382">IF(AB382&lt;&gt;"",MIN(IF($C$15:$C$10000&gt;=AB382-$G$7,$C$15:$C$10000)),"")</f>
        <v/>
      </c>
      <c r="AB382" s="16" t="str">
        <f t="array" ref="AB382">IF(AB381&lt;&gt;"",IF(AA381-1&gt;=$U$7,MAX(IF($C$15:$C$10000&lt;=AA381-1,$C$15:$C$10000)),""),"")</f>
        <v/>
      </c>
    </row>
    <row r="383" spans="3:28" x14ac:dyDescent="0.2">
      <c r="C383" s="16"/>
      <c r="D383" s="29"/>
      <c r="F383" s="16" t="str">
        <f t="shared" si="38"/>
        <v/>
      </c>
      <c r="G383" s="16" t="str">
        <f t="shared" si="39"/>
        <v/>
      </c>
      <c r="H383" s="53" t="str">
        <f t="shared" ca="1" si="36"/>
        <v/>
      </c>
      <c r="I383" s="51" t="str">
        <f t="shared" si="37"/>
        <v/>
      </c>
      <c r="J383" s="29" t="str">
        <f>IF(G383&lt;&gt;"",IF($D$7="Weekly","Wk "&amp;WEEKNUM(G383)&amp;" "&amp;"- "&amp;YEAR(G383),IF($D$7="Monthly",TEXT(G383,"mmm-yyyy"),IF($D$7="Yearly","Y "&amp;YEAR(G383),IF($D$7="Quarterly",YEAR(G383)&amp;" - Q"&amp;LOOKUP(MONTH(G383),{1,4,7,10},{1,2,3,4}),TEXT(F383,"dd-mmm-yy")&amp;" - "&amp;TEXT(G383,"dd-mmm-yy"))))),"")</f>
        <v/>
      </c>
      <c r="O383" s="63"/>
      <c r="S383" s="16" t="str">
        <f t="array" ref="S383">IF(T383&lt;&gt;"",MIN(IF($C$15:$C$10000&gt;=(T383-6),$C$15:$C$10000)),"")</f>
        <v/>
      </c>
      <c r="T383" s="16" t="str">
        <f t="array" ref="T383">IF(T382&lt;&gt;"",IF(S382-1&gt;=$U$7,MAX(IF($C$15:$C$10000&lt;=(S382-1),$C$15:$C$10000)),""),"")</f>
        <v/>
      </c>
      <c r="U383" s="16" t="str">
        <f t="array" ref="U383">IF(V383&lt;&gt;"",MIN(IF($C$15:$C$10000&gt;=DATE(YEAR(V383),MONTH(V383),1),$C$15:$C$10000)),"")</f>
        <v/>
      </c>
      <c r="V383" s="16" t="str">
        <f t="array" ref="V383">IF(V382&lt;&gt;"",IF(U382-1&gt;=$U$7,MAX(IF($C$15:$C$10000&lt;=U382-1,$C$15:$C$10000)),""),"")</f>
        <v/>
      </c>
      <c r="W383" s="20" t="str">
        <f t="array" ref="W383">IF(X383&lt;&gt;"",MIN(IF($C$15:$C$10000&gt;=DATE(YEAR(X383),3*(ROUNDUP(MONTH(X383)/3,0)-1)+1,1),$C$15:$C$10000)),"")</f>
        <v/>
      </c>
      <c r="X383" s="16" t="str">
        <f t="array" ref="X383">IF(X382&lt;&gt;"",IF(W382-1&gt;=$U$7,MAX(IF($C$15:$C$10000&lt;=W382-1,$C$15:$C$10000)),""),"")</f>
        <v/>
      </c>
      <c r="Y383" s="16" t="str">
        <f t="array" ref="Y383">IF(Z383&lt;&gt;"",MIN(IF($C$15:$C$10000&gt;=DATE(YEAR(Z383),1,1),$C$15:$C$10000)),"")</f>
        <v/>
      </c>
      <c r="Z383" s="16" t="str">
        <f t="array" ref="Z383">IF(Z382&lt;&gt;"",IF(Y382-1&gt;=$U$7,MAX(IF($C$15:$C$10000&lt;=Y382-1,$C$15:$C$10000)),""),"")</f>
        <v/>
      </c>
      <c r="AA383" s="16" t="str">
        <f t="array" ref="AA383">IF(AB383&lt;&gt;"",MIN(IF($C$15:$C$10000&gt;=AB383-$G$7,$C$15:$C$10000)),"")</f>
        <v/>
      </c>
      <c r="AB383" s="16" t="str">
        <f t="array" ref="AB383">IF(AB382&lt;&gt;"",IF(AA382-1&gt;=$U$7,MAX(IF($C$15:$C$10000&lt;=AA382-1,$C$15:$C$10000)),""),"")</f>
        <v/>
      </c>
    </row>
    <row r="384" spans="3:28" x14ac:dyDescent="0.2">
      <c r="C384" s="16"/>
      <c r="D384" s="29"/>
      <c r="F384" s="16" t="str">
        <f t="shared" si="38"/>
        <v/>
      </c>
      <c r="G384" s="16" t="str">
        <f t="shared" si="39"/>
        <v/>
      </c>
      <c r="H384" s="53" t="str">
        <f t="shared" ca="1" si="36"/>
        <v/>
      </c>
      <c r="I384" s="51" t="str">
        <f t="shared" si="37"/>
        <v/>
      </c>
      <c r="J384" s="29" t="str">
        <f>IF(G384&lt;&gt;"",IF($D$7="Weekly","Wk "&amp;WEEKNUM(G384)&amp;" "&amp;"- "&amp;YEAR(G384),IF($D$7="Monthly",TEXT(G384,"mmm-yyyy"),IF($D$7="Yearly","Y "&amp;YEAR(G384),IF($D$7="Quarterly",YEAR(G384)&amp;" - Q"&amp;LOOKUP(MONTH(G384),{1,4,7,10},{1,2,3,4}),TEXT(F384,"dd-mmm-yy")&amp;" - "&amp;TEXT(G384,"dd-mmm-yy"))))),"")</f>
        <v/>
      </c>
      <c r="O384" s="63"/>
      <c r="S384" s="16" t="str">
        <f t="array" ref="S384">IF(T384&lt;&gt;"",MIN(IF($C$15:$C$10000&gt;=(T384-6),$C$15:$C$10000)),"")</f>
        <v/>
      </c>
      <c r="T384" s="16" t="str">
        <f t="array" ref="T384">IF(T383&lt;&gt;"",IF(S383-1&gt;=$U$7,MAX(IF($C$15:$C$10000&lt;=(S383-1),$C$15:$C$10000)),""),"")</f>
        <v/>
      </c>
      <c r="U384" s="16" t="str">
        <f t="array" ref="U384">IF(V384&lt;&gt;"",MIN(IF($C$15:$C$10000&gt;=DATE(YEAR(V384),MONTH(V384),1),$C$15:$C$10000)),"")</f>
        <v/>
      </c>
      <c r="V384" s="16" t="str">
        <f t="array" ref="V384">IF(V383&lt;&gt;"",IF(U383-1&gt;=$U$7,MAX(IF($C$15:$C$10000&lt;=U383-1,$C$15:$C$10000)),""),"")</f>
        <v/>
      </c>
      <c r="W384" s="20" t="str">
        <f t="array" ref="W384">IF(X384&lt;&gt;"",MIN(IF($C$15:$C$10000&gt;=DATE(YEAR(X384),3*(ROUNDUP(MONTH(X384)/3,0)-1)+1,1),$C$15:$C$10000)),"")</f>
        <v/>
      </c>
      <c r="X384" s="16" t="str">
        <f t="array" ref="X384">IF(X383&lt;&gt;"",IF(W383-1&gt;=$U$7,MAX(IF($C$15:$C$10000&lt;=W383-1,$C$15:$C$10000)),""),"")</f>
        <v/>
      </c>
      <c r="Y384" s="16" t="str">
        <f t="array" ref="Y384">IF(Z384&lt;&gt;"",MIN(IF($C$15:$C$10000&gt;=DATE(YEAR(Z384),1,1),$C$15:$C$10000)),"")</f>
        <v/>
      </c>
      <c r="Z384" s="16" t="str">
        <f t="array" ref="Z384">IF(Z383&lt;&gt;"",IF(Y383-1&gt;=$U$7,MAX(IF($C$15:$C$10000&lt;=Y383-1,$C$15:$C$10000)),""),"")</f>
        <v/>
      </c>
      <c r="AA384" s="16" t="str">
        <f t="array" ref="AA384">IF(AB384&lt;&gt;"",MIN(IF($C$15:$C$10000&gt;=AB384-$G$7,$C$15:$C$10000)),"")</f>
        <v/>
      </c>
      <c r="AB384" s="16" t="str">
        <f t="array" ref="AB384">IF(AB383&lt;&gt;"",IF(AA383-1&gt;=$U$7,MAX(IF($C$15:$C$10000&lt;=AA383-1,$C$15:$C$10000)),""),"")</f>
        <v/>
      </c>
    </row>
    <row r="385" spans="3:28" x14ac:dyDescent="0.2">
      <c r="C385" s="16"/>
      <c r="D385" s="29"/>
      <c r="F385" s="16" t="str">
        <f t="shared" si="38"/>
        <v/>
      </c>
      <c r="G385" s="16" t="str">
        <f t="shared" si="39"/>
        <v/>
      </c>
      <c r="H385" s="53" t="str">
        <f t="shared" ca="1" si="36"/>
        <v/>
      </c>
      <c r="I385" s="51" t="str">
        <f t="shared" si="37"/>
        <v/>
      </c>
      <c r="J385" s="29" t="str">
        <f>IF(G385&lt;&gt;"",IF($D$7="Weekly","Wk "&amp;WEEKNUM(G385)&amp;" "&amp;"- "&amp;YEAR(G385),IF($D$7="Monthly",TEXT(G385,"mmm-yyyy"),IF($D$7="Yearly","Y "&amp;YEAR(G385),IF($D$7="Quarterly",YEAR(G385)&amp;" - Q"&amp;LOOKUP(MONTH(G385),{1,4,7,10},{1,2,3,4}),TEXT(F385,"dd-mmm-yy")&amp;" - "&amp;TEXT(G385,"dd-mmm-yy"))))),"")</f>
        <v/>
      </c>
      <c r="O385" s="63"/>
      <c r="S385" s="16" t="str">
        <f t="array" ref="S385">IF(T385&lt;&gt;"",MIN(IF($C$15:$C$10000&gt;=(T385-6),$C$15:$C$10000)),"")</f>
        <v/>
      </c>
      <c r="T385" s="16" t="str">
        <f t="array" ref="T385">IF(T384&lt;&gt;"",IF(S384-1&gt;=$U$7,MAX(IF($C$15:$C$10000&lt;=(S384-1),$C$15:$C$10000)),""),"")</f>
        <v/>
      </c>
      <c r="U385" s="16" t="str">
        <f t="array" ref="U385">IF(V385&lt;&gt;"",MIN(IF($C$15:$C$10000&gt;=DATE(YEAR(V385),MONTH(V385),1),$C$15:$C$10000)),"")</f>
        <v/>
      </c>
      <c r="V385" s="16" t="str">
        <f t="array" ref="V385">IF(V384&lt;&gt;"",IF(U384-1&gt;=$U$7,MAX(IF($C$15:$C$10000&lt;=U384-1,$C$15:$C$10000)),""),"")</f>
        <v/>
      </c>
      <c r="W385" s="20" t="str">
        <f t="array" ref="W385">IF(X385&lt;&gt;"",MIN(IF($C$15:$C$10000&gt;=DATE(YEAR(X385),3*(ROUNDUP(MONTH(X385)/3,0)-1)+1,1),$C$15:$C$10000)),"")</f>
        <v/>
      </c>
      <c r="X385" s="16" t="str">
        <f t="array" ref="X385">IF(X384&lt;&gt;"",IF(W384-1&gt;=$U$7,MAX(IF($C$15:$C$10000&lt;=W384-1,$C$15:$C$10000)),""),"")</f>
        <v/>
      </c>
      <c r="Y385" s="16" t="str">
        <f t="array" ref="Y385">IF(Z385&lt;&gt;"",MIN(IF($C$15:$C$10000&gt;=DATE(YEAR(Z385),1,1),$C$15:$C$10000)),"")</f>
        <v/>
      </c>
      <c r="Z385" s="16" t="str">
        <f t="array" ref="Z385">IF(Z384&lt;&gt;"",IF(Y384-1&gt;=$U$7,MAX(IF($C$15:$C$10000&lt;=Y384-1,$C$15:$C$10000)),""),"")</f>
        <v/>
      </c>
      <c r="AA385" s="16" t="str">
        <f t="array" ref="AA385">IF(AB385&lt;&gt;"",MIN(IF($C$15:$C$10000&gt;=AB385-$G$7,$C$15:$C$10000)),"")</f>
        <v/>
      </c>
      <c r="AB385" s="16" t="str">
        <f t="array" ref="AB385">IF(AB384&lt;&gt;"",IF(AA384-1&gt;=$U$7,MAX(IF($C$15:$C$10000&lt;=AA384-1,$C$15:$C$10000)),""),"")</f>
        <v/>
      </c>
    </row>
    <row r="386" spans="3:28" x14ac:dyDescent="0.2">
      <c r="C386" s="16"/>
      <c r="D386" s="29"/>
      <c r="F386" s="16" t="str">
        <f t="shared" si="38"/>
        <v/>
      </c>
      <c r="G386" s="16" t="str">
        <f t="shared" si="39"/>
        <v/>
      </c>
      <c r="H386" s="53" t="str">
        <f t="shared" ca="1" si="36"/>
        <v/>
      </c>
      <c r="I386" s="51" t="str">
        <f t="shared" si="37"/>
        <v/>
      </c>
      <c r="J386" s="29" t="str">
        <f>IF(G386&lt;&gt;"",IF($D$7="Weekly","Wk "&amp;WEEKNUM(G386)&amp;" "&amp;"- "&amp;YEAR(G386),IF($D$7="Monthly",TEXT(G386,"mmm-yyyy"),IF($D$7="Yearly","Y "&amp;YEAR(G386),IF($D$7="Quarterly",YEAR(G386)&amp;" - Q"&amp;LOOKUP(MONTH(G386),{1,4,7,10},{1,2,3,4}),TEXT(F386,"dd-mmm-yy")&amp;" - "&amp;TEXT(G386,"dd-mmm-yy"))))),"")</f>
        <v/>
      </c>
      <c r="O386" s="63"/>
      <c r="S386" s="16" t="str">
        <f t="array" ref="S386">IF(T386&lt;&gt;"",MIN(IF($C$15:$C$10000&gt;=(T386-6),$C$15:$C$10000)),"")</f>
        <v/>
      </c>
      <c r="T386" s="16" t="str">
        <f t="array" ref="T386">IF(T385&lt;&gt;"",IF(S385-1&gt;=$U$7,MAX(IF($C$15:$C$10000&lt;=(S385-1),$C$15:$C$10000)),""),"")</f>
        <v/>
      </c>
      <c r="U386" s="16" t="str">
        <f t="array" ref="U386">IF(V386&lt;&gt;"",MIN(IF($C$15:$C$10000&gt;=DATE(YEAR(V386),MONTH(V386),1),$C$15:$C$10000)),"")</f>
        <v/>
      </c>
      <c r="V386" s="16" t="str">
        <f t="array" ref="V386">IF(V385&lt;&gt;"",IF(U385-1&gt;=$U$7,MAX(IF($C$15:$C$10000&lt;=U385-1,$C$15:$C$10000)),""),"")</f>
        <v/>
      </c>
      <c r="W386" s="20" t="str">
        <f t="array" ref="W386">IF(X386&lt;&gt;"",MIN(IF($C$15:$C$10000&gt;=DATE(YEAR(X386),3*(ROUNDUP(MONTH(X386)/3,0)-1)+1,1),$C$15:$C$10000)),"")</f>
        <v/>
      </c>
      <c r="X386" s="16" t="str">
        <f t="array" ref="X386">IF(X385&lt;&gt;"",IF(W385-1&gt;=$U$7,MAX(IF($C$15:$C$10000&lt;=W385-1,$C$15:$C$10000)),""),"")</f>
        <v/>
      </c>
      <c r="Y386" s="16" t="str">
        <f t="array" ref="Y386">IF(Z386&lt;&gt;"",MIN(IF($C$15:$C$10000&gt;=DATE(YEAR(Z386),1,1),$C$15:$C$10000)),"")</f>
        <v/>
      </c>
      <c r="Z386" s="16" t="str">
        <f t="array" ref="Z386">IF(Z385&lt;&gt;"",IF(Y385-1&gt;=$U$7,MAX(IF($C$15:$C$10000&lt;=Y385-1,$C$15:$C$10000)),""),"")</f>
        <v/>
      </c>
      <c r="AA386" s="16" t="str">
        <f t="array" ref="AA386">IF(AB386&lt;&gt;"",MIN(IF($C$15:$C$10000&gt;=AB386-$G$7,$C$15:$C$10000)),"")</f>
        <v/>
      </c>
      <c r="AB386" s="16" t="str">
        <f t="array" ref="AB386">IF(AB385&lt;&gt;"",IF(AA385-1&gt;=$U$7,MAX(IF($C$15:$C$10000&lt;=AA385-1,$C$15:$C$10000)),""),"")</f>
        <v/>
      </c>
    </row>
    <row r="387" spans="3:28" x14ac:dyDescent="0.2">
      <c r="C387" s="16"/>
      <c r="D387" s="29"/>
      <c r="F387" s="16" t="str">
        <f t="shared" si="38"/>
        <v/>
      </c>
      <c r="G387" s="16" t="str">
        <f t="shared" si="39"/>
        <v/>
      </c>
      <c r="H387" s="53" t="str">
        <f t="shared" ca="1" si="36"/>
        <v/>
      </c>
      <c r="I387" s="51" t="str">
        <f t="shared" si="37"/>
        <v/>
      </c>
      <c r="J387" s="29" t="str">
        <f>IF(G387&lt;&gt;"",IF($D$7="Weekly","Wk "&amp;WEEKNUM(G387)&amp;" "&amp;"- "&amp;YEAR(G387),IF($D$7="Monthly",TEXT(G387,"mmm-yyyy"),IF($D$7="Yearly","Y "&amp;YEAR(G387),IF($D$7="Quarterly",YEAR(G387)&amp;" - Q"&amp;LOOKUP(MONTH(G387),{1,4,7,10},{1,2,3,4}),TEXT(F387,"dd-mmm-yy")&amp;" - "&amp;TEXT(G387,"dd-mmm-yy"))))),"")</f>
        <v/>
      </c>
      <c r="O387" s="63"/>
      <c r="S387" s="16" t="str">
        <f t="array" ref="S387">IF(T387&lt;&gt;"",MIN(IF($C$15:$C$10000&gt;=(T387-6),$C$15:$C$10000)),"")</f>
        <v/>
      </c>
      <c r="T387" s="16" t="str">
        <f t="array" ref="T387">IF(T386&lt;&gt;"",IF(S386-1&gt;=$U$7,MAX(IF($C$15:$C$10000&lt;=(S386-1),$C$15:$C$10000)),""),"")</f>
        <v/>
      </c>
      <c r="U387" s="16" t="str">
        <f t="array" ref="U387">IF(V387&lt;&gt;"",MIN(IF($C$15:$C$10000&gt;=DATE(YEAR(V387),MONTH(V387),1),$C$15:$C$10000)),"")</f>
        <v/>
      </c>
      <c r="V387" s="16" t="str">
        <f t="array" ref="V387">IF(V386&lt;&gt;"",IF(U386-1&gt;=$U$7,MAX(IF($C$15:$C$10000&lt;=U386-1,$C$15:$C$10000)),""),"")</f>
        <v/>
      </c>
      <c r="W387" s="20" t="str">
        <f t="array" ref="W387">IF(X387&lt;&gt;"",MIN(IF($C$15:$C$10000&gt;=DATE(YEAR(X387),3*(ROUNDUP(MONTH(X387)/3,0)-1)+1,1),$C$15:$C$10000)),"")</f>
        <v/>
      </c>
      <c r="X387" s="16" t="str">
        <f t="array" ref="X387">IF(X386&lt;&gt;"",IF(W386-1&gt;=$U$7,MAX(IF($C$15:$C$10000&lt;=W386-1,$C$15:$C$10000)),""),"")</f>
        <v/>
      </c>
      <c r="Y387" s="16" t="str">
        <f t="array" ref="Y387">IF(Z387&lt;&gt;"",MIN(IF($C$15:$C$10000&gt;=DATE(YEAR(Z387),1,1),$C$15:$C$10000)),"")</f>
        <v/>
      </c>
      <c r="Z387" s="16" t="str">
        <f t="array" ref="Z387">IF(Z386&lt;&gt;"",IF(Y386-1&gt;=$U$7,MAX(IF($C$15:$C$10000&lt;=Y386-1,$C$15:$C$10000)),""),"")</f>
        <v/>
      </c>
      <c r="AA387" s="16" t="str">
        <f t="array" ref="AA387">IF(AB387&lt;&gt;"",MIN(IF($C$15:$C$10000&gt;=AB387-$G$7,$C$15:$C$10000)),"")</f>
        <v/>
      </c>
      <c r="AB387" s="16" t="str">
        <f t="array" ref="AB387">IF(AB386&lt;&gt;"",IF(AA386-1&gt;=$U$7,MAX(IF($C$15:$C$10000&lt;=AA386-1,$C$15:$C$10000)),""),"")</f>
        <v/>
      </c>
    </row>
    <row r="388" spans="3:28" x14ac:dyDescent="0.2">
      <c r="C388" s="16"/>
      <c r="D388" s="29"/>
      <c r="F388" s="16" t="str">
        <f t="shared" si="38"/>
        <v/>
      </c>
      <c r="G388" s="16" t="str">
        <f t="shared" si="39"/>
        <v/>
      </c>
      <c r="H388" s="53" t="str">
        <f t="shared" ca="1" si="36"/>
        <v/>
      </c>
      <c r="I388" s="51" t="str">
        <f t="shared" si="37"/>
        <v/>
      </c>
      <c r="J388" s="29" t="str">
        <f>IF(G388&lt;&gt;"",IF($D$7="Weekly","Wk "&amp;WEEKNUM(G388)&amp;" "&amp;"- "&amp;YEAR(G388),IF($D$7="Monthly",TEXT(G388,"mmm-yyyy"),IF($D$7="Yearly","Y "&amp;YEAR(G388),IF($D$7="Quarterly",YEAR(G388)&amp;" - Q"&amp;LOOKUP(MONTH(G388),{1,4,7,10},{1,2,3,4}),TEXT(F388,"dd-mmm-yy")&amp;" - "&amp;TEXT(G388,"dd-mmm-yy"))))),"")</f>
        <v/>
      </c>
      <c r="O388" s="63"/>
      <c r="S388" s="16" t="str">
        <f t="array" ref="S388">IF(T388&lt;&gt;"",MIN(IF($C$15:$C$10000&gt;=(T388-6),$C$15:$C$10000)),"")</f>
        <v/>
      </c>
      <c r="T388" s="16" t="str">
        <f t="array" ref="T388">IF(T387&lt;&gt;"",IF(S387-1&gt;=$U$7,MAX(IF($C$15:$C$10000&lt;=(S387-1),$C$15:$C$10000)),""),"")</f>
        <v/>
      </c>
      <c r="U388" s="16" t="str">
        <f t="array" ref="U388">IF(V388&lt;&gt;"",MIN(IF($C$15:$C$10000&gt;=DATE(YEAR(V388),MONTH(V388),1),$C$15:$C$10000)),"")</f>
        <v/>
      </c>
      <c r="V388" s="16" t="str">
        <f t="array" ref="V388">IF(V387&lt;&gt;"",IF(U387-1&gt;=$U$7,MAX(IF($C$15:$C$10000&lt;=U387-1,$C$15:$C$10000)),""),"")</f>
        <v/>
      </c>
      <c r="W388" s="20" t="str">
        <f t="array" ref="W388">IF(X388&lt;&gt;"",MIN(IF($C$15:$C$10000&gt;=DATE(YEAR(X388),3*(ROUNDUP(MONTH(X388)/3,0)-1)+1,1),$C$15:$C$10000)),"")</f>
        <v/>
      </c>
      <c r="X388" s="16" t="str">
        <f t="array" ref="X388">IF(X387&lt;&gt;"",IF(W387-1&gt;=$U$7,MAX(IF($C$15:$C$10000&lt;=W387-1,$C$15:$C$10000)),""),"")</f>
        <v/>
      </c>
      <c r="Y388" s="16" t="str">
        <f t="array" ref="Y388">IF(Z388&lt;&gt;"",MIN(IF($C$15:$C$10000&gt;=DATE(YEAR(Z388),1,1),$C$15:$C$10000)),"")</f>
        <v/>
      </c>
      <c r="Z388" s="16" t="str">
        <f t="array" ref="Z388">IF(Z387&lt;&gt;"",IF(Y387-1&gt;=$U$7,MAX(IF($C$15:$C$10000&lt;=Y387-1,$C$15:$C$10000)),""),"")</f>
        <v/>
      </c>
      <c r="AA388" s="16" t="str">
        <f t="array" ref="AA388">IF(AB388&lt;&gt;"",MIN(IF($C$15:$C$10000&gt;=AB388-$G$7,$C$15:$C$10000)),"")</f>
        <v/>
      </c>
      <c r="AB388" s="16" t="str">
        <f t="array" ref="AB388">IF(AB387&lt;&gt;"",IF(AA387-1&gt;=$U$7,MAX(IF($C$15:$C$10000&lt;=AA387-1,$C$15:$C$10000)),""),"")</f>
        <v/>
      </c>
    </row>
    <row r="389" spans="3:28" x14ac:dyDescent="0.2">
      <c r="C389" s="16"/>
      <c r="D389" s="29"/>
      <c r="F389" s="16" t="str">
        <f t="shared" si="38"/>
        <v/>
      </c>
      <c r="G389" s="16" t="str">
        <f t="shared" si="39"/>
        <v/>
      </c>
      <c r="H389" s="53" t="str">
        <f t="shared" ca="1" si="36"/>
        <v/>
      </c>
      <c r="I389" s="51" t="str">
        <f t="shared" si="37"/>
        <v/>
      </c>
      <c r="J389" s="29" t="str">
        <f>IF(G389&lt;&gt;"",IF($D$7="Weekly","Wk "&amp;WEEKNUM(G389)&amp;" "&amp;"- "&amp;YEAR(G389),IF($D$7="Monthly",TEXT(G389,"mmm-yyyy"),IF($D$7="Yearly","Y "&amp;YEAR(G389),IF($D$7="Quarterly",YEAR(G389)&amp;" - Q"&amp;LOOKUP(MONTH(G389),{1,4,7,10},{1,2,3,4}),TEXT(F389,"dd-mmm-yy")&amp;" - "&amp;TEXT(G389,"dd-mmm-yy"))))),"")</f>
        <v/>
      </c>
      <c r="O389" s="63"/>
      <c r="S389" s="16" t="str">
        <f t="array" ref="S389">IF(T389&lt;&gt;"",MIN(IF($C$15:$C$10000&gt;=(T389-6),$C$15:$C$10000)),"")</f>
        <v/>
      </c>
      <c r="T389" s="16" t="str">
        <f t="array" ref="T389">IF(T388&lt;&gt;"",IF(S388-1&gt;=$U$7,MAX(IF($C$15:$C$10000&lt;=(S388-1),$C$15:$C$10000)),""),"")</f>
        <v/>
      </c>
      <c r="U389" s="16" t="str">
        <f t="array" ref="U389">IF(V389&lt;&gt;"",MIN(IF($C$15:$C$10000&gt;=DATE(YEAR(V389),MONTH(V389),1),$C$15:$C$10000)),"")</f>
        <v/>
      </c>
      <c r="V389" s="16" t="str">
        <f t="array" ref="V389">IF(V388&lt;&gt;"",IF(U388-1&gt;=$U$7,MAX(IF($C$15:$C$10000&lt;=U388-1,$C$15:$C$10000)),""),"")</f>
        <v/>
      </c>
      <c r="W389" s="20" t="str">
        <f t="array" ref="W389">IF(X389&lt;&gt;"",MIN(IF($C$15:$C$10000&gt;=DATE(YEAR(X389),3*(ROUNDUP(MONTH(X389)/3,0)-1)+1,1),$C$15:$C$10000)),"")</f>
        <v/>
      </c>
      <c r="X389" s="16" t="str">
        <f t="array" ref="X389">IF(X388&lt;&gt;"",IF(W388-1&gt;=$U$7,MAX(IF($C$15:$C$10000&lt;=W388-1,$C$15:$C$10000)),""),"")</f>
        <v/>
      </c>
      <c r="Y389" s="16" t="str">
        <f t="array" ref="Y389">IF(Z389&lt;&gt;"",MIN(IF($C$15:$C$10000&gt;=DATE(YEAR(Z389),1,1),$C$15:$C$10000)),"")</f>
        <v/>
      </c>
      <c r="Z389" s="16" t="str">
        <f t="array" ref="Z389">IF(Z388&lt;&gt;"",IF(Y388-1&gt;=$U$7,MAX(IF($C$15:$C$10000&lt;=Y388-1,$C$15:$C$10000)),""),"")</f>
        <v/>
      </c>
      <c r="AA389" s="16" t="str">
        <f t="array" ref="AA389">IF(AB389&lt;&gt;"",MIN(IF($C$15:$C$10000&gt;=AB389-$G$7,$C$15:$C$10000)),"")</f>
        <v/>
      </c>
      <c r="AB389" s="16" t="str">
        <f t="array" ref="AB389">IF(AB388&lt;&gt;"",IF(AA388-1&gt;=$U$7,MAX(IF($C$15:$C$10000&lt;=AA388-1,$C$15:$C$10000)),""),"")</f>
        <v/>
      </c>
    </row>
    <row r="390" spans="3:28" x14ac:dyDescent="0.2">
      <c r="C390" s="16"/>
      <c r="D390" s="29"/>
      <c r="F390" s="16" t="str">
        <f t="shared" si="38"/>
        <v/>
      </c>
      <c r="G390" s="16" t="str">
        <f t="shared" si="39"/>
        <v/>
      </c>
      <c r="H390" s="53" t="str">
        <f t="shared" ca="1" si="36"/>
        <v/>
      </c>
      <c r="I390" s="51" t="str">
        <f t="shared" si="37"/>
        <v/>
      </c>
      <c r="J390" s="29" t="str">
        <f>IF(G390&lt;&gt;"",IF($D$7="Weekly","Wk "&amp;WEEKNUM(G390)&amp;" "&amp;"- "&amp;YEAR(G390),IF($D$7="Monthly",TEXT(G390,"mmm-yyyy"),IF($D$7="Yearly","Y "&amp;YEAR(G390),IF($D$7="Quarterly",YEAR(G390)&amp;" - Q"&amp;LOOKUP(MONTH(G390),{1,4,7,10},{1,2,3,4}),TEXT(F390,"dd-mmm-yy")&amp;" - "&amp;TEXT(G390,"dd-mmm-yy"))))),"")</f>
        <v/>
      </c>
      <c r="O390" s="63"/>
      <c r="S390" s="16" t="str">
        <f t="array" ref="S390">IF(T390&lt;&gt;"",MIN(IF($C$15:$C$10000&gt;=(T390-6),$C$15:$C$10000)),"")</f>
        <v/>
      </c>
      <c r="T390" s="16" t="str">
        <f t="array" ref="T390">IF(T389&lt;&gt;"",IF(S389-1&gt;=$U$7,MAX(IF($C$15:$C$10000&lt;=(S389-1),$C$15:$C$10000)),""),"")</f>
        <v/>
      </c>
      <c r="U390" s="16" t="str">
        <f t="array" ref="U390">IF(V390&lt;&gt;"",MIN(IF($C$15:$C$10000&gt;=DATE(YEAR(V390),MONTH(V390),1),$C$15:$C$10000)),"")</f>
        <v/>
      </c>
      <c r="V390" s="16" t="str">
        <f t="array" ref="V390">IF(V389&lt;&gt;"",IF(U389-1&gt;=$U$7,MAX(IF($C$15:$C$10000&lt;=U389-1,$C$15:$C$10000)),""),"")</f>
        <v/>
      </c>
      <c r="W390" s="20" t="str">
        <f t="array" ref="W390">IF(X390&lt;&gt;"",MIN(IF($C$15:$C$10000&gt;=DATE(YEAR(X390),3*(ROUNDUP(MONTH(X390)/3,0)-1)+1,1),$C$15:$C$10000)),"")</f>
        <v/>
      </c>
      <c r="X390" s="16" t="str">
        <f t="array" ref="X390">IF(X389&lt;&gt;"",IF(W389-1&gt;=$U$7,MAX(IF($C$15:$C$10000&lt;=W389-1,$C$15:$C$10000)),""),"")</f>
        <v/>
      </c>
      <c r="Y390" s="16" t="str">
        <f t="array" ref="Y390">IF(Z390&lt;&gt;"",MIN(IF($C$15:$C$10000&gt;=DATE(YEAR(Z390),1,1),$C$15:$C$10000)),"")</f>
        <v/>
      </c>
      <c r="Z390" s="16" t="str">
        <f t="array" ref="Z390">IF(Z389&lt;&gt;"",IF(Y389-1&gt;=$U$7,MAX(IF($C$15:$C$10000&lt;=Y389-1,$C$15:$C$10000)),""),"")</f>
        <v/>
      </c>
      <c r="AA390" s="16" t="str">
        <f t="array" ref="AA390">IF(AB390&lt;&gt;"",MIN(IF($C$15:$C$10000&gt;=AB390-$G$7,$C$15:$C$10000)),"")</f>
        <v/>
      </c>
      <c r="AB390" s="16" t="str">
        <f t="array" ref="AB390">IF(AB389&lt;&gt;"",IF(AA389-1&gt;=$U$7,MAX(IF($C$15:$C$10000&lt;=AA389-1,$C$15:$C$10000)),""),"")</f>
        <v/>
      </c>
    </row>
    <row r="391" spans="3:28" x14ac:dyDescent="0.2">
      <c r="C391" s="16"/>
      <c r="D391" s="29"/>
      <c r="F391" s="16" t="str">
        <f t="shared" si="38"/>
        <v/>
      </c>
      <c r="G391" s="16" t="str">
        <f t="shared" si="39"/>
        <v/>
      </c>
      <c r="H391" s="53" t="str">
        <f t="shared" ca="1" si="36"/>
        <v/>
      </c>
      <c r="I391" s="51" t="str">
        <f t="shared" si="37"/>
        <v/>
      </c>
      <c r="J391" s="29" t="str">
        <f>IF(G391&lt;&gt;"",IF($D$7="Weekly","Wk "&amp;WEEKNUM(G391)&amp;" "&amp;"- "&amp;YEAR(G391),IF($D$7="Monthly",TEXT(G391,"mmm-yyyy"),IF($D$7="Yearly","Y "&amp;YEAR(G391),IF($D$7="Quarterly",YEAR(G391)&amp;" - Q"&amp;LOOKUP(MONTH(G391),{1,4,7,10},{1,2,3,4}),TEXT(F391,"dd-mmm-yy")&amp;" - "&amp;TEXT(G391,"dd-mmm-yy"))))),"")</f>
        <v/>
      </c>
      <c r="O391" s="63"/>
      <c r="S391" s="16" t="str">
        <f t="array" ref="S391">IF(T391&lt;&gt;"",MIN(IF($C$15:$C$10000&gt;=(T391-6),$C$15:$C$10000)),"")</f>
        <v/>
      </c>
      <c r="T391" s="16" t="str">
        <f t="array" ref="T391">IF(T390&lt;&gt;"",IF(S390-1&gt;=$U$7,MAX(IF($C$15:$C$10000&lt;=(S390-1),$C$15:$C$10000)),""),"")</f>
        <v/>
      </c>
      <c r="U391" s="16" t="str">
        <f t="array" ref="U391">IF(V391&lt;&gt;"",MIN(IF($C$15:$C$10000&gt;=DATE(YEAR(V391),MONTH(V391),1),$C$15:$C$10000)),"")</f>
        <v/>
      </c>
      <c r="V391" s="16" t="str">
        <f t="array" ref="V391">IF(V390&lt;&gt;"",IF(U390-1&gt;=$U$7,MAX(IF($C$15:$C$10000&lt;=U390-1,$C$15:$C$10000)),""),"")</f>
        <v/>
      </c>
      <c r="W391" s="20" t="str">
        <f t="array" ref="W391">IF(X391&lt;&gt;"",MIN(IF($C$15:$C$10000&gt;=DATE(YEAR(X391),3*(ROUNDUP(MONTH(X391)/3,0)-1)+1,1),$C$15:$C$10000)),"")</f>
        <v/>
      </c>
      <c r="X391" s="16" t="str">
        <f t="array" ref="X391">IF(X390&lt;&gt;"",IF(W390-1&gt;=$U$7,MAX(IF($C$15:$C$10000&lt;=W390-1,$C$15:$C$10000)),""),"")</f>
        <v/>
      </c>
      <c r="Y391" s="16" t="str">
        <f t="array" ref="Y391">IF(Z391&lt;&gt;"",MIN(IF($C$15:$C$10000&gt;=DATE(YEAR(Z391),1,1),$C$15:$C$10000)),"")</f>
        <v/>
      </c>
      <c r="Z391" s="16" t="str">
        <f t="array" ref="Z391">IF(Z390&lt;&gt;"",IF(Y390-1&gt;=$U$7,MAX(IF($C$15:$C$10000&lt;=Y390-1,$C$15:$C$10000)),""),"")</f>
        <v/>
      </c>
      <c r="AA391" s="16" t="str">
        <f t="array" ref="AA391">IF(AB391&lt;&gt;"",MIN(IF($C$15:$C$10000&gt;=AB391-$G$7,$C$15:$C$10000)),"")</f>
        <v/>
      </c>
      <c r="AB391" s="16" t="str">
        <f t="array" ref="AB391">IF(AB390&lt;&gt;"",IF(AA390-1&gt;=$U$7,MAX(IF($C$15:$C$10000&lt;=AA390-1,$C$15:$C$10000)),""),"")</f>
        <v/>
      </c>
    </row>
    <row r="392" spans="3:28" x14ac:dyDescent="0.2">
      <c r="C392" s="16"/>
      <c r="D392" s="29"/>
      <c r="F392" s="16" t="str">
        <f t="shared" si="38"/>
        <v/>
      </c>
      <c r="G392" s="16" t="str">
        <f t="shared" si="39"/>
        <v/>
      </c>
      <c r="H392" s="53" t="str">
        <f t="shared" ca="1" si="36"/>
        <v/>
      </c>
      <c r="I392" s="51" t="str">
        <f t="shared" si="37"/>
        <v/>
      </c>
      <c r="J392" s="29" t="str">
        <f>IF(G392&lt;&gt;"",IF($D$7="Weekly","Wk "&amp;WEEKNUM(G392)&amp;" "&amp;"- "&amp;YEAR(G392),IF($D$7="Monthly",TEXT(G392,"mmm-yyyy"),IF($D$7="Yearly","Y "&amp;YEAR(G392),IF($D$7="Quarterly",YEAR(G392)&amp;" - Q"&amp;LOOKUP(MONTH(G392),{1,4,7,10},{1,2,3,4}),TEXT(F392,"dd-mmm-yy")&amp;" - "&amp;TEXT(G392,"dd-mmm-yy"))))),"")</f>
        <v/>
      </c>
      <c r="O392" s="63"/>
      <c r="S392" s="16" t="str">
        <f t="array" ref="S392">IF(T392&lt;&gt;"",MIN(IF($C$15:$C$10000&gt;=(T392-6),$C$15:$C$10000)),"")</f>
        <v/>
      </c>
      <c r="T392" s="16" t="str">
        <f t="array" ref="T392">IF(T391&lt;&gt;"",IF(S391-1&gt;=$U$7,MAX(IF($C$15:$C$10000&lt;=(S391-1),$C$15:$C$10000)),""),"")</f>
        <v/>
      </c>
      <c r="U392" s="16" t="str">
        <f t="array" ref="U392">IF(V392&lt;&gt;"",MIN(IF($C$15:$C$10000&gt;=DATE(YEAR(V392),MONTH(V392),1),$C$15:$C$10000)),"")</f>
        <v/>
      </c>
      <c r="V392" s="16" t="str">
        <f t="array" ref="V392">IF(V391&lt;&gt;"",IF(U391-1&gt;=$U$7,MAX(IF($C$15:$C$10000&lt;=U391-1,$C$15:$C$10000)),""),"")</f>
        <v/>
      </c>
      <c r="W392" s="20" t="str">
        <f t="array" ref="W392">IF(X392&lt;&gt;"",MIN(IF($C$15:$C$10000&gt;=DATE(YEAR(X392),3*(ROUNDUP(MONTH(X392)/3,0)-1)+1,1),$C$15:$C$10000)),"")</f>
        <v/>
      </c>
      <c r="X392" s="16" t="str">
        <f t="array" ref="X392">IF(X391&lt;&gt;"",IF(W391-1&gt;=$U$7,MAX(IF($C$15:$C$10000&lt;=W391-1,$C$15:$C$10000)),""),"")</f>
        <v/>
      </c>
      <c r="Y392" s="16" t="str">
        <f t="array" ref="Y392">IF(Z392&lt;&gt;"",MIN(IF($C$15:$C$10000&gt;=DATE(YEAR(Z392),1,1),$C$15:$C$10000)),"")</f>
        <v/>
      </c>
      <c r="Z392" s="16" t="str">
        <f t="array" ref="Z392">IF(Z391&lt;&gt;"",IF(Y391-1&gt;=$U$7,MAX(IF($C$15:$C$10000&lt;=Y391-1,$C$15:$C$10000)),""),"")</f>
        <v/>
      </c>
      <c r="AA392" s="16" t="str">
        <f t="array" ref="AA392">IF(AB392&lt;&gt;"",MIN(IF($C$15:$C$10000&gt;=AB392-$G$7,$C$15:$C$10000)),"")</f>
        <v/>
      </c>
      <c r="AB392" s="16" t="str">
        <f t="array" ref="AB392">IF(AB391&lt;&gt;"",IF(AA391-1&gt;=$U$7,MAX(IF($C$15:$C$10000&lt;=AA391-1,$C$15:$C$10000)),""),"")</f>
        <v/>
      </c>
    </row>
    <row r="393" spans="3:28" x14ac:dyDescent="0.2">
      <c r="C393" s="16"/>
      <c r="D393" s="29"/>
      <c r="F393" s="16" t="str">
        <f t="shared" si="38"/>
        <v/>
      </c>
      <c r="G393" s="16" t="str">
        <f t="shared" si="39"/>
        <v/>
      </c>
      <c r="H393" s="53" t="str">
        <f t="shared" ca="1" si="36"/>
        <v/>
      </c>
      <c r="I393" s="51" t="str">
        <f t="shared" si="37"/>
        <v/>
      </c>
      <c r="J393" s="29" t="str">
        <f>IF(G393&lt;&gt;"",IF($D$7="Weekly","Wk "&amp;WEEKNUM(G393)&amp;" "&amp;"- "&amp;YEAR(G393),IF($D$7="Monthly",TEXT(G393,"mmm-yyyy"),IF($D$7="Yearly","Y "&amp;YEAR(G393),IF($D$7="Quarterly",YEAR(G393)&amp;" - Q"&amp;LOOKUP(MONTH(G393),{1,4,7,10},{1,2,3,4}),TEXT(F393,"dd-mmm-yy")&amp;" - "&amp;TEXT(G393,"dd-mmm-yy"))))),"")</f>
        <v/>
      </c>
      <c r="O393" s="63"/>
      <c r="S393" s="16" t="str">
        <f t="array" ref="S393">IF(T393&lt;&gt;"",MIN(IF($C$15:$C$10000&gt;=(T393-6),$C$15:$C$10000)),"")</f>
        <v/>
      </c>
      <c r="T393" s="16" t="str">
        <f t="array" ref="T393">IF(T392&lt;&gt;"",IF(S392-1&gt;=$U$7,MAX(IF($C$15:$C$10000&lt;=(S392-1),$C$15:$C$10000)),""),"")</f>
        <v/>
      </c>
      <c r="U393" s="16" t="str">
        <f t="array" ref="U393">IF(V393&lt;&gt;"",MIN(IF($C$15:$C$10000&gt;=DATE(YEAR(V393),MONTH(V393),1),$C$15:$C$10000)),"")</f>
        <v/>
      </c>
      <c r="V393" s="16" t="str">
        <f t="array" ref="V393">IF(V392&lt;&gt;"",IF(U392-1&gt;=$U$7,MAX(IF($C$15:$C$10000&lt;=U392-1,$C$15:$C$10000)),""),"")</f>
        <v/>
      </c>
      <c r="W393" s="20" t="str">
        <f t="array" ref="W393">IF(X393&lt;&gt;"",MIN(IF($C$15:$C$10000&gt;=DATE(YEAR(X393),3*(ROUNDUP(MONTH(X393)/3,0)-1)+1,1),$C$15:$C$10000)),"")</f>
        <v/>
      </c>
      <c r="X393" s="16" t="str">
        <f t="array" ref="X393">IF(X392&lt;&gt;"",IF(W392-1&gt;=$U$7,MAX(IF($C$15:$C$10000&lt;=W392-1,$C$15:$C$10000)),""),"")</f>
        <v/>
      </c>
      <c r="Y393" s="16" t="str">
        <f t="array" ref="Y393">IF(Z393&lt;&gt;"",MIN(IF($C$15:$C$10000&gt;=DATE(YEAR(Z393),1,1),$C$15:$C$10000)),"")</f>
        <v/>
      </c>
      <c r="Z393" s="16" t="str">
        <f t="array" ref="Z393">IF(Z392&lt;&gt;"",IF(Y392-1&gt;=$U$7,MAX(IF($C$15:$C$10000&lt;=Y392-1,$C$15:$C$10000)),""),"")</f>
        <v/>
      </c>
      <c r="AA393" s="16" t="str">
        <f t="array" ref="AA393">IF(AB393&lt;&gt;"",MIN(IF($C$15:$C$10000&gt;=AB393-$G$7,$C$15:$C$10000)),"")</f>
        <v/>
      </c>
      <c r="AB393" s="16" t="str">
        <f t="array" ref="AB393">IF(AB392&lt;&gt;"",IF(AA392-1&gt;=$U$7,MAX(IF($C$15:$C$10000&lt;=AA392-1,$C$15:$C$10000)),""),"")</f>
        <v/>
      </c>
    </row>
    <row r="394" spans="3:28" x14ac:dyDescent="0.2">
      <c r="C394" s="16"/>
      <c r="D394" s="29"/>
      <c r="F394" s="16" t="str">
        <f t="shared" si="38"/>
        <v/>
      </c>
      <c r="G394" s="16" t="str">
        <f t="shared" si="39"/>
        <v/>
      </c>
      <c r="H394" s="53" t="str">
        <f t="shared" ca="1" si="36"/>
        <v/>
      </c>
      <c r="I394" s="51" t="str">
        <f t="shared" si="37"/>
        <v/>
      </c>
      <c r="J394" s="29" t="str">
        <f>IF(G394&lt;&gt;"",IF($D$7="Weekly","Wk "&amp;WEEKNUM(G394)&amp;" "&amp;"- "&amp;YEAR(G394),IF($D$7="Monthly",TEXT(G394,"mmm-yyyy"),IF($D$7="Yearly","Y "&amp;YEAR(G394),IF($D$7="Quarterly",YEAR(G394)&amp;" - Q"&amp;LOOKUP(MONTH(G394),{1,4,7,10},{1,2,3,4}),TEXT(F394,"dd-mmm-yy")&amp;" - "&amp;TEXT(G394,"dd-mmm-yy"))))),"")</f>
        <v/>
      </c>
      <c r="O394" s="63"/>
      <c r="S394" s="16" t="str">
        <f t="array" ref="S394">IF(T394&lt;&gt;"",MIN(IF($C$15:$C$10000&gt;=(T394-6),$C$15:$C$10000)),"")</f>
        <v/>
      </c>
      <c r="T394" s="16" t="str">
        <f t="array" ref="T394">IF(T393&lt;&gt;"",IF(S393-1&gt;=$U$7,MAX(IF($C$15:$C$10000&lt;=(S393-1),$C$15:$C$10000)),""),"")</f>
        <v/>
      </c>
      <c r="U394" s="16" t="str">
        <f t="array" ref="U394">IF(V394&lt;&gt;"",MIN(IF($C$15:$C$10000&gt;=DATE(YEAR(V394),MONTH(V394),1),$C$15:$C$10000)),"")</f>
        <v/>
      </c>
      <c r="V394" s="16" t="str">
        <f t="array" ref="V394">IF(V393&lt;&gt;"",IF(U393-1&gt;=$U$7,MAX(IF($C$15:$C$10000&lt;=U393-1,$C$15:$C$10000)),""),"")</f>
        <v/>
      </c>
      <c r="W394" s="20" t="str">
        <f t="array" ref="W394">IF(X394&lt;&gt;"",MIN(IF($C$15:$C$10000&gt;=DATE(YEAR(X394),3*(ROUNDUP(MONTH(X394)/3,0)-1)+1,1),$C$15:$C$10000)),"")</f>
        <v/>
      </c>
      <c r="X394" s="16" t="str">
        <f t="array" ref="X394">IF(X393&lt;&gt;"",IF(W393-1&gt;=$U$7,MAX(IF($C$15:$C$10000&lt;=W393-1,$C$15:$C$10000)),""),"")</f>
        <v/>
      </c>
      <c r="Y394" s="16" t="str">
        <f t="array" ref="Y394">IF(Z394&lt;&gt;"",MIN(IF($C$15:$C$10000&gt;=DATE(YEAR(Z394),1,1),$C$15:$C$10000)),"")</f>
        <v/>
      </c>
      <c r="Z394" s="16" t="str">
        <f t="array" ref="Z394">IF(Z393&lt;&gt;"",IF(Y393-1&gt;=$U$7,MAX(IF($C$15:$C$10000&lt;=Y393-1,$C$15:$C$10000)),""),"")</f>
        <v/>
      </c>
      <c r="AA394" s="16" t="str">
        <f t="array" ref="AA394">IF(AB394&lt;&gt;"",MIN(IF($C$15:$C$10000&gt;=AB394-$G$7,$C$15:$C$10000)),"")</f>
        <v/>
      </c>
      <c r="AB394" s="16" t="str">
        <f t="array" ref="AB394">IF(AB393&lt;&gt;"",IF(AA393-1&gt;=$U$7,MAX(IF($C$15:$C$10000&lt;=AA393-1,$C$15:$C$10000)),""),"")</f>
        <v/>
      </c>
    </row>
    <row r="395" spans="3:28" x14ac:dyDescent="0.2">
      <c r="C395" s="16"/>
      <c r="D395" s="29"/>
      <c r="F395" s="16" t="str">
        <f t="shared" si="38"/>
        <v/>
      </c>
      <c r="G395" s="16" t="str">
        <f t="shared" si="39"/>
        <v/>
      </c>
      <c r="H395" s="53" t="str">
        <f t="shared" ca="1" si="36"/>
        <v/>
      </c>
      <c r="I395" s="51" t="str">
        <f t="shared" si="37"/>
        <v/>
      </c>
      <c r="J395" s="29" t="str">
        <f>IF(G395&lt;&gt;"",IF($D$7="Weekly","Wk "&amp;WEEKNUM(G395)&amp;" "&amp;"- "&amp;YEAR(G395),IF($D$7="Monthly",TEXT(G395,"mmm-yyyy"),IF($D$7="Yearly","Y "&amp;YEAR(G395),IF($D$7="Quarterly",YEAR(G395)&amp;" - Q"&amp;LOOKUP(MONTH(G395),{1,4,7,10},{1,2,3,4}),TEXT(F395,"dd-mmm-yy")&amp;" - "&amp;TEXT(G395,"dd-mmm-yy"))))),"")</f>
        <v/>
      </c>
      <c r="O395" s="63"/>
      <c r="S395" s="16" t="str">
        <f t="array" ref="S395">IF(T395&lt;&gt;"",MIN(IF($C$15:$C$10000&gt;=(T395-6),$C$15:$C$10000)),"")</f>
        <v/>
      </c>
      <c r="T395" s="16" t="str">
        <f t="array" ref="T395">IF(T394&lt;&gt;"",IF(S394-1&gt;=$U$7,MAX(IF($C$15:$C$10000&lt;=(S394-1),$C$15:$C$10000)),""),"")</f>
        <v/>
      </c>
      <c r="U395" s="16" t="str">
        <f t="array" ref="U395">IF(V395&lt;&gt;"",MIN(IF($C$15:$C$10000&gt;=DATE(YEAR(V395),MONTH(V395),1),$C$15:$C$10000)),"")</f>
        <v/>
      </c>
      <c r="V395" s="16" t="str">
        <f t="array" ref="V395">IF(V394&lt;&gt;"",IF(U394-1&gt;=$U$7,MAX(IF($C$15:$C$10000&lt;=U394-1,$C$15:$C$10000)),""),"")</f>
        <v/>
      </c>
      <c r="W395" s="20" t="str">
        <f t="array" ref="W395">IF(X395&lt;&gt;"",MIN(IF($C$15:$C$10000&gt;=DATE(YEAR(X395),3*(ROUNDUP(MONTH(X395)/3,0)-1)+1,1),$C$15:$C$10000)),"")</f>
        <v/>
      </c>
      <c r="X395" s="16" t="str">
        <f t="array" ref="X395">IF(X394&lt;&gt;"",IF(W394-1&gt;=$U$7,MAX(IF($C$15:$C$10000&lt;=W394-1,$C$15:$C$10000)),""),"")</f>
        <v/>
      </c>
      <c r="Y395" s="16" t="str">
        <f t="array" ref="Y395">IF(Z395&lt;&gt;"",MIN(IF($C$15:$C$10000&gt;=DATE(YEAR(Z395),1,1),$C$15:$C$10000)),"")</f>
        <v/>
      </c>
      <c r="Z395" s="16" t="str">
        <f t="array" ref="Z395">IF(Z394&lt;&gt;"",IF(Y394-1&gt;=$U$7,MAX(IF($C$15:$C$10000&lt;=Y394-1,$C$15:$C$10000)),""),"")</f>
        <v/>
      </c>
      <c r="AA395" s="16" t="str">
        <f t="array" ref="AA395">IF(AB395&lt;&gt;"",MIN(IF($C$15:$C$10000&gt;=AB395-$G$7,$C$15:$C$10000)),"")</f>
        <v/>
      </c>
      <c r="AB395" s="16" t="str">
        <f t="array" ref="AB395">IF(AB394&lt;&gt;"",IF(AA394-1&gt;=$U$7,MAX(IF($C$15:$C$10000&lt;=AA394-1,$C$15:$C$10000)),""),"")</f>
        <v/>
      </c>
    </row>
    <row r="396" spans="3:28" x14ac:dyDescent="0.2">
      <c r="C396" s="16"/>
      <c r="D396" s="29"/>
      <c r="F396" s="16" t="str">
        <f t="shared" si="38"/>
        <v/>
      </c>
      <c r="G396" s="16" t="str">
        <f t="shared" si="39"/>
        <v/>
      </c>
      <c r="H396" s="53" t="str">
        <f t="shared" ca="1" si="36"/>
        <v/>
      </c>
      <c r="I396" s="51" t="str">
        <f t="shared" si="37"/>
        <v/>
      </c>
      <c r="J396" s="29" t="str">
        <f>IF(G396&lt;&gt;"",IF($D$7="Weekly","Wk "&amp;WEEKNUM(G396)&amp;" "&amp;"- "&amp;YEAR(G396),IF($D$7="Monthly",TEXT(G396,"mmm-yyyy"),IF($D$7="Yearly","Y "&amp;YEAR(G396),IF($D$7="Quarterly",YEAR(G396)&amp;" - Q"&amp;LOOKUP(MONTH(G396),{1,4,7,10},{1,2,3,4}),TEXT(F396,"dd-mmm-yy")&amp;" - "&amp;TEXT(G396,"dd-mmm-yy"))))),"")</f>
        <v/>
      </c>
      <c r="O396" s="63"/>
      <c r="S396" s="16" t="str">
        <f t="array" ref="S396">IF(T396&lt;&gt;"",MIN(IF($C$15:$C$10000&gt;=(T396-6),$C$15:$C$10000)),"")</f>
        <v/>
      </c>
      <c r="T396" s="16" t="str">
        <f t="array" ref="T396">IF(T395&lt;&gt;"",IF(S395-1&gt;=$U$7,MAX(IF($C$15:$C$10000&lt;=(S395-1),$C$15:$C$10000)),""),"")</f>
        <v/>
      </c>
      <c r="U396" s="16" t="str">
        <f t="array" ref="U396">IF(V396&lt;&gt;"",MIN(IF($C$15:$C$10000&gt;=DATE(YEAR(V396),MONTH(V396),1),$C$15:$C$10000)),"")</f>
        <v/>
      </c>
      <c r="V396" s="16" t="str">
        <f t="array" ref="V396">IF(V395&lt;&gt;"",IF(U395-1&gt;=$U$7,MAX(IF($C$15:$C$10000&lt;=U395-1,$C$15:$C$10000)),""),"")</f>
        <v/>
      </c>
      <c r="W396" s="20" t="str">
        <f t="array" ref="W396">IF(X396&lt;&gt;"",MIN(IF($C$15:$C$10000&gt;=DATE(YEAR(X396),3*(ROUNDUP(MONTH(X396)/3,0)-1)+1,1),$C$15:$C$10000)),"")</f>
        <v/>
      </c>
      <c r="X396" s="16" t="str">
        <f t="array" ref="X396">IF(X395&lt;&gt;"",IF(W395-1&gt;=$U$7,MAX(IF($C$15:$C$10000&lt;=W395-1,$C$15:$C$10000)),""),"")</f>
        <v/>
      </c>
      <c r="Y396" s="16" t="str">
        <f t="array" ref="Y396">IF(Z396&lt;&gt;"",MIN(IF($C$15:$C$10000&gt;=DATE(YEAR(Z396),1,1),$C$15:$C$10000)),"")</f>
        <v/>
      </c>
      <c r="Z396" s="16" t="str">
        <f t="array" ref="Z396">IF(Z395&lt;&gt;"",IF(Y395-1&gt;=$U$7,MAX(IF($C$15:$C$10000&lt;=Y395-1,$C$15:$C$10000)),""),"")</f>
        <v/>
      </c>
      <c r="AA396" s="16" t="str">
        <f t="array" ref="AA396">IF(AB396&lt;&gt;"",MIN(IF($C$15:$C$10000&gt;=AB396-$G$7,$C$15:$C$10000)),"")</f>
        <v/>
      </c>
      <c r="AB396" s="16" t="str">
        <f t="array" ref="AB396">IF(AB395&lt;&gt;"",IF(AA395-1&gt;=$U$7,MAX(IF($C$15:$C$10000&lt;=AA395-1,$C$15:$C$10000)),""),"")</f>
        <v/>
      </c>
    </row>
    <row r="397" spans="3:28" x14ac:dyDescent="0.2">
      <c r="C397" s="16"/>
      <c r="D397" s="29"/>
      <c r="F397" s="16" t="str">
        <f t="shared" si="38"/>
        <v/>
      </c>
      <c r="G397" s="16" t="str">
        <f t="shared" si="39"/>
        <v/>
      </c>
      <c r="H397" s="53" t="str">
        <f t="shared" ca="1" si="36"/>
        <v/>
      </c>
      <c r="I397" s="51" t="str">
        <f t="shared" si="37"/>
        <v/>
      </c>
      <c r="J397" s="29" t="str">
        <f>IF(G397&lt;&gt;"",IF($D$7="Weekly","Wk "&amp;WEEKNUM(G397)&amp;" "&amp;"- "&amp;YEAR(G397),IF($D$7="Monthly",TEXT(G397,"mmm-yyyy"),IF($D$7="Yearly","Y "&amp;YEAR(G397),IF($D$7="Quarterly",YEAR(G397)&amp;" - Q"&amp;LOOKUP(MONTH(G397),{1,4,7,10},{1,2,3,4}),TEXT(F397,"dd-mmm-yy")&amp;" - "&amp;TEXT(G397,"dd-mmm-yy"))))),"")</f>
        <v/>
      </c>
      <c r="O397" s="63"/>
      <c r="S397" s="16" t="str">
        <f t="array" ref="S397">IF(T397&lt;&gt;"",MIN(IF($C$15:$C$10000&gt;=(T397-6),$C$15:$C$10000)),"")</f>
        <v/>
      </c>
      <c r="T397" s="16" t="str">
        <f t="array" ref="T397">IF(T396&lt;&gt;"",IF(S396-1&gt;=$U$7,MAX(IF($C$15:$C$10000&lt;=(S396-1),$C$15:$C$10000)),""),"")</f>
        <v/>
      </c>
      <c r="U397" s="16" t="str">
        <f t="array" ref="U397">IF(V397&lt;&gt;"",MIN(IF($C$15:$C$10000&gt;=DATE(YEAR(V397),MONTH(V397),1),$C$15:$C$10000)),"")</f>
        <v/>
      </c>
      <c r="V397" s="16" t="str">
        <f t="array" ref="V397">IF(V396&lt;&gt;"",IF(U396-1&gt;=$U$7,MAX(IF($C$15:$C$10000&lt;=U396-1,$C$15:$C$10000)),""),"")</f>
        <v/>
      </c>
      <c r="W397" s="20" t="str">
        <f t="array" ref="W397">IF(X397&lt;&gt;"",MIN(IF($C$15:$C$10000&gt;=DATE(YEAR(X397),3*(ROUNDUP(MONTH(X397)/3,0)-1)+1,1),$C$15:$C$10000)),"")</f>
        <v/>
      </c>
      <c r="X397" s="16" t="str">
        <f t="array" ref="X397">IF(X396&lt;&gt;"",IF(W396-1&gt;=$U$7,MAX(IF($C$15:$C$10000&lt;=W396-1,$C$15:$C$10000)),""),"")</f>
        <v/>
      </c>
      <c r="Y397" s="16" t="str">
        <f t="array" ref="Y397">IF(Z397&lt;&gt;"",MIN(IF($C$15:$C$10000&gt;=DATE(YEAR(Z397),1,1),$C$15:$C$10000)),"")</f>
        <v/>
      </c>
      <c r="Z397" s="16" t="str">
        <f t="array" ref="Z397">IF(Z396&lt;&gt;"",IF(Y396-1&gt;=$U$7,MAX(IF($C$15:$C$10000&lt;=Y396-1,$C$15:$C$10000)),""),"")</f>
        <v/>
      </c>
      <c r="AA397" s="16" t="str">
        <f t="array" ref="AA397">IF(AB397&lt;&gt;"",MIN(IF($C$15:$C$10000&gt;=AB397-$G$7,$C$15:$C$10000)),"")</f>
        <v/>
      </c>
      <c r="AB397" s="16" t="str">
        <f t="array" ref="AB397">IF(AB396&lt;&gt;"",IF(AA396-1&gt;=$U$7,MAX(IF($C$15:$C$10000&lt;=AA396-1,$C$15:$C$10000)),""),"")</f>
        <v/>
      </c>
    </row>
    <row r="398" spans="3:28" x14ac:dyDescent="0.2">
      <c r="C398" s="16"/>
      <c r="D398" s="29"/>
      <c r="F398" s="16" t="str">
        <f t="shared" si="38"/>
        <v/>
      </c>
      <c r="G398" s="16" t="str">
        <f t="shared" si="39"/>
        <v/>
      </c>
      <c r="H398" s="53" t="str">
        <f t="shared" ca="1" si="36"/>
        <v/>
      </c>
      <c r="I398" s="51" t="str">
        <f t="shared" si="37"/>
        <v/>
      </c>
      <c r="J398" s="29" t="str">
        <f>IF(G398&lt;&gt;"",IF($D$7="Weekly","Wk "&amp;WEEKNUM(G398)&amp;" "&amp;"- "&amp;YEAR(G398),IF($D$7="Monthly",TEXT(G398,"mmm-yyyy"),IF($D$7="Yearly","Y "&amp;YEAR(G398),IF($D$7="Quarterly",YEAR(G398)&amp;" - Q"&amp;LOOKUP(MONTH(G398),{1,4,7,10},{1,2,3,4}),TEXT(F398,"dd-mmm-yy")&amp;" - "&amp;TEXT(G398,"dd-mmm-yy"))))),"")</f>
        <v/>
      </c>
      <c r="O398" s="63"/>
      <c r="S398" s="16" t="str">
        <f t="array" ref="S398">IF(T398&lt;&gt;"",MIN(IF($C$15:$C$10000&gt;=(T398-6),$C$15:$C$10000)),"")</f>
        <v/>
      </c>
      <c r="T398" s="16" t="str">
        <f t="array" ref="T398">IF(T397&lt;&gt;"",IF(S397-1&gt;=$U$7,MAX(IF($C$15:$C$10000&lt;=(S397-1),$C$15:$C$10000)),""),"")</f>
        <v/>
      </c>
      <c r="U398" s="16" t="str">
        <f t="array" ref="U398">IF(V398&lt;&gt;"",MIN(IF($C$15:$C$10000&gt;=DATE(YEAR(V398),MONTH(V398),1),$C$15:$C$10000)),"")</f>
        <v/>
      </c>
      <c r="V398" s="16" t="str">
        <f t="array" ref="V398">IF(V397&lt;&gt;"",IF(U397-1&gt;=$U$7,MAX(IF($C$15:$C$10000&lt;=U397-1,$C$15:$C$10000)),""),"")</f>
        <v/>
      </c>
      <c r="W398" s="20" t="str">
        <f t="array" ref="W398">IF(X398&lt;&gt;"",MIN(IF($C$15:$C$10000&gt;=DATE(YEAR(X398),3*(ROUNDUP(MONTH(X398)/3,0)-1)+1,1),$C$15:$C$10000)),"")</f>
        <v/>
      </c>
      <c r="X398" s="16" t="str">
        <f t="array" ref="X398">IF(X397&lt;&gt;"",IF(W397-1&gt;=$U$7,MAX(IF($C$15:$C$10000&lt;=W397-1,$C$15:$C$10000)),""),"")</f>
        <v/>
      </c>
      <c r="Y398" s="16" t="str">
        <f t="array" ref="Y398">IF(Z398&lt;&gt;"",MIN(IF($C$15:$C$10000&gt;=DATE(YEAR(Z398),1,1),$C$15:$C$10000)),"")</f>
        <v/>
      </c>
      <c r="Z398" s="16" t="str">
        <f t="array" ref="Z398">IF(Z397&lt;&gt;"",IF(Y397-1&gt;=$U$7,MAX(IF($C$15:$C$10000&lt;=Y397-1,$C$15:$C$10000)),""),"")</f>
        <v/>
      </c>
      <c r="AA398" s="16" t="str">
        <f t="array" ref="AA398">IF(AB398&lt;&gt;"",MIN(IF($C$15:$C$10000&gt;=AB398-$G$7,$C$15:$C$10000)),"")</f>
        <v/>
      </c>
      <c r="AB398" s="16" t="str">
        <f t="array" ref="AB398">IF(AB397&lt;&gt;"",IF(AA397-1&gt;=$U$7,MAX(IF($C$15:$C$10000&lt;=AA397-1,$C$15:$C$10000)),""),"")</f>
        <v/>
      </c>
    </row>
    <row r="399" spans="3:28" x14ac:dyDescent="0.2">
      <c r="C399" s="16"/>
      <c r="D399" s="29"/>
      <c r="F399" s="16" t="str">
        <f t="shared" si="38"/>
        <v/>
      </c>
      <c r="G399" s="16" t="str">
        <f t="shared" si="39"/>
        <v/>
      </c>
      <c r="H399" s="53" t="str">
        <f t="shared" ref="H399:H462" ca="1" si="40">IF(AND(F399&lt;&gt;"",G399&lt;&gt;""),AVERAGE(OFFSET($D$14,ROW(INDEX($D$14:$D$2286,MATCH(G399,$C$14:$C$2286,0)))-ROW($D$14),0,ROW(INDEX($D$14:$D$2286,MATCH(F399,$C$14:$C$2286,0)))-ROW(INDEX($D$14:$D$2286,MATCH(G399,$C$14:$C$2286,0)))+1,1)),"")</f>
        <v/>
      </c>
      <c r="I399" s="51" t="str">
        <f t="shared" ref="I399:I462" si="41">IF(AND(F399&lt;&gt;"",G399&lt;&gt;""),(VLOOKUP(G399,$C$14:$D$2286,2,FALSE)-VLOOKUP(F399,$C$14:$D$2286,2,FALSE))/VLOOKUP(F399,$C$14:$D$2286,2,FALSE),"")</f>
        <v/>
      </c>
      <c r="J399" s="29" t="str">
        <f>IF(G399&lt;&gt;"",IF($D$7="Weekly","Wk "&amp;WEEKNUM(G399)&amp;" "&amp;"- "&amp;YEAR(G399),IF($D$7="Monthly",TEXT(G399,"mmm-yyyy"),IF($D$7="Yearly","Y "&amp;YEAR(G399),IF($D$7="Quarterly",YEAR(G399)&amp;" - Q"&amp;LOOKUP(MONTH(G399),{1,4,7,10},{1,2,3,4}),TEXT(F399,"dd-mmm-yy")&amp;" - "&amp;TEXT(G399,"dd-mmm-yy"))))),"")</f>
        <v/>
      </c>
      <c r="O399" s="63"/>
      <c r="S399" s="16" t="str">
        <f t="array" ref="S399">IF(T399&lt;&gt;"",MIN(IF($C$15:$C$10000&gt;=(T399-6),$C$15:$C$10000)),"")</f>
        <v/>
      </c>
      <c r="T399" s="16" t="str">
        <f t="array" ref="T399">IF(T398&lt;&gt;"",IF(S398-1&gt;=$U$7,MAX(IF($C$15:$C$10000&lt;=(S398-1),$C$15:$C$10000)),""),"")</f>
        <v/>
      </c>
      <c r="U399" s="16" t="str">
        <f t="array" ref="U399">IF(V399&lt;&gt;"",MIN(IF($C$15:$C$10000&gt;=DATE(YEAR(V399),MONTH(V399),1),$C$15:$C$10000)),"")</f>
        <v/>
      </c>
      <c r="V399" s="16" t="str">
        <f t="array" ref="V399">IF(V398&lt;&gt;"",IF(U398-1&gt;=$U$7,MAX(IF($C$15:$C$10000&lt;=U398-1,$C$15:$C$10000)),""),"")</f>
        <v/>
      </c>
      <c r="W399" s="20" t="str">
        <f t="array" ref="W399">IF(X399&lt;&gt;"",MIN(IF($C$15:$C$10000&gt;=DATE(YEAR(X399),3*(ROUNDUP(MONTH(X399)/3,0)-1)+1,1),$C$15:$C$10000)),"")</f>
        <v/>
      </c>
      <c r="X399" s="16" t="str">
        <f t="array" ref="X399">IF(X398&lt;&gt;"",IF(W398-1&gt;=$U$7,MAX(IF($C$15:$C$10000&lt;=W398-1,$C$15:$C$10000)),""),"")</f>
        <v/>
      </c>
      <c r="Y399" s="16" t="str">
        <f t="array" ref="Y399">IF(Z399&lt;&gt;"",MIN(IF($C$15:$C$10000&gt;=DATE(YEAR(Z399),1,1),$C$15:$C$10000)),"")</f>
        <v/>
      </c>
      <c r="Z399" s="16" t="str">
        <f t="array" ref="Z399">IF(Z398&lt;&gt;"",IF(Y398-1&gt;=$U$7,MAX(IF($C$15:$C$10000&lt;=Y398-1,$C$15:$C$10000)),""),"")</f>
        <v/>
      </c>
      <c r="AA399" s="16" t="str">
        <f t="array" ref="AA399">IF(AB399&lt;&gt;"",MIN(IF($C$15:$C$10000&gt;=AB399-$G$7,$C$15:$C$10000)),"")</f>
        <v/>
      </c>
      <c r="AB399" s="16" t="str">
        <f t="array" ref="AB399">IF(AB398&lt;&gt;"",IF(AA398-1&gt;=$U$7,MAX(IF($C$15:$C$10000&lt;=AA398-1,$C$15:$C$10000)),""),"")</f>
        <v/>
      </c>
    </row>
    <row r="400" spans="3:28" x14ac:dyDescent="0.2">
      <c r="C400" s="16"/>
      <c r="D400" s="29"/>
      <c r="F400" s="16" t="str">
        <f t="shared" si="38"/>
        <v/>
      </c>
      <c r="G400" s="16" t="str">
        <f t="shared" si="39"/>
        <v/>
      </c>
      <c r="H400" s="53" t="str">
        <f t="shared" ca="1" si="40"/>
        <v/>
      </c>
      <c r="I400" s="51" t="str">
        <f t="shared" si="41"/>
        <v/>
      </c>
      <c r="J400" s="29" t="str">
        <f>IF(G400&lt;&gt;"",IF($D$7="Weekly","Wk "&amp;WEEKNUM(G400)&amp;" "&amp;"- "&amp;YEAR(G400),IF($D$7="Monthly",TEXT(G400,"mmm-yyyy"),IF($D$7="Yearly","Y "&amp;YEAR(G400),IF($D$7="Quarterly",YEAR(G400)&amp;" - Q"&amp;LOOKUP(MONTH(G400),{1,4,7,10},{1,2,3,4}),TEXT(F400,"dd-mmm-yy")&amp;" - "&amp;TEXT(G400,"dd-mmm-yy"))))),"")</f>
        <v/>
      </c>
      <c r="O400" s="63"/>
      <c r="S400" s="16" t="str">
        <f t="array" ref="S400">IF(T400&lt;&gt;"",MIN(IF($C$15:$C$10000&gt;=(T400-6),$C$15:$C$10000)),"")</f>
        <v/>
      </c>
      <c r="T400" s="16" t="str">
        <f t="array" ref="T400">IF(T399&lt;&gt;"",IF(S399-1&gt;=$U$7,MAX(IF($C$15:$C$10000&lt;=(S399-1),$C$15:$C$10000)),""),"")</f>
        <v/>
      </c>
      <c r="U400" s="16" t="str">
        <f t="array" ref="U400">IF(V400&lt;&gt;"",MIN(IF($C$15:$C$10000&gt;=DATE(YEAR(V400),MONTH(V400),1),$C$15:$C$10000)),"")</f>
        <v/>
      </c>
      <c r="V400" s="16" t="str">
        <f t="array" ref="V400">IF(V399&lt;&gt;"",IF(U399-1&gt;=$U$7,MAX(IF($C$15:$C$10000&lt;=U399-1,$C$15:$C$10000)),""),"")</f>
        <v/>
      </c>
      <c r="W400" s="20" t="str">
        <f t="array" ref="W400">IF(X400&lt;&gt;"",MIN(IF($C$15:$C$10000&gt;=DATE(YEAR(X400),3*(ROUNDUP(MONTH(X400)/3,0)-1)+1,1),$C$15:$C$10000)),"")</f>
        <v/>
      </c>
      <c r="X400" s="16" t="str">
        <f t="array" ref="X400">IF(X399&lt;&gt;"",IF(W399-1&gt;=$U$7,MAX(IF($C$15:$C$10000&lt;=W399-1,$C$15:$C$10000)),""),"")</f>
        <v/>
      </c>
      <c r="Y400" s="16" t="str">
        <f t="array" ref="Y400">IF(Z400&lt;&gt;"",MIN(IF($C$15:$C$10000&gt;=DATE(YEAR(Z400),1,1),$C$15:$C$10000)),"")</f>
        <v/>
      </c>
      <c r="Z400" s="16" t="str">
        <f t="array" ref="Z400">IF(Z399&lt;&gt;"",IF(Y399-1&gt;=$U$7,MAX(IF($C$15:$C$10000&lt;=Y399-1,$C$15:$C$10000)),""),"")</f>
        <v/>
      </c>
      <c r="AA400" s="16" t="str">
        <f t="array" ref="AA400">IF(AB400&lt;&gt;"",MIN(IF($C$15:$C$10000&gt;=AB400-$G$7,$C$15:$C$10000)),"")</f>
        <v/>
      </c>
      <c r="AB400" s="16" t="str">
        <f t="array" ref="AB400">IF(AB399&lt;&gt;"",IF(AA399-1&gt;=$U$7,MAX(IF($C$15:$C$10000&lt;=AA399-1,$C$15:$C$10000)),""),"")</f>
        <v/>
      </c>
    </row>
    <row r="401" spans="3:28" x14ac:dyDescent="0.2">
      <c r="C401" s="16"/>
      <c r="D401" s="29"/>
      <c r="F401" s="16" t="str">
        <f t="shared" si="38"/>
        <v/>
      </c>
      <c r="G401" s="16" t="str">
        <f t="shared" si="39"/>
        <v/>
      </c>
      <c r="H401" s="53" t="str">
        <f t="shared" ca="1" si="40"/>
        <v/>
      </c>
      <c r="I401" s="51" t="str">
        <f t="shared" si="41"/>
        <v/>
      </c>
      <c r="J401" s="29" t="str">
        <f>IF(G401&lt;&gt;"",IF($D$7="Weekly","Wk "&amp;WEEKNUM(G401)&amp;" "&amp;"- "&amp;YEAR(G401),IF($D$7="Monthly",TEXT(G401,"mmm-yyyy"),IF($D$7="Yearly","Y "&amp;YEAR(G401),IF($D$7="Quarterly",YEAR(G401)&amp;" - Q"&amp;LOOKUP(MONTH(G401),{1,4,7,10},{1,2,3,4}),TEXT(F401,"dd-mmm-yy")&amp;" - "&amp;TEXT(G401,"dd-mmm-yy"))))),"")</f>
        <v/>
      </c>
      <c r="O401" s="63"/>
      <c r="S401" s="16" t="str">
        <f t="array" ref="S401">IF(T401&lt;&gt;"",MIN(IF($C$15:$C$10000&gt;=(T401-6),$C$15:$C$10000)),"")</f>
        <v/>
      </c>
      <c r="T401" s="16" t="str">
        <f t="array" ref="T401">IF(T400&lt;&gt;"",IF(S400-1&gt;=$U$7,MAX(IF($C$15:$C$10000&lt;=(S400-1),$C$15:$C$10000)),""),"")</f>
        <v/>
      </c>
      <c r="U401" s="16" t="str">
        <f t="array" ref="U401">IF(V401&lt;&gt;"",MIN(IF($C$15:$C$10000&gt;=DATE(YEAR(V401),MONTH(V401),1),$C$15:$C$10000)),"")</f>
        <v/>
      </c>
      <c r="V401" s="16" t="str">
        <f t="array" ref="V401">IF(V400&lt;&gt;"",IF(U400-1&gt;=$U$7,MAX(IF($C$15:$C$10000&lt;=U400-1,$C$15:$C$10000)),""),"")</f>
        <v/>
      </c>
      <c r="W401" s="20" t="str">
        <f t="array" ref="W401">IF(X401&lt;&gt;"",MIN(IF($C$15:$C$10000&gt;=DATE(YEAR(X401),3*(ROUNDUP(MONTH(X401)/3,0)-1)+1,1),$C$15:$C$10000)),"")</f>
        <v/>
      </c>
      <c r="X401" s="16" t="str">
        <f t="array" ref="X401">IF(X400&lt;&gt;"",IF(W400-1&gt;=$U$7,MAX(IF($C$15:$C$10000&lt;=W400-1,$C$15:$C$10000)),""),"")</f>
        <v/>
      </c>
      <c r="Y401" s="16" t="str">
        <f t="array" ref="Y401">IF(Z401&lt;&gt;"",MIN(IF($C$15:$C$10000&gt;=DATE(YEAR(Z401),1,1),$C$15:$C$10000)),"")</f>
        <v/>
      </c>
      <c r="Z401" s="16" t="str">
        <f t="array" ref="Z401">IF(Z400&lt;&gt;"",IF(Y400-1&gt;=$U$7,MAX(IF($C$15:$C$10000&lt;=Y400-1,$C$15:$C$10000)),""),"")</f>
        <v/>
      </c>
      <c r="AA401" s="16" t="str">
        <f t="array" ref="AA401">IF(AB401&lt;&gt;"",MIN(IF($C$15:$C$10000&gt;=AB401-$G$7,$C$15:$C$10000)),"")</f>
        <v/>
      </c>
      <c r="AB401" s="16" t="str">
        <f t="array" ref="AB401">IF(AB400&lt;&gt;"",IF(AA400-1&gt;=$U$7,MAX(IF($C$15:$C$10000&lt;=AA400-1,$C$15:$C$10000)),""),"")</f>
        <v/>
      </c>
    </row>
    <row r="402" spans="3:28" x14ac:dyDescent="0.2">
      <c r="C402" s="16"/>
      <c r="D402" s="29"/>
      <c r="F402" s="16" t="str">
        <f t="shared" si="38"/>
        <v/>
      </c>
      <c r="G402" s="16" t="str">
        <f t="shared" si="39"/>
        <v/>
      </c>
      <c r="H402" s="53" t="str">
        <f t="shared" ca="1" si="40"/>
        <v/>
      </c>
      <c r="I402" s="51" t="str">
        <f t="shared" si="41"/>
        <v/>
      </c>
      <c r="J402" s="29" t="str">
        <f>IF(G402&lt;&gt;"",IF($D$7="Weekly","Wk "&amp;WEEKNUM(G402)&amp;" "&amp;"- "&amp;YEAR(G402),IF($D$7="Monthly",TEXT(G402,"mmm-yyyy"),IF($D$7="Yearly","Y "&amp;YEAR(G402),IF($D$7="Quarterly",YEAR(G402)&amp;" - Q"&amp;LOOKUP(MONTH(G402),{1,4,7,10},{1,2,3,4}),TEXT(F402,"dd-mmm-yy")&amp;" - "&amp;TEXT(G402,"dd-mmm-yy"))))),"")</f>
        <v/>
      </c>
      <c r="O402" s="63"/>
      <c r="S402" s="16" t="str">
        <f t="array" ref="S402">IF(T402&lt;&gt;"",MIN(IF($C$15:$C$10000&gt;=(T402-6),$C$15:$C$10000)),"")</f>
        <v/>
      </c>
      <c r="T402" s="16" t="str">
        <f t="array" ref="T402">IF(T401&lt;&gt;"",IF(S401-1&gt;=$U$7,MAX(IF($C$15:$C$10000&lt;=(S401-1),$C$15:$C$10000)),""),"")</f>
        <v/>
      </c>
      <c r="U402" s="16" t="str">
        <f t="array" ref="U402">IF(V402&lt;&gt;"",MIN(IF($C$15:$C$10000&gt;=DATE(YEAR(V402),MONTH(V402),1),$C$15:$C$10000)),"")</f>
        <v/>
      </c>
      <c r="V402" s="16" t="str">
        <f t="array" ref="V402">IF(V401&lt;&gt;"",IF(U401-1&gt;=$U$7,MAX(IF($C$15:$C$10000&lt;=U401-1,$C$15:$C$10000)),""),"")</f>
        <v/>
      </c>
      <c r="W402" s="20" t="str">
        <f t="array" ref="W402">IF(X402&lt;&gt;"",MIN(IF($C$15:$C$10000&gt;=DATE(YEAR(X402),3*(ROUNDUP(MONTH(X402)/3,0)-1)+1,1),$C$15:$C$10000)),"")</f>
        <v/>
      </c>
      <c r="X402" s="16" t="str">
        <f t="array" ref="X402">IF(X401&lt;&gt;"",IF(W401-1&gt;=$U$7,MAX(IF($C$15:$C$10000&lt;=W401-1,$C$15:$C$10000)),""),"")</f>
        <v/>
      </c>
      <c r="Y402" s="16" t="str">
        <f t="array" ref="Y402">IF(Z402&lt;&gt;"",MIN(IF($C$15:$C$10000&gt;=DATE(YEAR(Z402),1,1),$C$15:$C$10000)),"")</f>
        <v/>
      </c>
      <c r="Z402" s="16" t="str">
        <f t="array" ref="Z402">IF(Z401&lt;&gt;"",IF(Y401-1&gt;=$U$7,MAX(IF($C$15:$C$10000&lt;=Y401-1,$C$15:$C$10000)),""),"")</f>
        <v/>
      </c>
      <c r="AA402" s="16" t="str">
        <f t="array" ref="AA402">IF(AB402&lt;&gt;"",MIN(IF($C$15:$C$10000&gt;=AB402-$G$7,$C$15:$C$10000)),"")</f>
        <v/>
      </c>
      <c r="AB402" s="16" t="str">
        <f t="array" ref="AB402">IF(AB401&lt;&gt;"",IF(AA401-1&gt;=$U$7,MAX(IF($C$15:$C$10000&lt;=AA401-1,$C$15:$C$10000)),""),"")</f>
        <v/>
      </c>
    </row>
    <row r="403" spans="3:28" x14ac:dyDescent="0.2">
      <c r="C403" s="16"/>
      <c r="D403" s="29"/>
      <c r="F403" s="16" t="str">
        <f t="shared" si="38"/>
        <v/>
      </c>
      <c r="G403" s="16" t="str">
        <f t="shared" si="39"/>
        <v/>
      </c>
      <c r="H403" s="53" t="str">
        <f t="shared" ca="1" si="40"/>
        <v/>
      </c>
      <c r="I403" s="51" t="str">
        <f t="shared" si="41"/>
        <v/>
      </c>
      <c r="J403" s="29" t="str">
        <f>IF(G403&lt;&gt;"",IF($D$7="Weekly","Wk "&amp;WEEKNUM(G403)&amp;" "&amp;"- "&amp;YEAR(G403),IF($D$7="Monthly",TEXT(G403,"mmm-yyyy"),IF($D$7="Yearly","Y "&amp;YEAR(G403),IF($D$7="Quarterly",YEAR(G403)&amp;" - Q"&amp;LOOKUP(MONTH(G403),{1,4,7,10},{1,2,3,4}),TEXT(F403,"dd-mmm-yy")&amp;" - "&amp;TEXT(G403,"dd-mmm-yy"))))),"")</f>
        <v/>
      </c>
      <c r="O403" s="63"/>
      <c r="S403" s="16" t="str">
        <f t="array" ref="S403">IF(T403&lt;&gt;"",MIN(IF($C$15:$C$10000&gt;=(T403-6),$C$15:$C$10000)),"")</f>
        <v/>
      </c>
      <c r="T403" s="16" t="str">
        <f t="array" ref="T403">IF(T402&lt;&gt;"",IF(S402-1&gt;=$U$7,MAX(IF($C$15:$C$10000&lt;=(S402-1),$C$15:$C$10000)),""),"")</f>
        <v/>
      </c>
      <c r="U403" s="16" t="str">
        <f t="array" ref="U403">IF(V403&lt;&gt;"",MIN(IF($C$15:$C$10000&gt;=DATE(YEAR(V403),MONTH(V403),1),$C$15:$C$10000)),"")</f>
        <v/>
      </c>
      <c r="V403" s="16" t="str">
        <f t="array" ref="V403">IF(V402&lt;&gt;"",IF(U402-1&gt;=$U$7,MAX(IF($C$15:$C$10000&lt;=U402-1,$C$15:$C$10000)),""),"")</f>
        <v/>
      </c>
      <c r="W403" s="20" t="str">
        <f t="array" ref="W403">IF(X403&lt;&gt;"",MIN(IF($C$15:$C$10000&gt;=DATE(YEAR(X403),3*(ROUNDUP(MONTH(X403)/3,0)-1)+1,1),$C$15:$C$10000)),"")</f>
        <v/>
      </c>
      <c r="X403" s="16" t="str">
        <f t="array" ref="X403">IF(X402&lt;&gt;"",IF(W402-1&gt;=$U$7,MAX(IF($C$15:$C$10000&lt;=W402-1,$C$15:$C$10000)),""),"")</f>
        <v/>
      </c>
      <c r="Y403" s="16" t="str">
        <f t="array" ref="Y403">IF(Z403&lt;&gt;"",MIN(IF($C$15:$C$10000&gt;=DATE(YEAR(Z403),1,1),$C$15:$C$10000)),"")</f>
        <v/>
      </c>
      <c r="Z403" s="16" t="str">
        <f t="array" ref="Z403">IF(Z402&lt;&gt;"",IF(Y402-1&gt;=$U$7,MAX(IF($C$15:$C$10000&lt;=Y402-1,$C$15:$C$10000)),""),"")</f>
        <v/>
      </c>
      <c r="AA403" s="16" t="str">
        <f t="array" ref="AA403">IF(AB403&lt;&gt;"",MIN(IF($C$15:$C$10000&gt;=AB403-$G$7,$C$15:$C$10000)),"")</f>
        <v/>
      </c>
      <c r="AB403" s="16" t="str">
        <f t="array" ref="AB403">IF(AB402&lt;&gt;"",IF(AA402-1&gt;=$U$7,MAX(IF($C$15:$C$10000&lt;=AA402-1,$C$15:$C$10000)),""),"")</f>
        <v/>
      </c>
    </row>
    <row r="404" spans="3:28" x14ac:dyDescent="0.2">
      <c r="C404" s="16"/>
      <c r="D404" s="29"/>
      <c r="F404" s="16" t="str">
        <f t="shared" si="38"/>
        <v/>
      </c>
      <c r="G404" s="16" t="str">
        <f t="shared" si="39"/>
        <v/>
      </c>
      <c r="H404" s="53" t="str">
        <f t="shared" ca="1" si="40"/>
        <v/>
      </c>
      <c r="I404" s="51" t="str">
        <f t="shared" si="41"/>
        <v/>
      </c>
      <c r="J404" s="29" t="str">
        <f>IF(G404&lt;&gt;"",IF($D$7="Weekly","Wk "&amp;WEEKNUM(G404)&amp;" "&amp;"- "&amp;YEAR(G404),IF($D$7="Monthly",TEXT(G404,"mmm-yyyy"),IF($D$7="Yearly","Y "&amp;YEAR(G404),IF($D$7="Quarterly",YEAR(G404)&amp;" - Q"&amp;LOOKUP(MONTH(G404),{1,4,7,10},{1,2,3,4}),TEXT(F404,"dd-mmm-yy")&amp;" - "&amp;TEXT(G404,"dd-mmm-yy"))))),"")</f>
        <v/>
      </c>
      <c r="O404" s="63"/>
      <c r="S404" s="16" t="str">
        <f t="array" ref="S404">IF(T404&lt;&gt;"",MIN(IF($C$15:$C$10000&gt;=(T404-6),$C$15:$C$10000)),"")</f>
        <v/>
      </c>
      <c r="T404" s="16" t="str">
        <f t="array" ref="T404">IF(T403&lt;&gt;"",IF(S403-1&gt;=$U$7,MAX(IF($C$15:$C$10000&lt;=(S403-1),$C$15:$C$10000)),""),"")</f>
        <v/>
      </c>
      <c r="U404" s="16" t="str">
        <f t="array" ref="U404">IF(V404&lt;&gt;"",MIN(IF($C$15:$C$10000&gt;=DATE(YEAR(V404),MONTH(V404),1),$C$15:$C$10000)),"")</f>
        <v/>
      </c>
      <c r="V404" s="16" t="str">
        <f t="array" ref="V404">IF(V403&lt;&gt;"",IF(U403-1&gt;=$U$7,MAX(IF($C$15:$C$10000&lt;=U403-1,$C$15:$C$10000)),""),"")</f>
        <v/>
      </c>
      <c r="W404" s="20" t="str">
        <f t="array" ref="W404">IF(X404&lt;&gt;"",MIN(IF($C$15:$C$10000&gt;=DATE(YEAR(X404),3*(ROUNDUP(MONTH(X404)/3,0)-1)+1,1),$C$15:$C$10000)),"")</f>
        <v/>
      </c>
      <c r="X404" s="16" t="str">
        <f t="array" ref="X404">IF(X403&lt;&gt;"",IF(W403-1&gt;=$U$7,MAX(IF($C$15:$C$10000&lt;=W403-1,$C$15:$C$10000)),""),"")</f>
        <v/>
      </c>
      <c r="Y404" s="16" t="str">
        <f t="array" ref="Y404">IF(Z404&lt;&gt;"",MIN(IF($C$15:$C$10000&gt;=DATE(YEAR(Z404),1,1),$C$15:$C$10000)),"")</f>
        <v/>
      </c>
      <c r="Z404" s="16" t="str">
        <f t="array" ref="Z404">IF(Z403&lt;&gt;"",IF(Y403-1&gt;=$U$7,MAX(IF($C$15:$C$10000&lt;=Y403-1,$C$15:$C$10000)),""),"")</f>
        <v/>
      </c>
      <c r="AA404" s="16" t="str">
        <f t="array" ref="AA404">IF(AB404&lt;&gt;"",MIN(IF($C$15:$C$10000&gt;=AB404-$G$7,$C$15:$C$10000)),"")</f>
        <v/>
      </c>
      <c r="AB404" s="16" t="str">
        <f t="array" ref="AB404">IF(AB403&lt;&gt;"",IF(AA403-1&gt;=$U$7,MAX(IF($C$15:$C$10000&lt;=AA403-1,$C$15:$C$10000)),""),"")</f>
        <v/>
      </c>
    </row>
    <row r="405" spans="3:28" x14ac:dyDescent="0.2">
      <c r="C405" s="16"/>
      <c r="D405" s="29"/>
      <c r="F405" s="16" t="str">
        <f t="shared" si="38"/>
        <v/>
      </c>
      <c r="G405" s="16" t="str">
        <f t="shared" si="39"/>
        <v/>
      </c>
      <c r="H405" s="53" t="str">
        <f t="shared" ca="1" si="40"/>
        <v/>
      </c>
      <c r="I405" s="51" t="str">
        <f t="shared" si="41"/>
        <v/>
      </c>
      <c r="J405" s="29" t="str">
        <f>IF(G405&lt;&gt;"",IF($D$7="Weekly","Wk "&amp;WEEKNUM(G405)&amp;" "&amp;"- "&amp;YEAR(G405),IF($D$7="Monthly",TEXT(G405,"mmm-yyyy"),IF($D$7="Yearly","Y "&amp;YEAR(G405),IF($D$7="Quarterly",YEAR(G405)&amp;" - Q"&amp;LOOKUP(MONTH(G405),{1,4,7,10},{1,2,3,4}),TEXT(F405,"dd-mmm-yy")&amp;" - "&amp;TEXT(G405,"dd-mmm-yy"))))),"")</f>
        <v/>
      </c>
      <c r="O405" s="63"/>
      <c r="S405" s="16" t="str">
        <f t="array" ref="S405">IF(T405&lt;&gt;"",MIN(IF($C$15:$C$10000&gt;=(T405-6),$C$15:$C$10000)),"")</f>
        <v/>
      </c>
      <c r="T405" s="16" t="str">
        <f t="array" ref="T405">IF(T404&lt;&gt;"",IF(S404-1&gt;=$U$7,MAX(IF($C$15:$C$10000&lt;=(S404-1),$C$15:$C$10000)),""),"")</f>
        <v/>
      </c>
      <c r="U405" s="16" t="str">
        <f t="array" ref="U405">IF(V405&lt;&gt;"",MIN(IF($C$15:$C$10000&gt;=DATE(YEAR(V405),MONTH(V405),1),$C$15:$C$10000)),"")</f>
        <v/>
      </c>
      <c r="V405" s="16" t="str">
        <f t="array" ref="V405">IF(V404&lt;&gt;"",IF(U404-1&gt;=$U$7,MAX(IF($C$15:$C$10000&lt;=U404-1,$C$15:$C$10000)),""),"")</f>
        <v/>
      </c>
      <c r="W405" s="20" t="str">
        <f t="array" ref="W405">IF(X405&lt;&gt;"",MIN(IF($C$15:$C$10000&gt;=DATE(YEAR(X405),3*(ROUNDUP(MONTH(X405)/3,0)-1)+1,1),$C$15:$C$10000)),"")</f>
        <v/>
      </c>
      <c r="X405" s="16" t="str">
        <f t="array" ref="X405">IF(X404&lt;&gt;"",IF(W404-1&gt;=$U$7,MAX(IF($C$15:$C$10000&lt;=W404-1,$C$15:$C$10000)),""),"")</f>
        <v/>
      </c>
      <c r="Y405" s="16" t="str">
        <f t="array" ref="Y405">IF(Z405&lt;&gt;"",MIN(IF($C$15:$C$10000&gt;=DATE(YEAR(Z405),1,1),$C$15:$C$10000)),"")</f>
        <v/>
      </c>
      <c r="Z405" s="16" t="str">
        <f t="array" ref="Z405">IF(Z404&lt;&gt;"",IF(Y404-1&gt;=$U$7,MAX(IF($C$15:$C$10000&lt;=Y404-1,$C$15:$C$10000)),""),"")</f>
        <v/>
      </c>
      <c r="AA405" s="16" t="str">
        <f t="array" ref="AA405">IF(AB405&lt;&gt;"",MIN(IF($C$15:$C$10000&gt;=AB405-$G$7,$C$15:$C$10000)),"")</f>
        <v/>
      </c>
      <c r="AB405" s="16" t="str">
        <f t="array" ref="AB405">IF(AB404&lt;&gt;"",IF(AA404-1&gt;=$U$7,MAX(IF($C$15:$C$10000&lt;=AA404-1,$C$15:$C$10000)),""),"")</f>
        <v/>
      </c>
    </row>
    <row r="406" spans="3:28" x14ac:dyDescent="0.2">
      <c r="C406" s="16"/>
      <c r="D406" s="29"/>
      <c r="F406" s="16" t="str">
        <f t="shared" si="38"/>
        <v/>
      </c>
      <c r="G406" s="16" t="str">
        <f t="shared" si="39"/>
        <v/>
      </c>
      <c r="H406" s="53" t="str">
        <f t="shared" ca="1" si="40"/>
        <v/>
      </c>
      <c r="I406" s="51" t="str">
        <f t="shared" si="41"/>
        <v/>
      </c>
      <c r="J406" s="29" t="str">
        <f>IF(G406&lt;&gt;"",IF($D$7="Weekly","Wk "&amp;WEEKNUM(G406)&amp;" "&amp;"- "&amp;YEAR(G406),IF($D$7="Monthly",TEXT(G406,"mmm-yyyy"),IF($D$7="Yearly","Y "&amp;YEAR(G406),IF($D$7="Quarterly",YEAR(G406)&amp;" - Q"&amp;LOOKUP(MONTH(G406),{1,4,7,10},{1,2,3,4}),TEXT(F406,"dd-mmm-yy")&amp;" - "&amp;TEXT(G406,"dd-mmm-yy"))))),"")</f>
        <v/>
      </c>
      <c r="O406" s="63"/>
      <c r="S406" s="16" t="str">
        <f t="array" ref="S406">IF(T406&lt;&gt;"",MIN(IF($C$15:$C$10000&gt;=(T406-6),$C$15:$C$10000)),"")</f>
        <v/>
      </c>
      <c r="T406" s="16" t="str">
        <f t="array" ref="T406">IF(T405&lt;&gt;"",IF(S405-1&gt;=$U$7,MAX(IF($C$15:$C$10000&lt;=(S405-1),$C$15:$C$10000)),""),"")</f>
        <v/>
      </c>
      <c r="U406" s="16" t="str">
        <f t="array" ref="U406">IF(V406&lt;&gt;"",MIN(IF($C$15:$C$10000&gt;=DATE(YEAR(V406),MONTH(V406),1),$C$15:$C$10000)),"")</f>
        <v/>
      </c>
      <c r="V406" s="16" t="str">
        <f t="array" ref="V406">IF(V405&lt;&gt;"",IF(U405-1&gt;=$U$7,MAX(IF($C$15:$C$10000&lt;=U405-1,$C$15:$C$10000)),""),"")</f>
        <v/>
      </c>
      <c r="W406" s="20" t="str">
        <f t="array" ref="W406">IF(X406&lt;&gt;"",MIN(IF($C$15:$C$10000&gt;=DATE(YEAR(X406),3*(ROUNDUP(MONTH(X406)/3,0)-1)+1,1),$C$15:$C$10000)),"")</f>
        <v/>
      </c>
      <c r="X406" s="16" t="str">
        <f t="array" ref="X406">IF(X405&lt;&gt;"",IF(W405-1&gt;=$U$7,MAX(IF($C$15:$C$10000&lt;=W405-1,$C$15:$C$10000)),""),"")</f>
        <v/>
      </c>
      <c r="Y406" s="16" t="str">
        <f t="array" ref="Y406">IF(Z406&lt;&gt;"",MIN(IF($C$15:$C$10000&gt;=DATE(YEAR(Z406),1,1),$C$15:$C$10000)),"")</f>
        <v/>
      </c>
      <c r="Z406" s="16" t="str">
        <f t="array" ref="Z406">IF(Z405&lt;&gt;"",IF(Y405-1&gt;=$U$7,MAX(IF($C$15:$C$10000&lt;=Y405-1,$C$15:$C$10000)),""),"")</f>
        <v/>
      </c>
      <c r="AA406" s="16" t="str">
        <f t="array" ref="AA406">IF(AB406&lt;&gt;"",MIN(IF($C$15:$C$10000&gt;=AB406-$G$7,$C$15:$C$10000)),"")</f>
        <v/>
      </c>
      <c r="AB406" s="16" t="str">
        <f t="array" ref="AB406">IF(AB405&lt;&gt;"",IF(AA405-1&gt;=$U$7,MAX(IF($C$15:$C$10000&lt;=AA405-1,$C$15:$C$10000)),""),"")</f>
        <v/>
      </c>
    </row>
    <row r="407" spans="3:28" x14ac:dyDescent="0.2">
      <c r="C407" s="16"/>
      <c r="D407" s="29"/>
      <c r="F407" s="16" t="str">
        <f t="shared" si="38"/>
        <v/>
      </c>
      <c r="G407" s="16" t="str">
        <f t="shared" si="39"/>
        <v/>
      </c>
      <c r="H407" s="53" t="str">
        <f t="shared" ca="1" si="40"/>
        <v/>
      </c>
      <c r="I407" s="51" t="str">
        <f t="shared" si="41"/>
        <v/>
      </c>
      <c r="J407" s="29" t="str">
        <f>IF(G407&lt;&gt;"",IF($D$7="Weekly","Wk "&amp;WEEKNUM(G407)&amp;" "&amp;"- "&amp;YEAR(G407),IF($D$7="Monthly",TEXT(G407,"mmm-yyyy"),IF($D$7="Yearly","Y "&amp;YEAR(G407),IF($D$7="Quarterly",YEAR(G407)&amp;" - Q"&amp;LOOKUP(MONTH(G407),{1,4,7,10},{1,2,3,4}),TEXT(F407,"dd-mmm-yy")&amp;" - "&amp;TEXT(G407,"dd-mmm-yy"))))),"")</f>
        <v/>
      </c>
      <c r="O407" s="63"/>
      <c r="S407" s="16" t="str">
        <f t="array" ref="S407">IF(T407&lt;&gt;"",MIN(IF($C$15:$C$10000&gt;=(T407-6),$C$15:$C$10000)),"")</f>
        <v/>
      </c>
      <c r="T407" s="16" t="str">
        <f t="array" ref="T407">IF(T406&lt;&gt;"",IF(S406-1&gt;=$U$7,MAX(IF($C$15:$C$10000&lt;=(S406-1),$C$15:$C$10000)),""),"")</f>
        <v/>
      </c>
      <c r="U407" s="16" t="str">
        <f t="array" ref="U407">IF(V407&lt;&gt;"",MIN(IF($C$15:$C$10000&gt;=DATE(YEAR(V407),MONTH(V407),1),$C$15:$C$10000)),"")</f>
        <v/>
      </c>
      <c r="V407" s="16" t="str">
        <f t="array" ref="V407">IF(V406&lt;&gt;"",IF(U406-1&gt;=$U$7,MAX(IF($C$15:$C$10000&lt;=U406-1,$C$15:$C$10000)),""),"")</f>
        <v/>
      </c>
      <c r="W407" s="20" t="str">
        <f t="array" ref="W407">IF(X407&lt;&gt;"",MIN(IF($C$15:$C$10000&gt;=DATE(YEAR(X407),3*(ROUNDUP(MONTH(X407)/3,0)-1)+1,1),$C$15:$C$10000)),"")</f>
        <v/>
      </c>
      <c r="X407" s="16" t="str">
        <f t="array" ref="X407">IF(X406&lt;&gt;"",IF(W406-1&gt;=$U$7,MAX(IF($C$15:$C$10000&lt;=W406-1,$C$15:$C$10000)),""),"")</f>
        <v/>
      </c>
      <c r="Y407" s="16" t="str">
        <f t="array" ref="Y407">IF(Z407&lt;&gt;"",MIN(IF($C$15:$C$10000&gt;=DATE(YEAR(Z407),1,1),$C$15:$C$10000)),"")</f>
        <v/>
      </c>
      <c r="Z407" s="16" t="str">
        <f t="array" ref="Z407">IF(Z406&lt;&gt;"",IF(Y406-1&gt;=$U$7,MAX(IF($C$15:$C$10000&lt;=Y406-1,$C$15:$C$10000)),""),"")</f>
        <v/>
      </c>
      <c r="AA407" s="16" t="str">
        <f t="array" ref="AA407">IF(AB407&lt;&gt;"",MIN(IF($C$15:$C$10000&gt;=AB407-$G$7,$C$15:$C$10000)),"")</f>
        <v/>
      </c>
      <c r="AB407" s="16" t="str">
        <f t="array" ref="AB407">IF(AB406&lt;&gt;"",IF(AA406-1&gt;=$U$7,MAX(IF($C$15:$C$10000&lt;=AA406-1,$C$15:$C$10000)),""),"")</f>
        <v/>
      </c>
    </row>
    <row r="408" spans="3:28" x14ac:dyDescent="0.2">
      <c r="C408" s="16"/>
      <c r="D408" s="29"/>
      <c r="F408" s="16" t="str">
        <f t="shared" si="38"/>
        <v/>
      </c>
      <c r="G408" s="16" t="str">
        <f t="shared" si="39"/>
        <v/>
      </c>
      <c r="H408" s="53" t="str">
        <f t="shared" ca="1" si="40"/>
        <v/>
      </c>
      <c r="I408" s="51" t="str">
        <f t="shared" si="41"/>
        <v/>
      </c>
      <c r="J408" s="29" t="str">
        <f>IF(G408&lt;&gt;"",IF($D$7="Weekly","Wk "&amp;WEEKNUM(G408)&amp;" "&amp;"- "&amp;YEAR(G408),IF($D$7="Monthly",TEXT(G408,"mmm-yyyy"),IF($D$7="Yearly","Y "&amp;YEAR(G408),IF($D$7="Quarterly",YEAR(G408)&amp;" - Q"&amp;LOOKUP(MONTH(G408),{1,4,7,10},{1,2,3,4}),TEXT(F408,"dd-mmm-yy")&amp;" - "&amp;TEXT(G408,"dd-mmm-yy"))))),"")</f>
        <v/>
      </c>
      <c r="O408" s="63"/>
      <c r="S408" s="16" t="str">
        <f t="array" ref="S408">IF(T408&lt;&gt;"",MIN(IF($C$15:$C$10000&gt;=(T408-6),$C$15:$C$10000)),"")</f>
        <v/>
      </c>
      <c r="T408" s="16" t="str">
        <f t="array" ref="T408">IF(T407&lt;&gt;"",IF(S407-1&gt;=$U$7,MAX(IF($C$15:$C$10000&lt;=(S407-1),$C$15:$C$10000)),""),"")</f>
        <v/>
      </c>
      <c r="U408" s="16" t="str">
        <f t="array" ref="U408">IF(V408&lt;&gt;"",MIN(IF($C$15:$C$10000&gt;=DATE(YEAR(V408),MONTH(V408),1),$C$15:$C$10000)),"")</f>
        <v/>
      </c>
      <c r="V408" s="16" t="str">
        <f t="array" ref="V408">IF(V407&lt;&gt;"",IF(U407-1&gt;=$U$7,MAX(IF($C$15:$C$10000&lt;=U407-1,$C$15:$C$10000)),""),"")</f>
        <v/>
      </c>
      <c r="W408" s="20" t="str">
        <f t="array" ref="W408">IF(X408&lt;&gt;"",MIN(IF($C$15:$C$10000&gt;=DATE(YEAR(X408),3*(ROUNDUP(MONTH(X408)/3,0)-1)+1,1),$C$15:$C$10000)),"")</f>
        <v/>
      </c>
      <c r="X408" s="16" t="str">
        <f t="array" ref="X408">IF(X407&lt;&gt;"",IF(W407-1&gt;=$U$7,MAX(IF($C$15:$C$10000&lt;=W407-1,$C$15:$C$10000)),""),"")</f>
        <v/>
      </c>
      <c r="Y408" s="16" t="str">
        <f t="array" ref="Y408">IF(Z408&lt;&gt;"",MIN(IF($C$15:$C$10000&gt;=DATE(YEAR(Z408),1,1),$C$15:$C$10000)),"")</f>
        <v/>
      </c>
      <c r="Z408" s="16" t="str">
        <f t="array" ref="Z408">IF(Z407&lt;&gt;"",IF(Y407-1&gt;=$U$7,MAX(IF($C$15:$C$10000&lt;=Y407-1,$C$15:$C$10000)),""),"")</f>
        <v/>
      </c>
      <c r="AA408" s="16" t="str">
        <f t="array" ref="AA408">IF(AB408&lt;&gt;"",MIN(IF($C$15:$C$10000&gt;=AB408-$G$7,$C$15:$C$10000)),"")</f>
        <v/>
      </c>
      <c r="AB408" s="16" t="str">
        <f t="array" ref="AB408">IF(AB407&lt;&gt;"",IF(AA407-1&gt;=$U$7,MAX(IF($C$15:$C$10000&lt;=AA407-1,$C$15:$C$10000)),""),"")</f>
        <v/>
      </c>
    </row>
    <row r="409" spans="3:28" x14ac:dyDescent="0.2">
      <c r="C409" s="16"/>
      <c r="D409" s="29"/>
      <c r="F409" s="16" t="str">
        <f t="shared" si="38"/>
        <v/>
      </c>
      <c r="G409" s="16" t="str">
        <f t="shared" si="39"/>
        <v/>
      </c>
      <c r="H409" s="53" t="str">
        <f t="shared" ca="1" si="40"/>
        <v/>
      </c>
      <c r="I409" s="51" t="str">
        <f t="shared" si="41"/>
        <v/>
      </c>
      <c r="J409" s="29" t="str">
        <f>IF(G409&lt;&gt;"",IF($D$7="Weekly","Wk "&amp;WEEKNUM(G409)&amp;" "&amp;"- "&amp;YEAR(G409),IF($D$7="Monthly",TEXT(G409,"mmm-yyyy"),IF($D$7="Yearly","Y "&amp;YEAR(G409),IF($D$7="Quarterly",YEAR(G409)&amp;" - Q"&amp;LOOKUP(MONTH(G409),{1,4,7,10},{1,2,3,4}),TEXT(F409,"dd-mmm-yy")&amp;" - "&amp;TEXT(G409,"dd-mmm-yy"))))),"")</f>
        <v/>
      </c>
      <c r="O409" s="63"/>
      <c r="S409" s="16" t="str">
        <f t="array" ref="S409">IF(T409&lt;&gt;"",MIN(IF($C$15:$C$10000&gt;=(T409-6),$C$15:$C$10000)),"")</f>
        <v/>
      </c>
      <c r="T409" s="16" t="str">
        <f t="array" ref="T409">IF(T408&lt;&gt;"",IF(S408-1&gt;=$U$7,MAX(IF($C$15:$C$10000&lt;=(S408-1),$C$15:$C$10000)),""),"")</f>
        <v/>
      </c>
      <c r="U409" s="16" t="str">
        <f t="array" ref="U409">IF(V409&lt;&gt;"",MIN(IF($C$15:$C$10000&gt;=DATE(YEAR(V409),MONTH(V409),1),$C$15:$C$10000)),"")</f>
        <v/>
      </c>
      <c r="V409" s="16" t="str">
        <f t="array" ref="V409">IF(V408&lt;&gt;"",IF(U408-1&gt;=$U$7,MAX(IF($C$15:$C$10000&lt;=U408-1,$C$15:$C$10000)),""),"")</f>
        <v/>
      </c>
      <c r="W409" s="20" t="str">
        <f t="array" ref="W409">IF(X409&lt;&gt;"",MIN(IF($C$15:$C$10000&gt;=DATE(YEAR(X409),3*(ROUNDUP(MONTH(X409)/3,0)-1)+1,1),$C$15:$C$10000)),"")</f>
        <v/>
      </c>
      <c r="X409" s="16" t="str">
        <f t="array" ref="X409">IF(X408&lt;&gt;"",IF(W408-1&gt;=$U$7,MAX(IF($C$15:$C$10000&lt;=W408-1,$C$15:$C$10000)),""),"")</f>
        <v/>
      </c>
      <c r="Y409" s="16" t="str">
        <f t="array" ref="Y409">IF(Z409&lt;&gt;"",MIN(IF($C$15:$C$10000&gt;=DATE(YEAR(Z409),1,1),$C$15:$C$10000)),"")</f>
        <v/>
      </c>
      <c r="Z409" s="16" t="str">
        <f t="array" ref="Z409">IF(Z408&lt;&gt;"",IF(Y408-1&gt;=$U$7,MAX(IF($C$15:$C$10000&lt;=Y408-1,$C$15:$C$10000)),""),"")</f>
        <v/>
      </c>
      <c r="AA409" s="16" t="str">
        <f t="array" ref="AA409">IF(AB409&lt;&gt;"",MIN(IF($C$15:$C$10000&gt;=AB409-$G$7,$C$15:$C$10000)),"")</f>
        <v/>
      </c>
      <c r="AB409" s="16" t="str">
        <f t="array" ref="AB409">IF(AB408&lt;&gt;"",IF(AA408-1&gt;=$U$7,MAX(IF($C$15:$C$10000&lt;=AA408-1,$C$15:$C$10000)),""),"")</f>
        <v/>
      </c>
    </row>
    <row r="410" spans="3:28" x14ac:dyDescent="0.2">
      <c r="C410" s="16"/>
      <c r="D410" s="29"/>
      <c r="F410" s="16" t="str">
        <f t="shared" si="38"/>
        <v/>
      </c>
      <c r="G410" s="16" t="str">
        <f t="shared" si="39"/>
        <v/>
      </c>
      <c r="H410" s="53" t="str">
        <f t="shared" ca="1" si="40"/>
        <v/>
      </c>
      <c r="I410" s="51" t="str">
        <f t="shared" si="41"/>
        <v/>
      </c>
      <c r="J410" s="29" t="str">
        <f>IF(G410&lt;&gt;"",IF($D$7="Weekly","Wk "&amp;WEEKNUM(G410)&amp;" "&amp;"- "&amp;YEAR(G410),IF($D$7="Monthly",TEXT(G410,"mmm-yyyy"),IF($D$7="Yearly","Y "&amp;YEAR(G410),IF($D$7="Quarterly",YEAR(G410)&amp;" - Q"&amp;LOOKUP(MONTH(G410),{1,4,7,10},{1,2,3,4}),TEXT(F410,"dd-mmm-yy")&amp;" - "&amp;TEXT(G410,"dd-mmm-yy"))))),"")</f>
        <v/>
      </c>
      <c r="O410" s="63"/>
      <c r="S410" s="16" t="str">
        <f t="array" ref="S410">IF(T410&lt;&gt;"",MIN(IF($C$15:$C$10000&gt;=(T410-6),$C$15:$C$10000)),"")</f>
        <v/>
      </c>
      <c r="T410" s="16" t="str">
        <f t="array" ref="T410">IF(T409&lt;&gt;"",IF(S409-1&gt;=$U$7,MAX(IF($C$15:$C$10000&lt;=(S409-1),$C$15:$C$10000)),""),"")</f>
        <v/>
      </c>
      <c r="U410" s="16" t="str">
        <f t="array" ref="U410">IF(V410&lt;&gt;"",MIN(IF($C$15:$C$10000&gt;=DATE(YEAR(V410),MONTH(V410),1),$C$15:$C$10000)),"")</f>
        <v/>
      </c>
      <c r="V410" s="16" t="str">
        <f t="array" ref="V410">IF(V409&lt;&gt;"",IF(U409-1&gt;=$U$7,MAX(IF($C$15:$C$10000&lt;=U409-1,$C$15:$C$10000)),""),"")</f>
        <v/>
      </c>
      <c r="W410" s="20" t="str">
        <f t="array" ref="W410">IF(X410&lt;&gt;"",MIN(IF($C$15:$C$10000&gt;=DATE(YEAR(X410),3*(ROUNDUP(MONTH(X410)/3,0)-1)+1,1),$C$15:$C$10000)),"")</f>
        <v/>
      </c>
      <c r="X410" s="16" t="str">
        <f t="array" ref="X410">IF(X409&lt;&gt;"",IF(W409-1&gt;=$U$7,MAX(IF($C$15:$C$10000&lt;=W409-1,$C$15:$C$10000)),""),"")</f>
        <v/>
      </c>
      <c r="Y410" s="16" t="str">
        <f t="array" ref="Y410">IF(Z410&lt;&gt;"",MIN(IF($C$15:$C$10000&gt;=DATE(YEAR(Z410),1,1),$C$15:$C$10000)),"")</f>
        <v/>
      </c>
      <c r="Z410" s="16" t="str">
        <f t="array" ref="Z410">IF(Z409&lt;&gt;"",IF(Y409-1&gt;=$U$7,MAX(IF($C$15:$C$10000&lt;=Y409-1,$C$15:$C$10000)),""),"")</f>
        <v/>
      </c>
      <c r="AA410" s="16" t="str">
        <f t="array" ref="AA410">IF(AB410&lt;&gt;"",MIN(IF($C$15:$C$10000&gt;=AB410-$G$7,$C$15:$C$10000)),"")</f>
        <v/>
      </c>
      <c r="AB410" s="16" t="str">
        <f t="array" ref="AB410">IF(AB409&lt;&gt;"",IF(AA409-1&gt;=$U$7,MAX(IF($C$15:$C$10000&lt;=AA409-1,$C$15:$C$10000)),""),"")</f>
        <v/>
      </c>
    </row>
    <row r="411" spans="3:28" x14ac:dyDescent="0.2">
      <c r="C411" s="16"/>
      <c r="D411" s="29"/>
      <c r="F411" s="16" t="str">
        <f t="shared" si="38"/>
        <v/>
      </c>
      <c r="G411" s="16" t="str">
        <f t="shared" si="39"/>
        <v/>
      </c>
      <c r="H411" s="53" t="str">
        <f t="shared" ca="1" si="40"/>
        <v/>
      </c>
      <c r="I411" s="51" t="str">
        <f t="shared" si="41"/>
        <v/>
      </c>
      <c r="J411" s="29" t="str">
        <f>IF(G411&lt;&gt;"",IF($D$7="Weekly","Wk "&amp;WEEKNUM(G411)&amp;" "&amp;"- "&amp;YEAR(G411),IF($D$7="Monthly",TEXT(G411,"mmm-yyyy"),IF($D$7="Yearly","Y "&amp;YEAR(G411),IF($D$7="Quarterly",YEAR(G411)&amp;" - Q"&amp;LOOKUP(MONTH(G411),{1,4,7,10},{1,2,3,4}),TEXT(F411,"dd-mmm-yy")&amp;" - "&amp;TEXT(G411,"dd-mmm-yy"))))),"")</f>
        <v/>
      </c>
      <c r="O411" s="63"/>
      <c r="S411" s="16" t="str">
        <f t="array" ref="S411">IF(T411&lt;&gt;"",MIN(IF($C$15:$C$10000&gt;=(T411-6),$C$15:$C$10000)),"")</f>
        <v/>
      </c>
      <c r="T411" s="16" t="str">
        <f t="array" ref="T411">IF(T410&lt;&gt;"",IF(S410-1&gt;=$U$7,MAX(IF($C$15:$C$10000&lt;=(S410-1),$C$15:$C$10000)),""),"")</f>
        <v/>
      </c>
      <c r="U411" s="16" t="str">
        <f t="array" ref="U411">IF(V411&lt;&gt;"",MIN(IF($C$15:$C$10000&gt;=DATE(YEAR(V411),MONTH(V411),1),$C$15:$C$10000)),"")</f>
        <v/>
      </c>
      <c r="V411" s="16" t="str">
        <f t="array" ref="V411">IF(V410&lt;&gt;"",IF(U410-1&gt;=$U$7,MAX(IF($C$15:$C$10000&lt;=U410-1,$C$15:$C$10000)),""),"")</f>
        <v/>
      </c>
      <c r="W411" s="20" t="str">
        <f t="array" ref="W411">IF(X411&lt;&gt;"",MIN(IF($C$15:$C$10000&gt;=DATE(YEAR(X411),3*(ROUNDUP(MONTH(X411)/3,0)-1)+1,1),$C$15:$C$10000)),"")</f>
        <v/>
      </c>
      <c r="X411" s="16" t="str">
        <f t="array" ref="X411">IF(X410&lt;&gt;"",IF(W410-1&gt;=$U$7,MAX(IF($C$15:$C$10000&lt;=W410-1,$C$15:$C$10000)),""),"")</f>
        <v/>
      </c>
      <c r="Y411" s="16" t="str">
        <f t="array" ref="Y411">IF(Z411&lt;&gt;"",MIN(IF($C$15:$C$10000&gt;=DATE(YEAR(Z411),1,1),$C$15:$C$10000)),"")</f>
        <v/>
      </c>
      <c r="Z411" s="16" t="str">
        <f t="array" ref="Z411">IF(Z410&lt;&gt;"",IF(Y410-1&gt;=$U$7,MAX(IF($C$15:$C$10000&lt;=Y410-1,$C$15:$C$10000)),""),"")</f>
        <v/>
      </c>
      <c r="AA411" s="16" t="str">
        <f t="array" ref="AA411">IF(AB411&lt;&gt;"",MIN(IF($C$15:$C$10000&gt;=AB411-$G$7,$C$15:$C$10000)),"")</f>
        <v/>
      </c>
      <c r="AB411" s="16" t="str">
        <f t="array" ref="AB411">IF(AB410&lt;&gt;"",IF(AA410-1&gt;=$U$7,MAX(IF($C$15:$C$10000&lt;=AA410-1,$C$15:$C$10000)),""),"")</f>
        <v/>
      </c>
    </row>
    <row r="412" spans="3:28" x14ac:dyDescent="0.2">
      <c r="C412" s="16"/>
      <c r="D412" s="29"/>
      <c r="F412" s="16" t="str">
        <f t="shared" si="38"/>
        <v/>
      </c>
      <c r="G412" s="16" t="str">
        <f t="shared" si="39"/>
        <v/>
      </c>
      <c r="H412" s="53" t="str">
        <f t="shared" ca="1" si="40"/>
        <v/>
      </c>
      <c r="I412" s="51" t="str">
        <f t="shared" si="41"/>
        <v/>
      </c>
      <c r="J412" s="29" t="str">
        <f>IF(G412&lt;&gt;"",IF($D$7="Weekly","Wk "&amp;WEEKNUM(G412)&amp;" "&amp;"- "&amp;YEAR(G412),IF($D$7="Monthly",TEXT(G412,"mmm-yyyy"),IF($D$7="Yearly","Y "&amp;YEAR(G412),IF($D$7="Quarterly",YEAR(G412)&amp;" - Q"&amp;LOOKUP(MONTH(G412),{1,4,7,10},{1,2,3,4}),TEXT(F412,"dd-mmm-yy")&amp;" - "&amp;TEXT(G412,"dd-mmm-yy"))))),"")</f>
        <v/>
      </c>
      <c r="O412" s="63"/>
      <c r="S412" s="16" t="str">
        <f t="array" ref="S412">IF(T412&lt;&gt;"",MIN(IF($C$15:$C$10000&gt;=(T412-6),$C$15:$C$10000)),"")</f>
        <v/>
      </c>
      <c r="T412" s="16" t="str">
        <f t="array" ref="T412">IF(T411&lt;&gt;"",IF(S411-1&gt;=$U$7,MAX(IF($C$15:$C$10000&lt;=(S411-1),$C$15:$C$10000)),""),"")</f>
        <v/>
      </c>
      <c r="U412" s="16" t="str">
        <f t="array" ref="U412">IF(V412&lt;&gt;"",MIN(IF($C$15:$C$10000&gt;=DATE(YEAR(V412),MONTH(V412),1),$C$15:$C$10000)),"")</f>
        <v/>
      </c>
      <c r="V412" s="16" t="str">
        <f t="array" ref="V412">IF(V411&lt;&gt;"",IF(U411-1&gt;=$U$7,MAX(IF($C$15:$C$10000&lt;=U411-1,$C$15:$C$10000)),""),"")</f>
        <v/>
      </c>
      <c r="W412" s="20" t="str">
        <f t="array" ref="W412">IF(X412&lt;&gt;"",MIN(IF($C$15:$C$10000&gt;=DATE(YEAR(X412),3*(ROUNDUP(MONTH(X412)/3,0)-1)+1,1),$C$15:$C$10000)),"")</f>
        <v/>
      </c>
      <c r="X412" s="16" t="str">
        <f t="array" ref="X412">IF(X411&lt;&gt;"",IF(W411-1&gt;=$U$7,MAX(IF($C$15:$C$10000&lt;=W411-1,$C$15:$C$10000)),""),"")</f>
        <v/>
      </c>
      <c r="Y412" s="16" t="str">
        <f t="array" ref="Y412">IF(Z412&lt;&gt;"",MIN(IF($C$15:$C$10000&gt;=DATE(YEAR(Z412),1,1),$C$15:$C$10000)),"")</f>
        <v/>
      </c>
      <c r="Z412" s="16" t="str">
        <f t="array" ref="Z412">IF(Z411&lt;&gt;"",IF(Y411-1&gt;=$U$7,MAX(IF($C$15:$C$10000&lt;=Y411-1,$C$15:$C$10000)),""),"")</f>
        <v/>
      </c>
      <c r="AA412" s="16" t="str">
        <f t="array" ref="AA412">IF(AB412&lt;&gt;"",MIN(IF($C$15:$C$10000&gt;=AB412-$G$7,$C$15:$C$10000)),"")</f>
        <v/>
      </c>
      <c r="AB412" s="16" t="str">
        <f t="array" ref="AB412">IF(AB411&lt;&gt;"",IF(AA411-1&gt;=$U$7,MAX(IF($C$15:$C$10000&lt;=AA411-1,$C$15:$C$10000)),""),"")</f>
        <v/>
      </c>
    </row>
    <row r="413" spans="3:28" x14ac:dyDescent="0.2">
      <c r="C413" s="16"/>
      <c r="D413" s="29"/>
      <c r="F413" s="16" t="str">
        <f t="shared" si="38"/>
        <v/>
      </c>
      <c r="G413" s="16" t="str">
        <f t="shared" si="39"/>
        <v/>
      </c>
      <c r="H413" s="53" t="str">
        <f t="shared" ca="1" si="40"/>
        <v/>
      </c>
      <c r="I413" s="51" t="str">
        <f t="shared" si="41"/>
        <v/>
      </c>
      <c r="J413" s="29" t="str">
        <f>IF(G413&lt;&gt;"",IF($D$7="Weekly","Wk "&amp;WEEKNUM(G413)&amp;" "&amp;"- "&amp;YEAR(G413),IF($D$7="Monthly",TEXT(G413,"mmm-yyyy"),IF($D$7="Yearly","Y "&amp;YEAR(G413),IF($D$7="Quarterly",YEAR(G413)&amp;" - Q"&amp;LOOKUP(MONTH(G413),{1,4,7,10},{1,2,3,4}),TEXT(F413,"dd-mmm-yy")&amp;" - "&amp;TEXT(G413,"dd-mmm-yy"))))),"")</f>
        <v/>
      </c>
      <c r="O413" s="63"/>
      <c r="S413" s="16" t="str">
        <f t="array" ref="S413">IF(T413&lt;&gt;"",MIN(IF($C$15:$C$10000&gt;=(T413-6),$C$15:$C$10000)),"")</f>
        <v/>
      </c>
      <c r="T413" s="16" t="str">
        <f t="array" ref="T413">IF(T412&lt;&gt;"",IF(S412-1&gt;=$U$7,MAX(IF($C$15:$C$10000&lt;=(S412-1),$C$15:$C$10000)),""),"")</f>
        <v/>
      </c>
      <c r="U413" s="16" t="str">
        <f t="array" ref="U413">IF(V413&lt;&gt;"",MIN(IF($C$15:$C$10000&gt;=DATE(YEAR(V413),MONTH(V413),1),$C$15:$C$10000)),"")</f>
        <v/>
      </c>
      <c r="V413" s="16" t="str">
        <f t="array" ref="V413">IF(V412&lt;&gt;"",IF(U412-1&gt;=$U$7,MAX(IF($C$15:$C$10000&lt;=U412-1,$C$15:$C$10000)),""),"")</f>
        <v/>
      </c>
      <c r="W413" s="20" t="str">
        <f t="array" ref="W413">IF(X413&lt;&gt;"",MIN(IF($C$15:$C$10000&gt;=DATE(YEAR(X413),3*(ROUNDUP(MONTH(X413)/3,0)-1)+1,1),$C$15:$C$10000)),"")</f>
        <v/>
      </c>
      <c r="X413" s="16" t="str">
        <f t="array" ref="X413">IF(X412&lt;&gt;"",IF(W412-1&gt;=$U$7,MAX(IF($C$15:$C$10000&lt;=W412-1,$C$15:$C$10000)),""),"")</f>
        <v/>
      </c>
      <c r="Y413" s="16" t="str">
        <f t="array" ref="Y413">IF(Z413&lt;&gt;"",MIN(IF($C$15:$C$10000&gt;=DATE(YEAR(Z413),1,1),$C$15:$C$10000)),"")</f>
        <v/>
      </c>
      <c r="Z413" s="16" t="str">
        <f t="array" ref="Z413">IF(Z412&lt;&gt;"",IF(Y412-1&gt;=$U$7,MAX(IF($C$15:$C$10000&lt;=Y412-1,$C$15:$C$10000)),""),"")</f>
        <v/>
      </c>
      <c r="AA413" s="16" t="str">
        <f t="array" ref="AA413">IF(AB413&lt;&gt;"",MIN(IF($C$15:$C$10000&gt;=AB413-$G$7,$C$15:$C$10000)),"")</f>
        <v/>
      </c>
      <c r="AB413" s="16" t="str">
        <f t="array" ref="AB413">IF(AB412&lt;&gt;"",IF(AA412-1&gt;=$U$7,MAX(IF($C$15:$C$10000&lt;=AA412-1,$C$15:$C$10000)),""),"")</f>
        <v/>
      </c>
    </row>
    <row r="414" spans="3:28" x14ac:dyDescent="0.2">
      <c r="C414" s="16"/>
      <c r="D414" s="29"/>
      <c r="F414" s="16" t="str">
        <f t="shared" si="38"/>
        <v/>
      </c>
      <c r="G414" s="16" t="str">
        <f t="shared" si="39"/>
        <v/>
      </c>
      <c r="H414" s="53" t="str">
        <f t="shared" ca="1" si="40"/>
        <v/>
      </c>
      <c r="I414" s="51" t="str">
        <f t="shared" si="41"/>
        <v/>
      </c>
      <c r="J414" s="29" t="str">
        <f>IF(G414&lt;&gt;"",IF($D$7="Weekly","Wk "&amp;WEEKNUM(G414)&amp;" "&amp;"- "&amp;YEAR(G414),IF($D$7="Monthly",TEXT(G414,"mmm-yyyy"),IF($D$7="Yearly","Y "&amp;YEAR(G414),IF($D$7="Quarterly",YEAR(G414)&amp;" - Q"&amp;LOOKUP(MONTH(G414),{1,4,7,10},{1,2,3,4}),TEXT(F414,"dd-mmm-yy")&amp;" - "&amp;TEXT(G414,"dd-mmm-yy"))))),"")</f>
        <v/>
      </c>
      <c r="O414" s="63"/>
      <c r="S414" s="16" t="str">
        <f t="array" ref="S414">IF(T414&lt;&gt;"",MIN(IF($C$15:$C$10000&gt;=(T414-6),$C$15:$C$10000)),"")</f>
        <v/>
      </c>
      <c r="T414" s="16" t="str">
        <f t="array" ref="T414">IF(T413&lt;&gt;"",IF(S413-1&gt;=$U$7,MAX(IF($C$15:$C$10000&lt;=(S413-1),$C$15:$C$10000)),""),"")</f>
        <v/>
      </c>
      <c r="U414" s="16" t="str">
        <f t="array" ref="U414">IF(V414&lt;&gt;"",MIN(IF($C$15:$C$10000&gt;=DATE(YEAR(V414),MONTH(V414),1),$C$15:$C$10000)),"")</f>
        <v/>
      </c>
      <c r="V414" s="16" t="str">
        <f t="array" ref="V414">IF(V413&lt;&gt;"",IF(U413-1&gt;=$U$7,MAX(IF($C$15:$C$10000&lt;=U413-1,$C$15:$C$10000)),""),"")</f>
        <v/>
      </c>
      <c r="W414" s="20" t="str">
        <f t="array" ref="W414">IF(X414&lt;&gt;"",MIN(IF($C$15:$C$10000&gt;=DATE(YEAR(X414),3*(ROUNDUP(MONTH(X414)/3,0)-1)+1,1),$C$15:$C$10000)),"")</f>
        <v/>
      </c>
      <c r="X414" s="16" t="str">
        <f t="array" ref="X414">IF(X413&lt;&gt;"",IF(W413-1&gt;=$U$7,MAX(IF($C$15:$C$10000&lt;=W413-1,$C$15:$C$10000)),""),"")</f>
        <v/>
      </c>
      <c r="Y414" s="16" t="str">
        <f t="array" ref="Y414">IF(Z414&lt;&gt;"",MIN(IF($C$15:$C$10000&gt;=DATE(YEAR(Z414),1,1),$C$15:$C$10000)),"")</f>
        <v/>
      </c>
      <c r="Z414" s="16" t="str">
        <f t="array" ref="Z414">IF(Z413&lt;&gt;"",IF(Y413-1&gt;=$U$7,MAX(IF($C$15:$C$10000&lt;=Y413-1,$C$15:$C$10000)),""),"")</f>
        <v/>
      </c>
      <c r="AA414" s="16" t="str">
        <f t="array" ref="AA414">IF(AB414&lt;&gt;"",MIN(IF($C$15:$C$10000&gt;=AB414-$G$7,$C$15:$C$10000)),"")</f>
        <v/>
      </c>
      <c r="AB414" s="16" t="str">
        <f t="array" ref="AB414">IF(AB413&lt;&gt;"",IF(AA413-1&gt;=$U$7,MAX(IF($C$15:$C$10000&lt;=AA413-1,$C$15:$C$10000)),""),"")</f>
        <v/>
      </c>
    </row>
    <row r="415" spans="3:28" x14ac:dyDescent="0.2">
      <c r="C415" s="16"/>
      <c r="D415" s="29"/>
      <c r="F415" s="16" t="str">
        <f t="shared" si="38"/>
        <v/>
      </c>
      <c r="G415" s="16" t="str">
        <f t="shared" si="39"/>
        <v/>
      </c>
      <c r="H415" s="53" t="str">
        <f t="shared" ca="1" si="40"/>
        <v/>
      </c>
      <c r="I415" s="51" t="str">
        <f t="shared" si="41"/>
        <v/>
      </c>
      <c r="J415" s="29" t="str">
        <f>IF(G415&lt;&gt;"",IF($D$7="Weekly","Wk "&amp;WEEKNUM(G415)&amp;" "&amp;"- "&amp;YEAR(G415),IF($D$7="Monthly",TEXT(G415,"mmm-yyyy"),IF($D$7="Yearly","Y "&amp;YEAR(G415),IF($D$7="Quarterly",YEAR(G415)&amp;" - Q"&amp;LOOKUP(MONTH(G415),{1,4,7,10},{1,2,3,4}),TEXT(F415,"dd-mmm-yy")&amp;" - "&amp;TEXT(G415,"dd-mmm-yy"))))),"")</f>
        <v/>
      </c>
      <c r="O415" s="63"/>
      <c r="S415" s="16" t="str">
        <f t="array" ref="S415">IF(T415&lt;&gt;"",MIN(IF($C$15:$C$10000&gt;=(T415-6),$C$15:$C$10000)),"")</f>
        <v/>
      </c>
      <c r="T415" s="16" t="str">
        <f t="array" ref="T415">IF(T414&lt;&gt;"",IF(S414-1&gt;=$U$7,MAX(IF($C$15:$C$10000&lt;=(S414-1),$C$15:$C$10000)),""),"")</f>
        <v/>
      </c>
      <c r="U415" s="16" t="str">
        <f t="array" ref="U415">IF(V415&lt;&gt;"",MIN(IF($C$15:$C$10000&gt;=DATE(YEAR(V415),MONTH(V415),1),$C$15:$C$10000)),"")</f>
        <v/>
      </c>
      <c r="V415" s="16" t="str">
        <f t="array" ref="V415">IF(V414&lt;&gt;"",IF(U414-1&gt;=$U$7,MAX(IF($C$15:$C$10000&lt;=U414-1,$C$15:$C$10000)),""),"")</f>
        <v/>
      </c>
      <c r="W415" s="20" t="str">
        <f t="array" ref="W415">IF(X415&lt;&gt;"",MIN(IF($C$15:$C$10000&gt;=DATE(YEAR(X415),3*(ROUNDUP(MONTH(X415)/3,0)-1)+1,1),$C$15:$C$10000)),"")</f>
        <v/>
      </c>
      <c r="X415" s="16" t="str">
        <f t="array" ref="X415">IF(X414&lt;&gt;"",IF(W414-1&gt;=$U$7,MAX(IF($C$15:$C$10000&lt;=W414-1,$C$15:$C$10000)),""),"")</f>
        <v/>
      </c>
      <c r="Y415" s="16" t="str">
        <f t="array" ref="Y415">IF(Z415&lt;&gt;"",MIN(IF($C$15:$C$10000&gt;=DATE(YEAR(Z415),1,1),$C$15:$C$10000)),"")</f>
        <v/>
      </c>
      <c r="Z415" s="16" t="str">
        <f t="array" ref="Z415">IF(Z414&lt;&gt;"",IF(Y414-1&gt;=$U$7,MAX(IF($C$15:$C$10000&lt;=Y414-1,$C$15:$C$10000)),""),"")</f>
        <v/>
      </c>
      <c r="AA415" s="16" t="str">
        <f t="array" ref="AA415">IF(AB415&lt;&gt;"",MIN(IF($C$15:$C$10000&gt;=AB415-$G$7,$C$15:$C$10000)),"")</f>
        <v/>
      </c>
      <c r="AB415" s="16" t="str">
        <f t="array" ref="AB415">IF(AB414&lt;&gt;"",IF(AA414-1&gt;=$U$7,MAX(IF($C$15:$C$10000&lt;=AA414-1,$C$15:$C$10000)),""),"")</f>
        <v/>
      </c>
    </row>
    <row r="416" spans="3:28" x14ac:dyDescent="0.2">
      <c r="C416" s="16"/>
      <c r="D416" s="29"/>
      <c r="F416" s="16" t="str">
        <f t="shared" si="38"/>
        <v/>
      </c>
      <c r="G416" s="16" t="str">
        <f t="shared" si="39"/>
        <v/>
      </c>
      <c r="H416" s="53" t="str">
        <f t="shared" ca="1" si="40"/>
        <v/>
      </c>
      <c r="I416" s="51" t="str">
        <f t="shared" si="41"/>
        <v/>
      </c>
      <c r="J416" s="29" t="str">
        <f>IF(G416&lt;&gt;"",IF($D$7="Weekly","Wk "&amp;WEEKNUM(G416)&amp;" "&amp;"- "&amp;YEAR(G416),IF($D$7="Monthly",TEXT(G416,"mmm-yyyy"),IF($D$7="Yearly","Y "&amp;YEAR(G416),IF($D$7="Quarterly",YEAR(G416)&amp;" - Q"&amp;LOOKUP(MONTH(G416),{1,4,7,10},{1,2,3,4}),TEXT(F416,"dd-mmm-yy")&amp;" - "&amp;TEXT(G416,"dd-mmm-yy"))))),"")</f>
        <v/>
      </c>
      <c r="O416" s="63"/>
      <c r="S416" s="16" t="str">
        <f t="array" ref="S416">IF(T416&lt;&gt;"",MIN(IF($C$15:$C$10000&gt;=(T416-6),$C$15:$C$10000)),"")</f>
        <v/>
      </c>
      <c r="T416" s="16" t="str">
        <f t="array" ref="T416">IF(T415&lt;&gt;"",IF(S415-1&gt;=$U$7,MAX(IF($C$15:$C$10000&lt;=(S415-1),$C$15:$C$10000)),""),"")</f>
        <v/>
      </c>
      <c r="U416" s="16" t="str">
        <f t="array" ref="U416">IF(V416&lt;&gt;"",MIN(IF($C$15:$C$10000&gt;=DATE(YEAR(V416),MONTH(V416),1),$C$15:$C$10000)),"")</f>
        <v/>
      </c>
      <c r="V416" s="16" t="str">
        <f t="array" ref="V416">IF(V415&lt;&gt;"",IF(U415-1&gt;=$U$7,MAX(IF($C$15:$C$10000&lt;=U415-1,$C$15:$C$10000)),""),"")</f>
        <v/>
      </c>
      <c r="W416" s="20" t="str">
        <f t="array" ref="W416">IF(X416&lt;&gt;"",MIN(IF($C$15:$C$10000&gt;=DATE(YEAR(X416),3*(ROUNDUP(MONTH(X416)/3,0)-1)+1,1),$C$15:$C$10000)),"")</f>
        <v/>
      </c>
      <c r="X416" s="16" t="str">
        <f t="array" ref="X416">IF(X415&lt;&gt;"",IF(W415-1&gt;=$U$7,MAX(IF($C$15:$C$10000&lt;=W415-1,$C$15:$C$10000)),""),"")</f>
        <v/>
      </c>
      <c r="Y416" s="16" t="str">
        <f t="array" ref="Y416">IF(Z416&lt;&gt;"",MIN(IF($C$15:$C$10000&gt;=DATE(YEAR(Z416),1,1),$C$15:$C$10000)),"")</f>
        <v/>
      </c>
      <c r="Z416" s="16" t="str">
        <f t="array" ref="Z416">IF(Z415&lt;&gt;"",IF(Y415-1&gt;=$U$7,MAX(IF($C$15:$C$10000&lt;=Y415-1,$C$15:$C$10000)),""),"")</f>
        <v/>
      </c>
      <c r="AA416" s="16" t="str">
        <f t="array" ref="AA416">IF(AB416&lt;&gt;"",MIN(IF($C$15:$C$10000&gt;=AB416-$G$7,$C$15:$C$10000)),"")</f>
        <v/>
      </c>
      <c r="AB416" s="16" t="str">
        <f t="array" ref="AB416">IF(AB415&lt;&gt;"",IF(AA415-1&gt;=$U$7,MAX(IF($C$15:$C$10000&lt;=AA415-1,$C$15:$C$10000)),""),"")</f>
        <v/>
      </c>
    </row>
    <row r="417" spans="3:28" x14ac:dyDescent="0.2">
      <c r="C417" s="16"/>
      <c r="D417" s="29"/>
      <c r="F417" s="16" t="str">
        <f t="shared" si="38"/>
        <v/>
      </c>
      <c r="G417" s="16" t="str">
        <f t="shared" si="39"/>
        <v/>
      </c>
      <c r="H417" s="53" t="str">
        <f t="shared" ca="1" si="40"/>
        <v/>
      </c>
      <c r="I417" s="51" t="str">
        <f t="shared" si="41"/>
        <v/>
      </c>
      <c r="J417" s="29" t="str">
        <f>IF(G417&lt;&gt;"",IF($D$7="Weekly","Wk "&amp;WEEKNUM(G417)&amp;" "&amp;"- "&amp;YEAR(G417),IF($D$7="Monthly",TEXT(G417,"mmm-yyyy"),IF($D$7="Yearly","Y "&amp;YEAR(G417),IF($D$7="Quarterly",YEAR(G417)&amp;" - Q"&amp;LOOKUP(MONTH(G417),{1,4,7,10},{1,2,3,4}),TEXT(F417,"dd-mmm-yy")&amp;" - "&amp;TEXT(G417,"dd-mmm-yy"))))),"")</f>
        <v/>
      </c>
      <c r="O417" s="63"/>
      <c r="S417" s="16" t="str">
        <f t="array" ref="S417">IF(T417&lt;&gt;"",MIN(IF($C$15:$C$10000&gt;=(T417-6),$C$15:$C$10000)),"")</f>
        <v/>
      </c>
      <c r="T417" s="16" t="str">
        <f t="array" ref="T417">IF(T416&lt;&gt;"",IF(S416-1&gt;=$U$7,MAX(IF($C$15:$C$10000&lt;=(S416-1),$C$15:$C$10000)),""),"")</f>
        <v/>
      </c>
      <c r="U417" s="16" t="str">
        <f t="array" ref="U417">IF(V417&lt;&gt;"",MIN(IF($C$15:$C$10000&gt;=DATE(YEAR(V417),MONTH(V417),1),$C$15:$C$10000)),"")</f>
        <v/>
      </c>
      <c r="V417" s="16" t="str">
        <f t="array" ref="V417">IF(V416&lt;&gt;"",IF(U416-1&gt;=$U$7,MAX(IF($C$15:$C$10000&lt;=U416-1,$C$15:$C$10000)),""),"")</f>
        <v/>
      </c>
      <c r="W417" s="20" t="str">
        <f t="array" ref="W417">IF(X417&lt;&gt;"",MIN(IF($C$15:$C$10000&gt;=DATE(YEAR(X417),3*(ROUNDUP(MONTH(X417)/3,0)-1)+1,1),$C$15:$C$10000)),"")</f>
        <v/>
      </c>
      <c r="X417" s="16" t="str">
        <f t="array" ref="X417">IF(X416&lt;&gt;"",IF(W416-1&gt;=$U$7,MAX(IF($C$15:$C$10000&lt;=W416-1,$C$15:$C$10000)),""),"")</f>
        <v/>
      </c>
      <c r="Y417" s="16" t="str">
        <f t="array" ref="Y417">IF(Z417&lt;&gt;"",MIN(IF($C$15:$C$10000&gt;=DATE(YEAR(Z417),1,1),$C$15:$C$10000)),"")</f>
        <v/>
      </c>
      <c r="Z417" s="16" t="str">
        <f t="array" ref="Z417">IF(Z416&lt;&gt;"",IF(Y416-1&gt;=$U$7,MAX(IF($C$15:$C$10000&lt;=Y416-1,$C$15:$C$10000)),""),"")</f>
        <v/>
      </c>
      <c r="AA417" s="16" t="str">
        <f t="array" ref="AA417">IF(AB417&lt;&gt;"",MIN(IF($C$15:$C$10000&gt;=AB417-$G$7,$C$15:$C$10000)),"")</f>
        <v/>
      </c>
      <c r="AB417" s="16" t="str">
        <f t="array" ref="AB417">IF(AB416&lt;&gt;"",IF(AA416-1&gt;=$U$7,MAX(IF($C$15:$C$10000&lt;=AA416-1,$C$15:$C$10000)),""),"")</f>
        <v/>
      </c>
    </row>
    <row r="418" spans="3:28" x14ac:dyDescent="0.2">
      <c r="C418" s="16"/>
      <c r="D418" s="29"/>
      <c r="F418" s="16" t="str">
        <f t="shared" si="38"/>
        <v/>
      </c>
      <c r="G418" s="16" t="str">
        <f t="shared" si="39"/>
        <v/>
      </c>
      <c r="H418" s="53" t="str">
        <f t="shared" ca="1" si="40"/>
        <v/>
      </c>
      <c r="I418" s="51" t="str">
        <f t="shared" si="41"/>
        <v/>
      </c>
      <c r="J418" s="29" t="str">
        <f>IF(G418&lt;&gt;"",IF($D$7="Weekly","Wk "&amp;WEEKNUM(G418)&amp;" "&amp;"- "&amp;YEAR(G418),IF($D$7="Monthly",TEXT(G418,"mmm-yyyy"),IF($D$7="Yearly","Y "&amp;YEAR(G418),IF($D$7="Quarterly",YEAR(G418)&amp;" - Q"&amp;LOOKUP(MONTH(G418),{1,4,7,10},{1,2,3,4}),TEXT(F418,"dd-mmm-yy")&amp;" - "&amp;TEXT(G418,"dd-mmm-yy"))))),"")</f>
        <v/>
      </c>
      <c r="O418" s="63"/>
      <c r="S418" s="16" t="str">
        <f t="array" ref="S418">IF(T418&lt;&gt;"",MIN(IF($C$15:$C$10000&gt;=(T418-6),$C$15:$C$10000)),"")</f>
        <v/>
      </c>
      <c r="T418" s="16" t="str">
        <f t="array" ref="T418">IF(T417&lt;&gt;"",IF(S417-1&gt;=$U$7,MAX(IF($C$15:$C$10000&lt;=(S417-1),$C$15:$C$10000)),""),"")</f>
        <v/>
      </c>
      <c r="U418" s="16" t="str">
        <f t="array" ref="U418">IF(V418&lt;&gt;"",MIN(IF($C$15:$C$10000&gt;=DATE(YEAR(V418),MONTH(V418),1),$C$15:$C$10000)),"")</f>
        <v/>
      </c>
      <c r="V418" s="16" t="str">
        <f t="array" ref="V418">IF(V417&lt;&gt;"",IF(U417-1&gt;=$U$7,MAX(IF($C$15:$C$10000&lt;=U417-1,$C$15:$C$10000)),""),"")</f>
        <v/>
      </c>
      <c r="W418" s="20" t="str">
        <f t="array" ref="W418">IF(X418&lt;&gt;"",MIN(IF($C$15:$C$10000&gt;=DATE(YEAR(X418),3*(ROUNDUP(MONTH(X418)/3,0)-1)+1,1),$C$15:$C$10000)),"")</f>
        <v/>
      </c>
      <c r="X418" s="16" t="str">
        <f t="array" ref="X418">IF(X417&lt;&gt;"",IF(W417-1&gt;=$U$7,MAX(IF($C$15:$C$10000&lt;=W417-1,$C$15:$C$10000)),""),"")</f>
        <v/>
      </c>
      <c r="Y418" s="16" t="str">
        <f t="array" ref="Y418">IF(Z418&lt;&gt;"",MIN(IF($C$15:$C$10000&gt;=DATE(YEAR(Z418),1,1),$C$15:$C$10000)),"")</f>
        <v/>
      </c>
      <c r="Z418" s="16" t="str">
        <f t="array" ref="Z418">IF(Z417&lt;&gt;"",IF(Y417-1&gt;=$U$7,MAX(IF($C$15:$C$10000&lt;=Y417-1,$C$15:$C$10000)),""),"")</f>
        <v/>
      </c>
      <c r="AA418" s="16" t="str">
        <f t="array" ref="AA418">IF(AB418&lt;&gt;"",MIN(IF($C$15:$C$10000&gt;=AB418-$G$7,$C$15:$C$10000)),"")</f>
        <v/>
      </c>
      <c r="AB418" s="16" t="str">
        <f t="array" ref="AB418">IF(AB417&lt;&gt;"",IF(AA417-1&gt;=$U$7,MAX(IF($C$15:$C$10000&lt;=AA417-1,$C$15:$C$10000)),""),"")</f>
        <v/>
      </c>
    </row>
    <row r="419" spans="3:28" x14ac:dyDescent="0.2">
      <c r="C419" s="16"/>
      <c r="D419" s="29"/>
      <c r="F419" s="16" t="str">
        <f t="shared" si="38"/>
        <v/>
      </c>
      <c r="G419" s="16" t="str">
        <f t="shared" si="39"/>
        <v/>
      </c>
      <c r="H419" s="53" t="str">
        <f t="shared" ca="1" si="40"/>
        <v/>
      </c>
      <c r="I419" s="51" t="str">
        <f t="shared" si="41"/>
        <v/>
      </c>
      <c r="J419" s="29" t="str">
        <f>IF(G419&lt;&gt;"",IF($D$7="Weekly","Wk "&amp;WEEKNUM(G419)&amp;" "&amp;"- "&amp;YEAR(G419),IF($D$7="Monthly",TEXT(G419,"mmm-yyyy"),IF($D$7="Yearly","Y "&amp;YEAR(G419),IF($D$7="Quarterly",YEAR(G419)&amp;" - Q"&amp;LOOKUP(MONTH(G419),{1,4,7,10},{1,2,3,4}),TEXT(F419,"dd-mmm-yy")&amp;" - "&amp;TEXT(G419,"dd-mmm-yy"))))),"")</f>
        <v/>
      </c>
      <c r="O419" s="63"/>
      <c r="S419" s="16" t="str">
        <f t="array" ref="S419">IF(T419&lt;&gt;"",MIN(IF($C$15:$C$10000&gt;=(T419-6),$C$15:$C$10000)),"")</f>
        <v/>
      </c>
      <c r="T419" s="16" t="str">
        <f t="array" ref="T419">IF(T418&lt;&gt;"",IF(S418-1&gt;=$U$7,MAX(IF($C$15:$C$10000&lt;=(S418-1),$C$15:$C$10000)),""),"")</f>
        <v/>
      </c>
      <c r="U419" s="16" t="str">
        <f t="array" ref="U419">IF(V419&lt;&gt;"",MIN(IF($C$15:$C$10000&gt;=DATE(YEAR(V419),MONTH(V419),1),$C$15:$C$10000)),"")</f>
        <v/>
      </c>
      <c r="V419" s="16" t="str">
        <f t="array" ref="V419">IF(V418&lt;&gt;"",IF(U418-1&gt;=$U$7,MAX(IF($C$15:$C$10000&lt;=U418-1,$C$15:$C$10000)),""),"")</f>
        <v/>
      </c>
      <c r="W419" s="20" t="str">
        <f t="array" ref="W419">IF(X419&lt;&gt;"",MIN(IF($C$15:$C$10000&gt;=DATE(YEAR(X419),3*(ROUNDUP(MONTH(X419)/3,0)-1)+1,1),$C$15:$C$10000)),"")</f>
        <v/>
      </c>
      <c r="X419" s="16" t="str">
        <f t="array" ref="X419">IF(X418&lt;&gt;"",IF(W418-1&gt;=$U$7,MAX(IF($C$15:$C$10000&lt;=W418-1,$C$15:$C$10000)),""),"")</f>
        <v/>
      </c>
      <c r="Y419" s="16" t="str">
        <f t="array" ref="Y419">IF(Z419&lt;&gt;"",MIN(IF($C$15:$C$10000&gt;=DATE(YEAR(Z419),1,1),$C$15:$C$10000)),"")</f>
        <v/>
      </c>
      <c r="Z419" s="16" t="str">
        <f t="array" ref="Z419">IF(Z418&lt;&gt;"",IF(Y418-1&gt;=$U$7,MAX(IF($C$15:$C$10000&lt;=Y418-1,$C$15:$C$10000)),""),"")</f>
        <v/>
      </c>
      <c r="AA419" s="16" t="str">
        <f t="array" ref="AA419">IF(AB419&lt;&gt;"",MIN(IF($C$15:$C$10000&gt;=AB419-$G$7,$C$15:$C$10000)),"")</f>
        <v/>
      </c>
      <c r="AB419" s="16" t="str">
        <f t="array" ref="AB419">IF(AB418&lt;&gt;"",IF(AA418-1&gt;=$U$7,MAX(IF($C$15:$C$10000&lt;=AA418-1,$C$15:$C$10000)),""),"")</f>
        <v/>
      </c>
    </row>
    <row r="420" spans="3:28" x14ac:dyDescent="0.2">
      <c r="C420" s="16"/>
      <c r="D420" s="29"/>
      <c r="F420" s="16" t="str">
        <f t="shared" si="38"/>
        <v/>
      </c>
      <c r="G420" s="16" t="str">
        <f t="shared" si="39"/>
        <v/>
      </c>
      <c r="H420" s="53" t="str">
        <f t="shared" ca="1" si="40"/>
        <v/>
      </c>
      <c r="I420" s="51" t="str">
        <f t="shared" si="41"/>
        <v/>
      </c>
      <c r="J420" s="29" t="str">
        <f>IF(G420&lt;&gt;"",IF($D$7="Weekly","Wk "&amp;WEEKNUM(G420)&amp;" "&amp;"- "&amp;YEAR(G420),IF($D$7="Monthly",TEXT(G420,"mmm-yyyy"),IF($D$7="Yearly","Y "&amp;YEAR(G420),IF($D$7="Quarterly",YEAR(G420)&amp;" - Q"&amp;LOOKUP(MONTH(G420),{1,4,7,10},{1,2,3,4}),TEXT(F420,"dd-mmm-yy")&amp;" - "&amp;TEXT(G420,"dd-mmm-yy"))))),"")</f>
        <v/>
      </c>
      <c r="O420" s="63"/>
      <c r="S420" s="16" t="str">
        <f t="array" ref="S420">IF(T420&lt;&gt;"",MIN(IF($C$15:$C$10000&gt;=(T420-6),$C$15:$C$10000)),"")</f>
        <v/>
      </c>
      <c r="T420" s="16" t="str">
        <f t="array" ref="T420">IF(T419&lt;&gt;"",IF(S419-1&gt;=$U$7,MAX(IF($C$15:$C$10000&lt;=(S419-1),$C$15:$C$10000)),""),"")</f>
        <v/>
      </c>
      <c r="U420" s="16" t="str">
        <f t="array" ref="U420">IF(V420&lt;&gt;"",MIN(IF($C$15:$C$10000&gt;=DATE(YEAR(V420),MONTH(V420),1),$C$15:$C$10000)),"")</f>
        <v/>
      </c>
      <c r="V420" s="16" t="str">
        <f t="array" ref="V420">IF(V419&lt;&gt;"",IF(U419-1&gt;=$U$7,MAX(IF($C$15:$C$10000&lt;=U419-1,$C$15:$C$10000)),""),"")</f>
        <v/>
      </c>
      <c r="W420" s="20" t="str">
        <f t="array" ref="W420">IF(X420&lt;&gt;"",MIN(IF($C$15:$C$10000&gt;=DATE(YEAR(X420),3*(ROUNDUP(MONTH(X420)/3,0)-1)+1,1),$C$15:$C$10000)),"")</f>
        <v/>
      </c>
      <c r="X420" s="16" t="str">
        <f t="array" ref="X420">IF(X419&lt;&gt;"",IF(W419-1&gt;=$U$7,MAX(IF($C$15:$C$10000&lt;=W419-1,$C$15:$C$10000)),""),"")</f>
        <v/>
      </c>
      <c r="Y420" s="16" t="str">
        <f t="array" ref="Y420">IF(Z420&lt;&gt;"",MIN(IF($C$15:$C$10000&gt;=DATE(YEAR(Z420),1,1),$C$15:$C$10000)),"")</f>
        <v/>
      </c>
      <c r="Z420" s="16" t="str">
        <f t="array" ref="Z420">IF(Z419&lt;&gt;"",IF(Y419-1&gt;=$U$7,MAX(IF($C$15:$C$10000&lt;=Y419-1,$C$15:$C$10000)),""),"")</f>
        <v/>
      </c>
      <c r="AA420" s="16" t="str">
        <f t="array" ref="AA420">IF(AB420&lt;&gt;"",MIN(IF($C$15:$C$10000&gt;=AB420-$G$7,$C$15:$C$10000)),"")</f>
        <v/>
      </c>
      <c r="AB420" s="16" t="str">
        <f t="array" ref="AB420">IF(AB419&lt;&gt;"",IF(AA419-1&gt;=$U$7,MAX(IF($C$15:$C$10000&lt;=AA419-1,$C$15:$C$10000)),""),"")</f>
        <v/>
      </c>
    </row>
    <row r="421" spans="3:28" x14ac:dyDescent="0.2">
      <c r="C421" s="16"/>
      <c r="D421" s="29"/>
      <c r="F421" s="16" t="str">
        <f t="shared" si="38"/>
        <v/>
      </c>
      <c r="G421" s="16" t="str">
        <f t="shared" si="39"/>
        <v/>
      </c>
      <c r="H421" s="53" t="str">
        <f t="shared" ca="1" si="40"/>
        <v/>
      </c>
      <c r="I421" s="51" t="str">
        <f t="shared" si="41"/>
        <v/>
      </c>
      <c r="J421" s="29" t="str">
        <f>IF(G421&lt;&gt;"",IF($D$7="Weekly","Wk "&amp;WEEKNUM(G421)&amp;" "&amp;"- "&amp;YEAR(G421),IF($D$7="Monthly",TEXT(G421,"mmm-yyyy"),IF($D$7="Yearly","Y "&amp;YEAR(G421),IF($D$7="Quarterly",YEAR(G421)&amp;" - Q"&amp;LOOKUP(MONTH(G421),{1,4,7,10},{1,2,3,4}),TEXT(F421,"dd-mmm-yy")&amp;" - "&amp;TEXT(G421,"dd-mmm-yy"))))),"")</f>
        <v/>
      </c>
      <c r="O421" s="63"/>
      <c r="S421" s="16" t="str">
        <f t="array" ref="S421">IF(T421&lt;&gt;"",MIN(IF($C$15:$C$10000&gt;=(T421-6),$C$15:$C$10000)),"")</f>
        <v/>
      </c>
      <c r="T421" s="16" t="str">
        <f t="array" ref="T421">IF(T420&lt;&gt;"",IF(S420-1&gt;=$U$7,MAX(IF($C$15:$C$10000&lt;=(S420-1),$C$15:$C$10000)),""),"")</f>
        <v/>
      </c>
      <c r="U421" s="16" t="str">
        <f t="array" ref="U421">IF(V421&lt;&gt;"",MIN(IF($C$15:$C$10000&gt;=DATE(YEAR(V421),MONTH(V421),1),$C$15:$C$10000)),"")</f>
        <v/>
      </c>
      <c r="V421" s="16" t="str">
        <f t="array" ref="V421">IF(V420&lt;&gt;"",IF(U420-1&gt;=$U$7,MAX(IF($C$15:$C$10000&lt;=U420-1,$C$15:$C$10000)),""),"")</f>
        <v/>
      </c>
      <c r="W421" s="20" t="str">
        <f t="array" ref="W421">IF(X421&lt;&gt;"",MIN(IF($C$15:$C$10000&gt;=DATE(YEAR(X421),3*(ROUNDUP(MONTH(X421)/3,0)-1)+1,1),$C$15:$C$10000)),"")</f>
        <v/>
      </c>
      <c r="X421" s="16" t="str">
        <f t="array" ref="X421">IF(X420&lt;&gt;"",IF(W420-1&gt;=$U$7,MAX(IF($C$15:$C$10000&lt;=W420-1,$C$15:$C$10000)),""),"")</f>
        <v/>
      </c>
      <c r="Y421" s="16" t="str">
        <f t="array" ref="Y421">IF(Z421&lt;&gt;"",MIN(IF($C$15:$C$10000&gt;=DATE(YEAR(Z421),1,1),$C$15:$C$10000)),"")</f>
        <v/>
      </c>
      <c r="Z421" s="16" t="str">
        <f t="array" ref="Z421">IF(Z420&lt;&gt;"",IF(Y420-1&gt;=$U$7,MAX(IF($C$15:$C$10000&lt;=Y420-1,$C$15:$C$10000)),""),"")</f>
        <v/>
      </c>
      <c r="AA421" s="16" t="str">
        <f t="array" ref="AA421">IF(AB421&lt;&gt;"",MIN(IF($C$15:$C$10000&gt;=AB421-$G$7,$C$15:$C$10000)),"")</f>
        <v/>
      </c>
      <c r="AB421" s="16" t="str">
        <f t="array" ref="AB421">IF(AB420&lt;&gt;"",IF(AA420-1&gt;=$U$7,MAX(IF($C$15:$C$10000&lt;=AA420-1,$C$15:$C$10000)),""),"")</f>
        <v/>
      </c>
    </row>
    <row r="422" spans="3:28" x14ac:dyDescent="0.2">
      <c r="C422" s="16"/>
      <c r="D422" s="29"/>
      <c r="F422" s="16" t="str">
        <f t="shared" si="38"/>
        <v/>
      </c>
      <c r="G422" s="16" t="str">
        <f t="shared" si="39"/>
        <v/>
      </c>
      <c r="H422" s="53" t="str">
        <f t="shared" ca="1" si="40"/>
        <v/>
      </c>
      <c r="I422" s="51" t="str">
        <f t="shared" si="41"/>
        <v/>
      </c>
      <c r="J422" s="29" t="str">
        <f>IF(G422&lt;&gt;"",IF($D$7="Weekly","Wk "&amp;WEEKNUM(G422)&amp;" "&amp;"- "&amp;YEAR(G422),IF($D$7="Monthly",TEXT(G422,"mmm-yyyy"),IF($D$7="Yearly","Y "&amp;YEAR(G422),IF($D$7="Quarterly",YEAR(G422)&amp;" - Q"&amp;LOOKUP(MONTH(G422),{1,4,7,10},{1,2,3,4}),TEXT(F422,"dd-mmm-yy")&amp;" - "&amp;TEXT(G422,"dd-mmm-yy"))))),"")</f>
        <v/>
      </c>
      <c r="O422" s="63"/>
      <c r="S422" s="16" t="str">
        <f t="array" ref="S422">IF(T422&lt;&gt;"",MIN(IF($C$15:$C$10000&gt;=(T422-6),$C$15:$C$10000)),"")</f>
        <v/>
      </c>
      <c r="T422" s="16" t="str">
        <f t="array" ref="T422">IF(T421&lt;&gt;"",IF(S421-1&gt;=$U$7,MAX(IF($C$15:$C$10000&lt;=(S421-1),$C$15:$C$10000)),""),"")</f>
        <v/>
      </c>
      <c r="U422" s="16" t="str">
        <f t="array" ref="U422">IF(V422&lt;&gt;"",MIN(IF($C$15:$C$10000&gt;=DATE(YEAR(V422),MONTH(V422),1),$C$15:$C$10000)),"")</f>
        <v/>
      </c>
      <c r="V422" s="16" t="str">
        <f t="array" ref="V422">IF(V421&lt;&gt;"",IF(U421-1&gt;=$U$7,MAX(IF($C$15:$C$10000&lt;=U421-1,$C$15:$C$10000)),""),"")</f>
        <v/>
      </c>
      <c r="W422" s="20" t="str">
        <f t="array" ref="W422">IF(X422&lt;&gt;"",MIN(IF($C$15:$C$10000&gt;=DATE(YEAR(X422),3*(ROUNDUP(MONTH(X422)/3,0)-1)+1,1),$C$15:$C$10000)),"")</f>
        <v/>
      </c>
      <c r="X422" s="16" t="str">
        <f t="array" ref="X422">IF(X421&lt;&gt;"",IF(W421-1&gt;=$U$7,MAX(IF($C$15:$C$10000&lt;=W421-1,$C$15:$C$10000)),""),"")</f>
        <v/>
      </c>
      <c r="Y422" s="16" t="str">
        <f t="array" ref="Y422">IF(Z422&lt;&gt;"",MIN(IF($C$15:$C$10000&gt;=DATE(YEAR(Z422),1,1),$C$15:$C$10000)),"")</f>
        <v/>
      </c>
      <c r="Z422" s="16" t="str">
        <f t="array" ref="Z422">IF(Z421&lt;&gt;"",IF(Y421-1&gt;=$U$7,MAX(IF($C$15:$C$10000&lt;=Y421-1,$C$15:$C$10000)),""),"")</f>
        <v/>
      </c>
      <c r="AA422" s="16" t="str">
        <f t="array" ref="AA422">IF(AB422&lt;&gt;"",MIN(IF($C$15:$C$10000&gt;=AB422-$G$7,$C$15:$C$10000)),"")</f>
        <v/>
      </c>
      <c r="AB422" s="16" t="str">
        <f t="array" ref="AB422">IF(AB421&lt;&gt;"",IF(AA421-1&gt;=$U$7,MAX(IF($C$15:$C$10000&lt;=AA421-1,$C$15:$C$10000)),""),"")</f>
        <v/>
      </c>
    </row>
    <row r="423" spans="3:28" x14ac:dyDescent="0.2">
      <c r="C423" s="16"/>
      <c r="D423" s="29"/>
      <c r="F423" s="16" t="str">
        <f t="shared" si="38"/>
        <v/>
      </c>
      <c r="G423" s="16" t="str">
        <f t="shared" si="39"/>
        <v/>
      </c>
      <c r="H423" s="53" t="str">
        <f t="shared" ca="1" si="40"/>
        <v/>
      </c>
      <c r="I423" s="51" t="str">
        <f t="shared" si="41"/>
        <v/>
      </c>
      <c r="J423" s="29" t="str">
        <f>IF(G423&lt;&gt;"",IF($D$7="Weekly","Wk "&amp;WEEKNUM(G423)&amp;" "&amp;"- "&amp;YEAR(G423),IF($D$7="Monthly",TEXT(G423,"mmm-yyyy"),IF($D$7="Yearly","Y "&amp;YEAR(G423),IF($D$7="Quarterly",YEAR(G423)&amp;" - Q"&amp;LOOKUP(MONTH(G423),{1,4,7,10},{1,2,3,4}),TEXT(F423,"dd-mmm-yy")&amp;" - "&amp;TEXT(G423,"dd-mmm-yy"))))),"")</f>
        <v/>
      </c>
      <c r="O423" s="63"/>
      <c r="S423" s="16" t="str">
        <f t="array" ref="S423">IF(T423&lt;&gt;"",MIN(IF($C$15:$C$10000&gt;=(T423-6),$C$15:$C$10000)),"")</f>
        <v/>
      </c>
      <c r="T423" s="16" t="str">
        <f t="array" ref="T423">IF(T422&lt;&gt;"",IF(S422-1&gt;=$U$7,MAX(IF($C$15:$C$10000&lt;=(S422-1),$C$15:$C$10000)),""),"")</f>
        <v/>
      </c>
      <c r="U423" s="16" t="str">
        <f t="array" ref="U423">IF(V423&lt;&gt;"",MIN(IF($C$15:$C$10000&gt;=DATE(YEAR(V423),MONTH(V423),1),$C$15:$C$10000)),"")</f>
        <v/>
      </c>
      <c r="V423" s="16" t="str">
        <f t="array" ref="V423">IF(V422&lt;&gt;"",IF(U422-1&gt;=$U$7,MAX(IF($C$15:$C$10000&lt;=U422-1,$C$15:$C$10000)),""),"")</f>
        <v/>
      </c>
      <c r="W423" s="20" t="str">
        <f t="array" ref="W423">IF(X423&lt;&gt;"",MIN(IF($C$15:$C$10000&gt;=DATE(YEAR(X423),3*(ROUNDUP(MONTH(X423)/3,0)-1)+1,1),$C$15:$C$10000)),"")</f>
        <v/>
      </c>
      <c r="X423" s="16" t="str">
        <f t="array" ref="X423">IF(X422&lt;&gt;"",IF(W422-1&gt;=$U$7,MAX(IF($C$15:$C$10000&lt;=W422-1,$C$15:$C$10000)),""),"")</f>
        <v/>
      </c>
      <c r="Y423" s="16" t="str">
        <f t="array" ref="Y423">IF(Z423&lt;&gt;"",MIN(IF($C$15:$C$10000&gt;=DATE(YEAR(Z423),1,1),$C$15:$C$10000)),"")</f>
        <v/>
      </c>
      <c r="Z423" s="16" t="str">
        <f t="array" ref="Z423">IF(Z422&lt;&gt;"",IF(Y422-1&gt;=$U$7,MAX(IF($C$15:$C$10000&lt;=Y422-1,$C$15:$C$10000)),""),"")</f>
        <v/>
      </c>
      <c r="AA423" s="16" t="str">
        <f t="array" ref="AA423">IF(AB423&lt;&gt;"",MIN(IF($C$15:$C$10000&gt;=AB423-$G$7,$C$15:$C$10000)),"")</f>
        <v/>
      </c>
      <c r="AB423" s="16" t="str">
        <f t="array" ref="AB423">IF(AB422&lt;&gt;"",IF(AA422-1&gt;=$U$7,MAX(IF($C$15:$C$10000&lt;=AA422-1,$C$15:$C$10000)),""),"")</f>
        <v/>
      </c>
    </row>
    <row r="424" spans="3:28" x14ac:dyDescent="0.2">
      <c r="C424" s="16"/>
      <c r="D424" s="29"/>
      <c r="F424" s="16" t="str">
        <f t="shared" si="38"/>
        <v/>
      </c>
      <c r="G424" s="16" t="str">
        <f t="shared" si="39"/>
        <v/>
      </c>
      <c r="H424" s="53" t="str">
        <f t="shared" ca="1" si="40"/>
        <v/>
      </c>
      <c r="I424" s="51" t="str">
        <f t="shared" si="41"/>
        <v/>
      </c>
      <c r="J424" s="29" t="str">
        <f>IF(G424&lt;&gt;"",IF($D$7="Weekly","Wk "&amp;WEEKNUM(G424)&amp;" "&amp;"- "&amp;YEAR(G424),IF($D$7="Monthly",TEXT(G424,"mmm-yyyy"),IF($D$7="Yearly","Y "&amp;YEAR(G424),IF($D$7="Quarterly",YEAR(G424)&amp;" - Q"&amp;LOOKUP(MONTH(G424),{1,4,7,10},{1,2,3,4}),TEXT(F424,"dd-mmm-yy")&amp;" - "&amp;TEXT(G424,"dd-mmm-yy"))))),"")</f>
        <v/>
      </c>
      <c r="O424" s="63"/>
      <c r="S424" s="16" t="str">
        <f t="array" ref="S424">IF(T424&lt;&gt;"",MIN(IF($C$15:$C$10000&gt;=(T424-6),$C$15:$C$10000)),"")</f>
        <v/>
      </c>
      <c r="T424" s="16" t="str">
        <f t="array" ref="T424">IF(T423&lt;&gt;"",IF(S423-1&gt;=$U$7,MAX(IF($C$15:$C$10000&lt;=(S423-1),$C$15:$C$10000)),""),"")</f>
        <v/>
      </c>
      <c r="U424" s="16" t="str">
        <f t="array" ref="U424">IF(V424&lt;&gt;"",MIN(IF($C$15:$C$10000&gt;=DATE(YEAR(V424),MONTH(V424),1),$C$15:$C$10000)),"")</f>
        <v/>
      </c>
      <c r="V424" s="16" t="str">
        <f t="array" ref="V424">IF(V423&lt;&gt;"",IF(U423-1&gt;=$U$7,MAX(IF($C$15:$C$10000&lt;=U423-1,$C$15:$C$10000)),""),"")</f>
        <v/>
      </c>
      <c r="W424" s="20" t="str">
        <f t="array" ref="W424">IF(X424&lt;&gt;"",MIN(IF($C$15:$C$10000&gt;=DATE(YEAR(X424),3*(ROUNDUP(MONTH(X424)/3,0)-1)+1,1),$C$15:$C$10000)),"")</f>
        <v/>
      </c>
      <c r="X424" s="16" t="str">
        <f t="array" ref="X424">IF(X423&lt;&gt;"",IF(W423-1&gt;=$U$7,MAX(IF($C$15:$C$10000&lt;=W423-1,$C$15:$C$10000)),""),"")</f>
        <v/>
      </c>
      <c r="Y424" s="16" t="str">
        <f t="array" ref="Y424">IF(Z424&lt;&gt;"",MIN(IF($C$15:$C$10000&gt;=DATE(YEAR(Z424),1,1),$C$15:$C$10000)),"")</f>
        <v/>
      </c>
      <c r="Z424" s="16" t="str">
        <f t="array" ref="Z424">IF(Z423&lt;&gt;"",IF(Y423-1&gt;=$U$7,MAX(IF($C$15:$C$10000&lt;=Y423-1,$C$15:$C$10000)),""),"")</f>
        <v/>
      </c>
      <c r="AA424" s="16" t="str">
        <f t="array" ref="AA424">IF(AB424&lt;&gt;"",MIN(IF($C$15:$C$10000&gt;=AB424-$G$7,$C$15:$C$10000)),"")</f>
        <v/>
      </c>
      <c r="AB424" s="16" t="str">
        <f t="array" ref="AB424">IF(AB423&lt;&gt;"",IF(AA423-1&gt;=$U$7,MAX(IF($C$15:$C$10000&lt;=AA423-1,$C$15:$C$10000)),""),"")</f>
        <v/>
      </c>
    </row>
    <row r="425" spans="3:28" x14ac:dyDescent="0.2">
      <c r="C425" s="16"/>
      <c r="D425" s="29"/>
      <c r="F425" s="16" t="str">
        <f t="shared" ref="F425:F488" si="42">IF($D$7="Weekly",S425,IF($D$7="Monthly",U425,IF($D$7="Quarterly",W425,IF($D$7="Yearly",Y425,AA425))))</f>
        <v/>
      </c>
      <c r="G425" s="16" t="str">
        <f t="shared" ref="G425:G488" si="43">IF($D$7="Weekly",T425,IF($D$7="Monthly",V425,IF($D$7="Quarterly",X425,IF($D$7="Yearly",Z425,AB425))))</f>
        <v/>
      </c>
      <c r="H425" s="53" t="str">
        <f t="shared" ca="1" si="40"/>
        <v/>
      </c>
      <c r="I425" s="51" t="str">
        <f t="shared" si="41"/>
        <v/>
      </c>
      <c r="J425" s="29" t="str">
        <f>IF(G425&lt;&gt;"",IF($D$7="Weekly","Wk "&amp;WEEKNUM(G425)&amp;" "&amp;"- "&amp;YEAR(G425),IF($D$7="Monthly",TEXT(G425,"mmm-yyyy"),IF($D$7="Yearly","Y "&amp;YEAR(G425),IF($D$7="Quarterly",YEAR(G425)&amp;" - Q"&amp;LOOKUP(MONTH(G425),{1,4,7,10},{1,2,3,4}),TEXT(F425,"dd-mmm-yy")&amp;" - "&amp;TEXT(G425,"dd-mmm-yy"))))),"")</f>
        <v/>
      </c>
      <c r="O425" s="63"/>
      <c r="S425" s="16" t="str">
        <f t="array" ref="S425">IF(T425&lt;&gt;"",MIN(IF($C$15:$C$10000&gt;=(T425-6),$C$15:$C$10000)),"")</f>
        <v/>
      </c>
      <c r="T425" s="16" t="str">
        <f t="array" ref="T425">IF(T424&lt;&gt;"",IF(S424-1&gt;=$U$7,MAX(IF($C$15:$C$10000&lt;=(S424-1),$C$15:$C$10000)),""),"")</f>
        <v/>
      </c>
      <c r="U425" s="16" t="str">
        <f t="array" ref="U425">IF(V425&lt;&gt;"",MIN(IF($C$15:$C$10000&gt;=DATE(YEAR(V425),MONTH(V425),1),$C$15:$C$10000)),"")</f>
        <v/>
      </c>
      <c r="V425" s="16" t="str">
        <f t="array" ref="V425">IF(V424&lt;&gt;"",IF(U424-1&gt;=$U$7,MAX(IF($C$15:$C$10000&lt;=U424-1,$C$15:$C$10000)),""),"")</f>
        <v/>
      </c>
      <c r="W425" s="20" t="str">
        <f t="array" ref="W425">IF(X425&lt;&gt;"",MIN(IF($C$15:$C$10000&gt;=DATE(YEAR(X425),3*(ROUNDUP(MONTH(X425)/3,0)-1)+1,1),$C$15:$C$10000)),"")</f>
        <v/>
      </c>
      <c r="X425" s="16" t="str">
        <f t="array" ref="X425">IF(X424&lt;&gt;"",IF(W424-1&gt;=$U$7,MAX(IF($C$15:$C$10000&lt;=W424-1,$C$15:$C$10000)),""),"")</f>
        <v/>
      </c>
      <c r="Y425" s="16" t="str">
        <f t="array" ref="Y425">IF(Z425&lt;&gt;"",MIN(IF($C$15:$C$10000&gt;=DATE(YEAR(Z425),1,1),$C$15:$C$10000)),"")</f>
        <v/>
      </c>
      <c r="Z425" s="16" t="str">
        <f t="array" ref="Z425">IF(Z424&lt;&gt;"",IF(Y424-1&gt;=$U$7,MAX(IF($C$15:$C$10000&lt;=Y424-1,$C$15:$C$10000)),""),"")</f>
        <v/>
      </c>
      <c r="AA425" s="16" t="str">
        <f t="array" ref="AA425">IF(AB425&lt;&gt;"",MIN(IF($C$15:$C$10000&gt;=AB425-$G$7,$C$15:$C$10000)),"")</f>
        <v/>
      </c>
      <c r="AB425" s="16" t="str">
        <f t="array" ref="AB425">IF(AB424&lt;&gt;"",IF(AA424-1&gt;=$U$7,MAX(IF($C$15:$C$10000&lt;=AA424-1,$C$15:$C$10000)),""),"")</f>
        <v/>
      </c>
    </row>
    <row r="426" spans="3:28" x14ac:dyDescent="0.2">
      <c r="C426" s="16"/>
      <c r="D426" s="29"/>
      <c r="F426" s="16" t="str">
        <f t="shared" si="42"/>
        <v/>
      </c>
      <c r="G426" s="16" t="str">
        <f t="shared" si="43"/>
        <v/>
      </c>
      <c r="H426" s="53" t="str">
        <f t="shared" ca="1" si="40"/>
        <v/>
      </c>
      <c r="I426" s="51" t="str">
        <f t="shared" si="41"/>
        <v/>
      </c>
      <c r="J426" s="29" t="str">
        <f>IF(G426&lt;&gt;"",IF($D$7="Weekly","Wk "&amp;WEEKNUM(G426)&amp;" "&amp;"- "&amp;YEAR(G426),IF($D$7="Monthly",TEXT(G426,"mmm-yyyy"),IF($D$7="Yearly","Y "&amp;YEAR(G426),IF($D$7="Quarterly",YEAR(G426)&amp;" - Q"&amp;LOOKUP(MONTH(G426),{1,4,7,10},{1,2,3,4}),TEXT(F426,"dd-mmm-yy")&amp;" - "&amp;TEXT(G426,"dd-mmm-yy"))))),"")</f>
        <v/>
      </c>
      <c r="O426" s="63"/>
      <c r="S426" s="16" t="str">
        <f t="array" ref="S426">IF(T426&lt;&gt;"",MIN(IF($C$15:$C$10000&gt;=(T426-6),$C$15:$C$10000)),"")</f>
        <v/>
      </c>
      <c r="T426" s="16" t="str">
        <f t="array" ref="T426">IF(T425&lt;&gt;"",IF(S425-1&gt;=$U$7,MAX(IF($C$15:$C$10000&lt;=(S425-1),$C$15:$C$10000)),""),"")</f>
        <v/>
      </c>
      <c r="U426" s="16" t="str">
        <f t="array" ref="U426">IF(V426&lt;&gt;"",MIN(IF($C$15:$C$10000&gt;=DATE(YEAR(V426),MONTH(V426),1),$C$15:$C$10000)),"")</f>
        <v/>
      </c>
      <c r="V426" s="16" t="str">
        <f t="array" ref="V426">IF(V425&lt;&gt;"",IF(U425-1&gt;=$U$7,MAX(IF($C$15:$C$10000&lt;=U425-1,$C$15:$C$10000)),""),"")</f>
        <v/>
      </c>
      <c r="W426" s="20" t="str">
        <f t="array" ref="W426">IF(X426&lt;&gt;"",MIN(IF($C$15:$C$10000&gt;=DATE(YEAR(X426),3*(ROUNDUP(MONTH(X426)/3,0)-1)+1,1),$C$15:$C$10000)),"")</f>
        <v/>
      </c>
      <c r="X426" s="16" t="str">
        <f t="array" ref="X426">IF(X425&lt;&gt;"",IF(W425-1&gt;=$U$7,MAX(IF($C$15:$C$10000&lt;=W425-1,$C$15:$C$10000)),""),"")</f>
        <v/>
      </c>
      <c r="Y426" s="16" t="str">
        <f t="array" ref="Y426">IF(Z426&lt;&gt;"",MIN(IF($C$15:$C$10000&gt;=DATE(YEAR(Z426),1,1),$C$15:$C$10000)),"")</f>
        <v/>
      </c>
      <c r="Z426" s="16" t="str">
        <f t="array" ref="Z426">IF(Z425&lt;&gt;"",IF(Y425-1&gt;=$U$7,MAX(IF($C$15:$C$10000&lt;=Y425-1,$C$15:$C$10000)),""),"")</f>
        <v/>
      </c>
      <c r="AA426" s="16" t="str">
        <f t="array" ref="AA426">IF(AB426&lt;&gt;"",MIN(IF($C$15:$C$10000&gt;=AB426-$G$7,$C$15:$C$10000)),"")</f>
        <v/>
      </c>
      <c r="AB426" s="16" t="str">
        <f t="array" ref="AB426">IF(AB425&lt;&gt;"",IF(AA425-1&gt;=$U$7,MAX(IF($C$15:$C$10000&lt;=AA425-1,$C$15:$C$10000)),""),"")</f>
        <v/>
      </c>
    </row>
    <row r="427" spans="3:28" x14ac:dyDescent="0.2">
      <c r="C427" s="16"/>
      <c r="D427" s="29"/>
      <c r="F427" s="16" t="str">
        <f t="shared" si="42"/>
        <v/>
      </c>
      <c r="G427" s="16" t="str">
        <f t="shared" si="43"/>
        <v/>
      </c>
      <c r="H427" s="53" t="str">
        <f t="shared" ca="1" si="40"/>
        <v/>
      </c>
      <c r="I427" s="51" t="str">
        <f t="shared" si="41"/>
        <v/>
      </c>
      <c r="J427" s="29" t="str">
        <f>IF(G427&lt;&gt;"",IF($D$7="Weekly","Wk "&amp;WEEKNUM(G427)&amp;" "&amp;"- "&amp;YEAR(G427),IF($D$7="Monthly",TEXT(G427,"mmm-yyyy"),IF($D$7="Yearly","Y "&amp;YEAR(G427),IF($D$7="Quarterly",YEAR(G427)&amp;" - Q"&amp;LOOKUP(MONTH(G427),{1,4,7,10},{1,2,3,4}),TEXT(F427,"dd-mmm-yy")&amp;" - "&amp;TEXT(G427,"dd-mmm-yy"))))),"")</f>
        <v/>
      </c>
      <c r="O427" s="63"/>
      <c r="S427" s="16" t="str">
        <f t="array" ref="S427">IF(T427&lt;&gt;"",MIN(IF($C$15:$C$10000&gt;=(T427-6),$C$15:$C$10000)),"")</f>
        <v/>
      </c>
      <c r="T427" s="16" t="str">
        <f t="array" ref="T427">IF(T426&lt;&gt;"",IF(S426-1&gt;=$U$7,MAX(IF($C$15:$C$10000&lt;=(S426-1),$C$15:$C$10000)),""),"")</f>
        <v/>
      </c>
      <c r="U427" s="16" t="str">
        <f t="array" ref="U427">IF(V427&lt;&gt;"",MIN(IF($C$15:$C$10000&gt;=DATE(YEAR(V427),MONTH(V427),1),$C$15:$C$10000)),"")</f>
        <v/>
      </c>
      <c r="V427" s="16" t="str">
        <f t="array" ref="V427">IF(V426&lt;&gt;"",IF(U426-1&gt;=$U$7,MAX(IF($C$15:$C$10000&lt;=U426-1,$C$15:$C$10000)),""),"")</f>
        <v/>
      </c>
      <c r="W427" s="20" t="str">
        <f t="array" ref="W427">IF(X427&lt;&gt;"",MIN(IF($C$15:$C$10000&gt;=DATE(YEAR(X427),3*(ROUNDUP(MONTH(X427)/3,0)-1)+1,1),$C$15:$C$10000)),"")</f>
        <v/>
      </c>
      <c r="X427" s="16" t="str">
        <f t="array" ref="X427">IF(X426&lt;&gt;"",IF(W426-1&gt;=$U$7,MAX(IF($C$15:$C$10000&lt;=W426-1,$C$15:$C$10000)),""),"")</f>
        <v/>
      </c>
      <c r="Y427" s="16" t="str">
        <f t="array" ref="Y427">IF(Z427&lt;&gt;"",MIN(IF($C$15:$C$10000&gt;=DATE(YEAR(Z427),1,1),$C$15:$C$10000)),"")</f>
        <v/>
      </c>
      <c r="Z427" s="16" t="str">
        <f t="array" ref="Z427">IF(Z426&lt;&gt;"",IF(Y426-1&gt;=$U$7,MAX(IF($C$15:$C$10000&lt;=Y426-1,$C$15:$C$10000)),""),"")</f>
        <v/>
      </c>
      <c r="AA427" s="16" t="str">
        <f t="array" ref="AA427">IF(AB427&lt;&gt;"",MIN(IF($C$15:$C$10000&gt;=AB427-$G$7,$C$15:$C$10000)),"")</f>
        <v/>
      </c>
      <c r="AB427" s="16" t="str">
        <f t="array" ref="AB427">IF(AB426&lt;&gt;"",IF(AA426-1&gt;=$U$7,MAX(IF($C$15:$C$10000&lt;=AA426-1,$C$15:$C$10000)),""),"")</f>
        <v/>
      </c>
    </row>
    <row r="428" spans="3:28" x14ac:dyDescent="0.2">
      <c r="C428" s="16"/>
      <c r="D428" s="29"/>
      <c r="F428" s="16" t="str">
        <f t="shared" si="42"/>
        <v/>
      </c>
      <c r="G428" s="16" t="str">
        <f t="shared" si="43"/>
        <v/>
      </c>
      <c r="H428" s="53" t="str">
        <f t="shared" ca="1" si="40"/>
        <v/>
      </c>
      <c r="I428" s="51" t="str">
        <f t="shared" si="41"/>
        <v/>
      </c>
      <c r="J428" s="29" t="str">
        <f>IF(G428&lt;&gt;"",IF($D$7="Weekly","Wk "&amp;WEEKNUM(G428)&amp;" "&amp;"- "&amp;YEAR(G428),IF($D$7="Monthly",TEXT(G428,"mmm-yyyy"),IF($D$7="Yearly","Y "&amp;YEAR(G428),IF($D$7="Quarterly",YEAR(G428)&amp;" - Q"&amp;LOOKUP(MONTH(G428),{1,4,7,10},{1,2,3,4}),TEXT(F428,"dd-mmm-yy")&amp;" - "&amp;TEXT(G428,"dd-mmm-yy"))))),"")</f>
        <v/>
      </c>
      <c r="O428" s="63"/>
      <c r="S428" s="16" t="str">
        <f t="array" ref="S428">IF(T428&lt;&gt;"",MIN(IF($C$15:$C$10000&gt;=(T428-6),$C$15:$C$10000)),"")</f>
        <v/>
      </c>
      <c r="T428" s="16" t="str">
        <f t="array" ref="T428">IF(T427&lt;&gt;"",IF(S427-1&gt;=$U$7,MAX(IF($C$15:$C$10000&lt;=(S427-1),$C$15:$C$10000)),""),"")</f>
        <v/>
      </c>
      <c r="U428" s="16" t="str">
        <f t="array" ref="U428">IF(V428&lt;&gt;"",MIN(IF($C$15:$C$10000&gt;=DATE(YEAR(V428),MONTH(V428),1),$C$15:$C$10000)),"")</f>
        <v/>
      </c>
      <c r="V428" s="16" t="str">
        <f t="array" ref="V428">IF(V427&lt;&gt;"",IF(U427-1&gt;=$U$7,MAX(IF($C$15:$C$10000&lt;=U427-1,$C$15:$C$10000)),""),"")</f>
        <v/>
      </c>
      <c r="W428" s="20" t="str">
        <f t="array" ref="W428">IF(X428&lt;&gt;"",MIN(IF($C$15:$C$10000&gt;=DATE(YEAR(X428),3*(ROUNDUP(MONTH(X428)/3,0)-1)+1,1),$C$15:$C$10000)),"")</f>
        <v/>
      </c>
      <c r="X428" s="16" t="str">
        <f t="array" ref="X428">IF(X427&lt;&gt;"",IF(W427-1&gt;=$U$7,MAX(IF($C$15:$C$10000&lt;=W427-1,$C$15:$C$10000)),""),"")</f>
        <v/>
      </c>
      <c r="Y428" s="16" t="str">
        <f t="array" ref="Y428">IF(Z428&lt;&gt;"",MIN(IF($C$15:$C$10000&gt;=DATE(YEAR(Z428),1,1),$C$15:$C$10000)),"")</f>
        <v/>
      </c>
      <c r="Z428" s="16" t="str">
        <f t="array" ref="Z428">IF(Z427&lt;&gt;"",IF(Y427-1&gt;=$U$7,MAX(IF($C$15:$C$10000&lt;=Y427-1,$C$15:$C$10000)),""),"")</f>
        <v/>
      </c>
      <c r="AA428" s="16" t="str">
        <f t="array" ref="AA428">IF(AB428&lt;&gt;"",MIN(IF($C$15:$C$10000&gt;=AB428-$G$7,$C$15:$C$10000)),"")</f>
        <v/>
      </c>
      <c r="AB428" s="16" t="str">
        <f t="array" ref="AB428">IF(AB427&lt;&gt;"",IF(AA427-1&gt;=$U$7,MAX(IF($C$15:$C$10000&lt;=AA427-1,$C$15:$C$10000)),""),"")</f>
        <v/>
      </c>
    </row>
    <row r="429" spans="3:28" x14ac:dyDescent="0.2">
      <c r="C429" s="16"/>
      <c r="D429" s="29"/>
      <c r="F429" s="16" t="str">
        <f t="shared" si="42"/>
        <v/>
      </c>
      <c r="G429" s="16" t="str">
        <f t="shared" si="43"/>
        <v/>
      </c>
      <c r="H429" s="53" t="str">
        <f t="shared" ca="1" si="40"/>
        <v/>
      </c>
      <c r="I429" s="51" t="str">
        <f t="shared" si="41"/>
        <v/>
      </c>
      <c r="J429" s="29" t="str">
        <f>IF(G429&lt;&gt;"",IF($D$7="Weekly","Wk "&amp;WEEKNUM(G429)&amp;" "&amp;"- "&amp;YEAR(G429),IF($D$7="Monthly",TEXT(G429,"mmm-yyyy"),IF($D$7="Yearly","Y "&amp;YEAR(G429),IF($D$7="Quarterly",YEAR(G429)&amp;" - Q"&amp;LOOKUP(MONTH(G429),{1,4,7,10},{1,2,3,4}),TEXT(F429,"dd-mmm-yy")&amp;" - "&amp;TEXT(G429,"dd-mmm-yy"))))),"")</f>
        <v/>
      </c>
      <c r="O429" s="63"/>
      <c r="S429" s="16" t="str">
        <f t="array" ref="S429">IF(T429&lt;&gt;"",MIN(IF($C$15:$C$10000&gt;=(T429-6),$C$15:$C$10000)),"")</f>
        <v/>
      </c>
      <c r="T429" s="16" t="str">
        <f t="array" ref="T429">IF(T428&lt;&gt;"",IF(S428-1&gt;=$U$7,MAX(IF($C$15:$C$10000&lt;=(S428-1),$C$15:$C$10000)),""),"")</f>
        <v/>
      </c>
      <c r="U429" s="16" t="str">
        <f t="array" ref="U429">IF(V429&lt;&gt;"",MIN(IF($C$15:$C$10000&gt;=DATE(YEAR(V429),MONTH(V429),1),$C$15:$C$10000)),"")</f>
        <v/>
      </c>
      <c r="V429" s="16" t="str">
        <f t="array" ref="V429">IF(V428&lt;&gt;"",IF(U428-1&gt;=$U$7,MAX(IF($C$15:$C$10000&lt;=U428-1,$C$15:$C$10000)),""),"")</f>
        <v/>
      </c>
      <c r="W429" s="20" t="str">
        <f t="array" ref="W429">IF(X429&lt;&gt;"",MIN(IF($C$15:$C$10000&gt;=DATE(YEAR(X429),3*(ROUNDUP(MONTH(X429)/3,0)-1)+1,1),$C$15:$C$10000)),"")</f>
        <v/>
      </c>
      <c r="X429" s="16" t="str">
        <f t="array" ref="X429">IF(X428&lt;&gt;"",IF(W428-1&gt;=$U$7,MAX(IF($C$15:$C$10000&lt;=W428-1,$C$15:$C$10000)),""),"")</f>
        <v/>
      </c>
      <c r="Y429" s="16" t="str">
        <f t="array" ref="Y429">IF(Z429&lt;&gt;"",MIN(IF($C$15:$C$10000&gt;=DATE(YEAR(Z429),1,1),$C$15:$C$10000)),"")</f>
        <v/>
      </c>
      <c r="Z429" s="16" t="str">
        <f t="array" ref="Z429">IF(Z428&lt;&gt;"",IF(Y428-1&gt;=$U$7,MAX(IF($C$15:$C$10000&lt;=Y428-1,$C$15:$C$10000)),""),"")</f>
        <v/>
      </c>
      <c r="AA429" s="16" t="str">
        <f t="array" ref="AA429">IF(AB429&lt;&gt;"",MIN(IF($C$15:$C$10000&gt;=AB429-$G$7,$C$15:$C$10000)),"")</f>
        <v/>
      </c>
      <c r="AB429" s="16" t="str">
        <f t="array" ref="AB429">IF(AB428&lt;&gt;"",IF(AA428-1&gt;=$U$7,MAX(IF($C$15:$C$10000&lt;=AA428-1,$C$15:$C$10000)),""),"")</f>
        <v/>
      </c>
    </row>
    <row r="430" spans="3:28" x14ac:dyDescent="0.2">
      <c r="C430" s="16"/>
      <c r="D430" s="29"/>
      <c r="F430" s="16" t="str">
        <f t="shared" si="42"/>
        <v/>
      </c>
      <c r="G430" s="16" t="str">
        <f t="shared" si="43"/>
        <v/>
      </c>
      <c r="H430" s="53" t="str">
        <f t="shared" ca="1" si="40"/>
        <v/>
      </c>
      <c r="I430" s="51" t="str">
        <f t="shared" si="41"/>
        <v/>
      </c>
      <c r="J430" s="29" t="str">
        <f>IF(G430&lt;&gt;"",IF($D$7="Weekly","Wk "&amp;WEEKNUM(G430)&amp;" "&amp;"- "&amp;YEAR(G430),IF($D$7="Monthly",TEXT(G430,"mmm-yyyy"),IF($D$7="Yearly","Y "&amp;YEAR(G430),IF($D$7="Quarterly",YEAR(G430)&amp;" - Q"&amp;LOOKUP(MONTH(G430),{1,4,7,10},{1,2,3,4}),TEXT(F430,"dd-mmm-yy")&amp;" - "&amp;TEXT(G430,"dd-mmm-yy"))))),"")</f>
        <v/>
      </c>
      <c r="O430" s="63"/>
      <c r="S430" s="16" t="str">
        <f t="array" ref="S430">IF(T430&lt;&gt;"",MIN(IF($C$15:$C$10000&gt;=(T430-6),$C$15:$C$10000)),"")</f>
        <v/>
      </c>
      <c r="T430" s="16" t="str">
        <f t="array" ref="T430">IF(T429&lt;&gt;"",IF(S429-1&gt;=$U$7,MAX(IF($C$15:$C$10000&lt;=(S429-1),$C$15:$C$10000)),""),"")</f>
        <v/>
      </c>
      <c r="U430" s="16" t="str">
        <f t="array" ref="U430">IF(V430&lt;&gt;"",MIN(IF($C$15:$C$10000&gt;=DATE(YEAR(V430),MONTH(V430),1),$C$15:$C$10000)),"")</f>
        <v/>
      </c>
      <c r="V430" s="16" t="str">
        <f t="array" ref="V430">IF(V429&lt;&gt;"",IF(U429-1&gt;=$U$7,MAX(IF($C$15:$C$10000&lt;=U429-1,$C$15:$C$10000)),""),"")</f>
        <v/>
      </c>
      <c r="W430" s="20" t="str">
        <f t="array" ref="W430">IF(X430&lt;&gt;"",MIN(IF($C$15:$C$10000&gt;=DATE(YEAR(X430),3*(ROUNDUP(MONTH(X430)/3,0)-1)+1,1),$C$15:$C$10000)),"")</f>
        <v/>
      </c>
      <c r="X430" s="16" t="str">
        <f t="array" ref="X430">IF(X429&lt;&gt;"",IF(W429-1&gt;=$U$7,MAX(IF($C$15:$C$10000&lt;=W429-1,$C$15:$C$10000)),""),"")</f>
        <v/>
      </c>
      <c r="Y430" s="16" t="str">
        <f t="array" ref="Y430">IF(Z430&lt;&gt;"",MIN(IF($C$15:$C$10000&gt;=DATE(YEAR(Z430),1,1),$C$15:$C$10000)),"")</f>
        <v/>
      </c>
      <c r="Z430" s="16" t="str">
        <f t="array" ref="Z430">IF(Z429&lt;&gt;"",IF(Y429-1&gt;=$U$7,MAX(IF($C$15:$C$10000&lt;=Y429-1,$C$15:$C$10000)),""),"")</f>
        <v/>
      </c>
      <c r="AA430" s="16" t="str">
        <f t="array" ref="AA430">IF(AB430&lt;&gt;"",MIN(IF($C$15:$C$10000&gt;=AB430-$G$7,$C$15:$C$10000)),"")</f>
        <v/>
      </c>
      <c r="AB430" s="16" t="str">
        <f t="array" ref="AB430">IF(AB429&lt;&gt;"",IF(AA429-1&gt;=$U$7,MAX(IF($C$15:$C$10000&lt;=AA429-1,$C$15:$C$10000)),""),"")</f>
        <v/>
      </c>
    </row>
    <row r="431" spans="3:28" x14ac:dyDescent="0.2">
      <c r="C431" s="16"/>
      <c r="D431" s="29"/>
      <c r="F431" s="16" t="str">
        <f t="shared" si="42"/>
        <v/>
      </c>
      <c r="G431" s="16" t="str">
        <f t="shared" si="43"/>
        <v/>
      </c>
      <c r="H431" s="53" t="str">
        <f t="shared" ca="1" si="40"/>
        <v/>
      </c>
      <c r="I431" s="51" t="str">
        <f t="shared" si="41"/>
        <v/>
      </c>
      <c r="J431" s="29" t="str">
        <f>IF(G431&lt;&gt;"",IF($D$7="Weekly","Wk "&amp;WEEKNUM(G431)&amp;" "&amp;"- "&amp;YEAR(G431),IF($D$7="Monthly",TEXT(G431,"mmm-yyyy"),IF($D$7="Yearly","Y "&amp;YEAR(G431),IF($D$7="Quarterly",YEAR(G431)&amp;" - Q"&amp;LOOKUP(MONTH(G431),{1,4,7,10},{1,2,3,4}),TEXT(F431,"dd-mmm-yy")&amp;" - "&amp;TEXT(G431,"dd-mmm-yy"))))),"")</f>
        <v/>
      </c>
      <c r="O431" s="63"/>
      <c r="S431" s="16" t="str">
        <f t="array" ref="S431">IF(T431&lt;&gt;"",MIN(IF($C$15:$C$10000&gt;=(T431-6),$C$15:$C$10000)),"")</f>
        <v/>
      </c>
      <c r="T431" s="16" t="str">
        <f t="array" ref="T431">IF(T430&lt;&gt;"",IF(S430-1&gt;=$U$7,MAX(IF($C$15:$C$10000&lt;=(S430-1),$C$15:$C$10000)),""),"")</f>
        <v/>
      </c>
      <c r="U431" s="16" t="str">
        <f t="array" ref="U431">IF(V431&lt;&gt;"",MIN(IF($C$15:$C$10000&gt;=DATE(YEAR(V431),MONTH(V431),1),$C$15:$C$10000)),"")</f>
        <v/>
      </c>
      <c r="V431" s="16" t="str">
        <f t="array" ref="V431">IF(V430&lt;&gt;"",IF(U430-1&gt;=$U$7,MAX(IF($C$15:$C$10000&lt;=U430-1,$C$15:$C$10000)),""),"")</f>
        <v/>
      </c>
      <c r="W431" s="20" t="str">
        <f t="array" ref="W431">IF(X431&lt;&gt;"",MIN(IF($C$15:$C$10000&gt;=DATE(YEAR(X431),3*(ROUNDUP(MONTH(X431)/3,0)-1)+1,1),$C$15:$C$10000)),"")</f>
        <v/>
      </c>
      <c r="X431" s="16" t="str">
        <f t="array" ref="X431">IF(X430&lt;&gt;"",IF(W430-1&gt;=$U$7,MAX(IF($C$15:$C$10000&lt;=W430-1,$C$15:$C$10000)),""),"")</f>
        <v/>
      </c>
      <c r="Y431" s="16" t="str">
        <f t="array" ref="Y431">IF(Z431&lt;&gt;"",MIN(IF($C$15:$C$10000&gt;=DATE(YEAR(Z431),1,1),$C$15:$C$10000)),"")</f>
        <v/>
      </c>
      <c r="Z431" s="16" t="str">
        <f t="array" ref="Z431">IF(Z430&lt;&gt;"",IF(Y430-1&gt;=$U$7,MAX(IF($C$15:$C$10000&lt;=Y430-1,$C$15:$C$10000)),""),"")</f>
        <v/>
      </c>
      <c r="AA431" s="16" t="str">
        <f t="array" ref="AA431">IF(AB431&lt;&gt;"",MIN(IF($C$15:$C$10000&gt;=AB431-$G$7,$C$15:$C$10000)),"")</f>
        <v/>
      </c>
      <c r="AB431" s="16" t="str">
        <f t="array" ref="AB431">IF(AB430&lt;&gt;"",IF(AA430-1&gt;=$U$7,MAX(IF($C$15:$C$10000&lt;=AA430-1,$C$15:$C$10000)),""),"")</f>
        <v/>
      </c>
    </row>
    <row r="432" spans="3:28" x14ac:dyDescent="0.2">
      <c r="C432" s="16"/>
      <c r="D432" s="29"/>
      <c r="F432" s="16" t="str">
        <f t="shared" si="42"/>
        <v/>
      </c>
      <c r="G432" s="16" t="str">
        <f t="shared" si="43"/>
        <v/>
      </c>
      <c r="H432" s="53" t="str">
        <f t="shared" ca="1" si="40"/>
        <v/>
      </c>
      <c r="I432" s="51" t="str">
        <f t="shared" si="41"/>
        <v/>
      </c>
      <c r="J432" s="29" t="str">
        <f>IF(G432&lt;&gt;"",IF($D$7="Weekly","Wk "&amp;WEEKNUM(G432)&amp;" "&amp;"- "&amp;YEAR(G432),IF($D$7="Monthly",TEXT(G432,"mmm-yyyy"),IF($D$7="Yearly","Y "&amp;YEAR(G432),IF($D$7="Quarterly",YEAR(G432)&amp;" - Q"&amp;LOOKUP(MONTH(G432),{1,4,7,10},{1,2,3,4}),TEXT(F432,"dd-mmm-yy")&amp;" - "&amp;TEXT(G432,"dd-mmm-yy"))))),"")</f>
        <v/>
      </c>
      <c r="O432" s="63"/>
      <c r="S432" s="16" t="str">
        <f t="array" ref="S432">IF(T432&lt;&gt;"",MIN(IF($C$15:$C$10000&gt;=(T432-6),$C$15:$C$10000)),"")</f>
        <v/>
      </c>
      <c r="T432" s="16" t="str">
        <f t="array" ref="T432">IF(T431&lt;&gt;"",IF(S431-1&gt;=$U$7,MAX(IF($C$15:$C$10000&lt;=(S431-1),$C$15:$C$10000)),""),"")</f>
        <v/>
      </c>
      <c r="U432" s="16" t="str">
        <f t="array" ref="U432">IF(V432&lt;&gt;"",MIN(IF($C$15:$C$10000&gt;=DATE(YEAR(V432),MONTH(V432),1),$C$15:$C$10000)),"")</f>
        <v/>
      </c>
      <c r="V432" s="16" t="str">
        <f t="array" ref="V432">IF(V431&lt;&gt;"",IF(U431-1&gt;=$U$7,MAX(IF($C$15:$C$10000&lt;=U431-1,$C$15:$C$10000)),""),"")</f>
        <v/>
      </c>
      <c r="W432" s="20" t="str">
        <f t="array" ref="W432">IF(X432&lt;&gt;"",MIN(IF($C$15:$C$10000&gt;=DATE(YEAR(X432),3*(ROUNDUP(MONTH(X432)/3,0)-1)+1,1),$C$15:$C$10000)),"")</f>
        <v/>
      </c>
      <c r="X432" s="16" t="str">
        <f t="array" ref="X432">IF(X431&lt;&gt;"",IF(W431-1&gt;=$U$7,MAX(IF($C$15:$C$10000&lt;=W431-1,$C$15:$C$10000)),""),"")</f>
        <v/>
      </c>
      <c r="Y432" s="16" t="str">
        <f t="array" ref="Y432">IF(Z432&lt;&gt;"",MIN(IF($C$15:$C$10000&gt;=DATE(YEAR(Z432),1,1),$C$15:$C$10000)),"")</f>
        <v/>
      </c>
      <c r="Z432" s="16" t="str">
        <f t="array" ref="Z432">IF(Z431&lt;&gt;"",IF(Y431-1&gt;=$U$7,MAX(IF($C$15:$C$10000&lt;=Y431-1,$C$15:$C$10000)),""),"")</f>
        <v/>
      </c>
      <c r="AA432" s="16" t="str">
        <f t="array" ref="AA432">IF(AB432&lt;&gt;"",MIN(IF($C$15:$C$10000&gt;=AB432-$G$7,$C$15:$C$10000)),"")</f>
        <v/>
      </c>
      <c r="AB432" s="16" t="str">
        <f t="array" ref="AB432">IF(AB431&lt;&gt;"",IF(AA431-1&gt;=$U$7,MAX(IF($C$15:$C$10000&lt;=AA431-1,$C$15:$C$10000)),""),"")</f>
        <v/>
      </c>
    </row>
    <row r="433" spans="3:28" x14ac:dyDescent="0.2">
      <c r="C433" s="16"/>
      <c r="D433" s="29"/>
      <c r="F433" s="16" t="str">
        <f t="shared" si="42"/>
        <v/>
      </c>
      <c r="G433" s="16" t="str">
        <f t="shared" si="43"/>
        <v/>
      </c>
      <c r="H433" s="53" t="str">
        <f t="shared" ca="1" si="40"/>
        <v/>
      </c>
      <c r="I433" s="51" t="str">
        <f t="shared" si="41"/>
        <v/>
      </c>
      <c r="J433" s="29" t="str">
        <f>IF(G433&lt;&gt;"",IF($D$7="Weekly","Wk "&amp;WEEKNUM(G433)&amp;" "&amp;"- "&amp;YEAR(G433),IF($D$7="Monthly",TEXT(G433,"mmm-yyyy"),IF($D$7="Yearly","Y "&amp;YEAR(G433),IF($D$7="Quarterly",YEAR(G433)&amp;" - Q"&amp;LOOKUP(MONTH(G433),{1,4,7,10},{1,2,3,4}),TEXT(F433,"dd-mmm-yy")&amp;" - "&amp;TEXT(G433,"dd-mmm-yy"))))),"")</f>
        <v/>
      </c>
      <c r="O433" s="63"/>
      <c r="S433" s="16" t="str">
        <f t="array" ref="S433">IF(T433&lt;&gt;"",MIN(IF($C$15:$C$10000&gt;=(T433-6),$C$15:$C$10000)),"")</f>
        <v/>
      </c>
      <c r="T433" s="16" t="str">
        <f t="array" ref="T433">IF(T432&lt;&gt;"",IF(S432-1&gt;=$U$7,MAX(IF($C$15:$C$10000&lt;=(S432-1),$C$15:$C$10000)),""),"")</f>
        <v/>
      </c>
      <c r="U433" s="16" t="str">
        <f t="array" ref="U433">IF(V433&lt;&gt;"",MIN(IF($C$15:$C$10000&gt;=DATE(YEAR(V433),MONTH(V433),1),$C$15:$C$10000)),"")</f>
        <v/>
      </c>
      <c r="V433" s="16" t="str">
        <f t="array" ref="V433">IF(V432&lt;&gt;"",IF(U432-1&gt;=$U$7,MAX(IF($C$15:$C$10000&lt;=U432-1,$C$15:$C$10000)),""),"")</f>
        <v/>
      </c>
      <c r="W433" s="20" t="str">
        <f t="array" ref="W433">IF(X433&lt;&gt;"",MIN(IF($C$15:$C$10000&gt;=DATE(YEAR(X433),3*(ROUNDUP(MONTH(X433)/3,0)-1)+1,1),$C$15:$C$10000)),"")</f>
        <v/>
      </c>
      <c r="X433" s="16" t="str">
        <f t="array" ref="X433">IF(X432&lt;&gt;"",IF(W432-1&gt;=$U$7,MAX(IF($C$15:$C$10000&lt;=W432-1,$C$15:$C$10000)),""),"")</f>
        <v/>
      </c>
      <c r="Y433" s="16" t="str">
        <f t="array" ref="Y433">IF(Z433&lt;&gt;"",MIN(IF($C$15:$C$10000&gt;=DATE(YEAR(Z433),1,1),$C$15:$C$10000)),"")</f>
        <v/>
      </c>
      <c r="Z433" s="16" t="str">
        <f t="array" ref="Z433">IF(Z432&lt;&gt;"",IF(Y432-1&gt;=$U$7,MAX(IF($C$15:$C$10000&lt;=Y432-1,$C$15:$C$10000)),""),"")</f>
        <v/>
      </c>
      <c r="AA433" s="16" t="str">
        <f t="array" ref="AA433">IF(AB433&lt;&gt;"",MIN(IF($C$15:$C$10000&gt;=AB433-$G$7,$C$15:$C$10000)),"")</f>
        <v/>
      </c>
      <c r="AB433" s="16" t="str">
        <f t="array" ref="AB433">IF(AB432&lt;&gt;"",IF(AA432-1&gt;=$U$7,MAX(IF($C$15:$C$10000&lt;=AA432-1,$C$15:$C$10000)),""),"")</f>
        <v/>
      </c>
    </row>
    <row r="434" spans="3:28" x14ac:dyDescent="0.2">
      <c r="C434" s="16"/>
      <c r="D434" s="29"/>
      <c r="F434" s="16" t="str">
        <f t="shared" si="42"/>
        <v/>
      </c>
      <c r="G434" s="16" t="str">
        <f t="shared" si="43"/>
        <v/>
      </c>
      <c r="H434" s="53" t="str">
        <f t="shared" ca="1" si="40"/>
        <v/>
      </c>
      <c r="I434" s="51" t="str">
        <f t="shared" si="41"/>
        <v/>
      </c>
      <c r="J434" s="29" t="str">
        <f>IF(G434&lt;&gt;"",IF($D$7="Weekly","Wk "&amp;WEEKNUM(G434)&amp;" "&amp;"- "&amp;YEAR(G434),IF($D$7="Monthly",TEXT(G434,"mmm-yyyy"),IF($D$7="Yearly","Y "&amp;YEAR(G434),IF($D$7="Quarterly",YEAR(G434)&amp;" - Q"&amp;LOOKUP(MONTH(G434),{1,4,7,10},{1,2,3,4}),TEXT(F434,"dd-mmm-yy")&amp;" - "&amp;TEXT(G434,"dd-mmm-yy"))))),"")</f>
        <v/>
      </c>
      <c r="O434" s="63"/>
      <c r="S434" s="16" t="str">
        <f t="array" ref="S434">IF(T434&lt;&gt;"",MIN(IF($C$15:$C$10000&gt;=(T434-6),$C$15:$C$10000)),"")</f>
        <v/>
      </c>
      <c r="T434" s="16" t="str">
        <f t="array" ref="T434">IF(T433&lt;&gt;"",IF(S433-1&gt;=$U$7,MAX(IF($C$15:$C$10000&lt;=(S433-1),$C$15:$C$10000)),""),"")</f>
        <v/>
      </c>
      <c r="U434" s="16" t="str">
        <f t="array" ref="U434">IF(V434&lt;&gt;"",MIN(IF($C$15:$C$10000&gt;=DATE(YEAR(V434),MONTH(V434),1),$C$15:$C$10000)),"")</f>
        <v/>
      </c>
      <c r="V434" s="16" t="str">
        <f t="array" ref="V434">IF(V433&lt;&gt;"",IF(U433-1&gt;=$U$7,MAX(IF($C$15:$C$10000&lt;=U433-1,$C$15:$C$10000)),""),"")</f>
        <v/>
      </c>
      <c r="W434" s="20" t="str">
        <f t="array" ref="W434">IF(X434&lt;&gt;"",MIN(IF($C$15:$C$10000&gt;=DATE(YEAR(X434),3*(ROUNDUP(MONTH(X434)/3,0)-1)+1,1),$C$15:$C$10000)),"")</f>
        <v/>
      </c>
      <c r="X434" s="16" t="str">
        <f t="array" ref="X434">IF(X433&lt;&gt;"",IF(W433-1&gt;=$U$7,MAX(IF($C$15:$C$10000&lt;=W433-1,$C$15:$C$10000)),""),"")</f>
        <v/>
      </c>
      <c r="Y434" s="16" t="str">
        <f t="array" ref="Y434">IF(Z434&lt;&gt;"",MIN(IF($C$15:$C$10000&gt;=DATE(YEAR(Z434),1,1),$C$15:$C$10000)),"")</f>
        <v/>
      </c>
      <c r="Z434" s="16" t="str">
        <f t="array" ref="Z434">IF(Z433&lt;&gt;"",IF(Y433-1&gt;=$U$7,MAX(IF($C$15:$C$10000&lt;=Y433-1,$C$15:$C$10000)),""),"")</f>
        <v/>
      </c>
      <c r="AA434" s="16" t="str">
        <f t="array" ref="AA434">IF(AB434&lt;&gt;"",MIN(IF($C$15:$C$10000&gt;=AB434-$G$7,$C$15:$C$10000)),"")</f>
        <v/>
      </c>
      <c r="AB434" s="16" t="str">
        <f t="array" ref="AB434">IF(AB433&lt;&gt;"",IF(AA433-1&gt;=$U$7,MAX(IF($C$15:$C$10000&lt;=AA433-1,$C$15:$C$10000)),""),"")</f>
        <v/>
      </c>
    </row>
    <row r="435" spans="3:28" x14ac:dyDescent="0.2">
      <c r="C435" s="16"/>
      <c r="D435" s="29"/>
      <c r="F435" s="16" t="str">
        <f t="shared" si="42"/>
        <v/>
      </c>
      <c r="G435" s="16" t="str">
        <f t="shared" si="43"/>
        <v/>
      </c>
      <c r="H435" s="53" t="str">
        <f t="shared" ca="1" si="40"/>
        <v/>
      </c>
      <c r="I435" s="51" t="str">
        <f t="shared" si="41"/>
        <v/>
      </c>
      <c r="J435" s="29" t="str">
        <f>IF(G435&lt;&gt;"",IF($D$7="Weekly","Wk "&amp;WEEKNUM(G435)&amp;" "&amp;"- "&amp;YEAR(G435),IF($D$7="Monthly",TEXT(G435,"mmm-yyyy"),IF($D$7="Yearly","Y "&amp;YEAR(G435),IF($D$7="Quarterly",YEAR(G435)&amp;" - Q"&amp;LOOKUP(MONTH(G435),{1,4,7,10},{1,2,3,4}),TEXT(F435,"dd-mmm-yy")&amp;" - "&amp;TEXT(G435,"dd-mmm-yy"))))),"")</f>
        <v/>
      </c>
      <c r="O435" s="63"/>
      <c r="S435" s="16" t="str">
        <f t="array" ref="S435">IF(T435&lt;&gt;"",MIN(IF($C$15:$C$10000&gt;=(T435-6),$C$15:$C$10000)),"")</f>
        <v/>
      </c>
      <c r="T435" s="16" t="str">
        <f t="array" ref="T435">IF(T434&lt;&gt;"",IF(S434-1&gt;=$U$7,MAX(IF($C$15:$C$10000&lt;=(S434-1),$C$15:$C$10000)),""),"")</f>
        <v/>
      </c>
      <c r="U435" s="16" t="str">
        <f t="array" ref="U435">IF(V435&lt;&gt;"",MIN(IF($C$15:$C$10000&gt;=DATE(YEAR(V435),MONTH(V435),1),$C$15:$C$10000)),"")</f>
        <v/>
      </c>
      <c r="V435" s="16" t="str">
        <f t="array" ref="V435">IF(V434&lt;&gt;"",IF(U434-1&gt;=$U$7,MAX(IF($C$15:$C$10000&lt;=U434-1,$C$15:$C$10000)),""),"")</f>
        <v/>
      </c>
      <c r="W435" s="20" t="str">
        <f t="array" ref="W435">IF(X435&lt;&gt;"",MIN(IF($C$15:$C$10000&gt;=DATE(YEAR(X435),3*(ROUNDUP(MONTH(X435)/3,0)-1)+1,1),$C$15:$C$10000)),"")</f>
        <v/>
      </c>
      <c r="X435" s="16" t="str">
        <f t="array" ref="X435">IF(X434&lt;&gt;"",IF(W434-1&gt;=$U$7,MAX(IF($C$15:$C$10000&lt;=W434-1,$C$15:$C$10000)),""),"")</f>
        <v/>
      </c>
      <c r="Y435" s="16" t="str">
        <f t="array" ref="Y435">IF(Z435&lt;&gt;"",MIN(IF($C$15:$C$10000&gt;=DATE(YEAR(Z435),1,1),$C$15:$C$10000)),"")</f>
        <v/>
      </c>
      <c r="Z435" s="16" t="str">
        <f t="array" ref="Z435">IF(Z434&lt;&gt;"",IF(Y434-1&gt;=$U$7,MAX(IF($C$15:$C$10000&lt;=Y434-1,$C$15:$C$10000)),""),"")</f>
        <v/>
      </c>
      <c r="AA435" s="16" t="str">
        <f t="array" ref="AA435">IF(AB435&lt;&gt;"",MIN(IF($C$15:$C$10000&gt;=AB435-$G$7,$C$15:$C$10000)),"")</f>
        <v/>
      </c>
      <c r="AB435" s="16" t="str">
        <f t="array" ref="AB435">IF(AB434&lt;&gt;"",IF(AA434-1&gt;=$U$7,MAX(IF($C$15:$C$10000&lt;=AA434-1,$C$15:$C$10000)),""),"")</f>
        <v/>
      </c>
    </row>
    <row r="436" spans="3:28" x14ac:dyDescent="0.2">
      <c r="C436" s="16"/>
      <c r="D436" s="29"/>
      <c r="F436" s="16" t="str">
        <f t="shared" si="42"/>
        <v/>
      </c>
      <c r="G436" s="16" t="str">
        <f t="shared" si="43"/>
        <v/>
      </c>
      <c r="H436" s="53" t="str">
        <f t="shared" ca="1" si="40"/>
        <v/>
      </c>
      <c r="I436" s="51" t="str">
        <f t="shared" si="41"/>
        <v/>
      </c>
      <c r="J436" s="29" t="str">
        <f>IF(G436&lt;&gt;"",IF($D$7="Weekly","Wk "&amp;WEEKNUM(G436)&amp;" "&amp;"- "&amp;YEAR(G436),IF($D$7="Monthly",TEXT(G436,"mmm-yyyy"),IF($D$7="Yearly","Y "&amp;YEAR(G436),IF($D$7="Quarterly",YEAR(G436)&amp;" - Q"&amp;LOOKUP(MONTH(G436),{1,4,7,10},{1,2,3,4}),TEXT(F436,"dd-mmm-yy")&amp;" - "&amp;TEXT(G436,"dd-mmm-yy"))))),"")</f>
        <v/>
      </c>
      <c r="O436" s="63"/>
      <c r="S436" s="16" t="str">
        <f t="array" ref="S436">IF(T436&lt;&gt;"",MIN(IF($C$15:$C$10000&gt;=(T436-6),$C$15:$C$10000)),"")</f>
        <v/>
      </c>
      <c r="T436" s="16" t="str">
        <f t="array" ref="T436">IF(T435&lt;&gt;"",IF(S435-1&gt;=$U$7,MAX(IF($C$15:$C$10000&lt;=(S435-1),$C$15:$C$10000)),""),"")</f>
        <v/>
      </c>
      <c r="U436" s="16" t="str">
        <f t="array" ref="U436">IF(V436&lt;&gt;"",MIN(IF($C$15:$C$10000&gt;=DATE(YEAR(V436),MONTH(V436),1),$C$15:$C$10000)),"")</f>
        <v/>
      </c>
      <c r="V436" s="16" t="str">
        <f t="array" ref="V436">IF(V435&lt;&gt;"",IF(U435-1&gt;=$U$7,MAX(IF($C$15:$C$10000&lt;=U435-1,$C$15:$C$10000)),""),"")</f>
        <v/>
      </c>
      <c r="W436" s="20" t="str">
        <f t="array" ref="W436">IF(X436&lt;&gt;"",MIN(IF($C$15:$C$10000&gt;=DATE(YEAR(X436),3*(ROUNDUP(MONTH(X436)/3,0)-1)+1,1),$C$15:$C$10000)),"")</f>
        <v/>
      </c>
      <c r="X436" s="16" t="str">
        <f t="array" ref="X436">IF(X435&lt;&gt;"",IF(W435-1&gt;=$U$7,MAX(IF($C$15:$C$10000&lt;=W435-1,$C$15:$C$10000)),""),"")</f>
        <v/>
      </c>
      <c r="Y436" s="16" t="str">
        <f t="array" ref="Y436">IF(Z436&lt;&gt;"",MIN(IF($C$15:$C$10000&gt;=DATE(YEAR(Z436),1,1),$C$15:$C$10000)),"")</f>
        <v/>
      </c>
      <c r="Z436" s="16" t="str">
        <f t="array" ref="Z436">IF(Z435&lt;&gt;"",IF(Y435-1&gt;=$U$7,MAX(IF($C$15:$C$10000&lt;=Y435-1,$C$15:$C$10000)),""),"")</f>
        <v/>
      </c>
      <c r="AA436" s="16" t="str">
        <f t="array" ref="AA436">IF(AB436&lt;&gt;"",MIN(IF($C$15:$C$10000&gt;=AB436-$G$7,$C$15:$C$10000)),"")</f>
        <v/>
      </c>
      <c r="AB436" s="16" t="str">
        <f t="array" ref="AB436">IF(AB435&lt;&gt;"",IF(AA435-1&gt;=$U$7,MAX(IF($C$15:$C$10000&lt;=AA435-1,$C$15:$C$10000)),""),"")</f>
        <v/>
      </c>
    </row>
    <row r="437" spans="3:28" x14ac:dyDescent="0.2">
      <c r="C437" s="16"/>
      <c r="D437" s="29"/>
      <c r="F437" s="16" t="str">
        <f t="shared" si="42"/>
        <v/>
      </c>
      <c r="G437" s="16" t="str">
        <f t="shared" si="43"/>
        <v/>
      </c>
      <c r="H437" s="53" t="str">
        <f t="shared" ca="1" si="40"/>
        <v/>
      </c>
      <c r="I437" s="51" t="str">
        <f t="shared" si="41"/>
        <v/>
      </c>
      <c r="J437" s="29" t="str">
        <f>IF(G437&lt;&gt;"",IF($D$7="Weekly","Wk "&amp;WEEKNUM(G437)&amp;" "&amp;"- "&amp;YEAR(G437),IF($D$7="Monthly",TEXT(G437,"mmm-yyyy"),IF($D$7="Yearly","Y "&amp;YEAR(G437),IF($D$7="Quarterly",YEAR(G437)&amp;" - Q"&amp;LOOKUP(MONTH(G437),{1,4,7,10},{1,2,3,4}),TEXT(F437,"dd-mmm-yy")&amp;" - "&amp;TEXT(G437,"dd-mmm-yy"))))),"")</f>
        <v/>
      </c>
      <c r="O437" s="63"/>
      <c r="S437" s="16" t="str">
        <f t="array" ref="S437">IF(T437&lt;&gt;"",MIN(IF($C$15:$C$10000&gt;=(T437-6),$C$15:$C$10000)),"")</f>
        <v/>
      </c>
      <c r="T437" s="16" t="str">
        <f t="array" ref="T437">IF(T436&lt;&gt;"",IF(S436-1&gt;=$U$7,MAX(IF($C$15:$C$10000&lt;=(S436-1),$C$15:$C$10000)),""),"")</f>
        <v/>
      </c>
      <c r="U437" s="16" t="str">
        <f t="array" ref="U437">IF(V437&lt;&gt;"",MIN(IF($C$15:$C$10000&gt;=DATE(YEAR(V437),MONTH(V437),1),$C$15:$C$10000)),"")</f>
        <v/>
      </c>
      <c r="V437" s="16" t="str">
        <f t="array" ref="V437">IF(V436&lt;&gt;"",IF(U436-1&gt;=$U$7,MAX(IF($C$15:$C$10000&lt;=U436-1,$C$15:$C$10000)),""),"")</f>
        <v/>
      </c>
      <c r="W437" s="20" t="str">
        <f t="array" ref="W437">IF(X437&lt;&gt;"",MIN(IF($C$15:$C$10000&gt;=DATE(YEAR(X437),3*(ROUNDUP(MONTH(X437)/3,0)-1)+1,1),$C$15:$C$10000)),"")</f>
        <v/>
      </c>
      <c r="X437" s="16" t="str">
        <f t="array" ref="X437">IF(X436&lt;&gt;"",IF(W436-1&gt;=$U$7,MAX(IF($C$15:$C$10000&lt;=W436-1,$C$15:$C$10000)),""),"")</f>
        <v/>
      </c>
      <c r="Y437" s="16" t="str">
        <f t="array" ref="Y437">IF(Z437&lt;&gt;"",MIN(IF($C$15:$C$10000&gt;=DATE(YEAR(Z437),1,1),$C$15:$C$10000)),"")</f>
        <v/>
      </c>
      <c r="Z437" s="16" t="str">
        <f t="array" ref="Z437">IF(Z436&lt;&gt;"",IF(Y436-1&gt;=$U$7,MAX(IF($C$15:$C$10000&lt;=Y436-1,$C$15:$C$10000)),""),"")</f>
        <v/>
      </c>
      <c r="AA437" s="16" t="str">
        <f t="array" ref="AA437">IF(AB437&lt;&gt;"",MIN(IF($C$15:$C$10000&gt;=AB437-$G$7,$C$15:$C$10000)),"")</f>
        <v/>
      </c>
      <c r="AB437" s="16" t="str">
        <f t="array" ref="AB437">IF(AB436&lt;&gt;"",IF(AA436-1&gt;=$U$7,MAX(IF($C$15:$C$10000&lt;=AA436-1,$C$15:$C$10000)),""),"")</f>
        <v/>
      </c>
    </row>
    <row r="438" spans="3:28" x14ac:dyDescent="0.2">
      <c r="C438" s="16"/>
      <c r="D438" s="29"/>
      <c r="F438" s="16" t="str">
        <f t="shared" si="42"/>
        <v/>
      </c>
      <c r="G438" s="16" t="str">
        <f t="shared" si="43"/>
        <v/>
      </c>
      <c r="H438" s="53" t="str">
        <f t="shared" ca="1" si="40"/>
        <v/>
      </c>
      <c r="I438" s="51" t="str">
        <f t="shared" si="41"/>
        <v/>
      </c>
      <c r="J438" s="29" t="str">
        <f>IF(G438&lt;&gt;"",IF($D$7="Weekly","Wk "&amp;WEEKNUM(G438)&amp;" "&amp;"- "&amp;YEAR(G438),IF($D$7="Monthly",TEXT(G438,"mmm-yyyy"),IF($D$7="Yearly","Y "&amp;YEAR(G438),IF($D$7="Quarterly",YEAR(G438)&amp;" - Q"&amp;LOOKUP(MONTH(G438),{1,4,7,10},{1,2,3,4}),TEXT(F438,"dd-mmm-yy")&amp;" - "&amp;TEXT(G438,"dd-mmm-yy"))))),"")</f>
        <v/>
      </c>
      <c r="O438" s="63"/>
      <c r="S438" s="16" t="str">
        <f t="array" ref="S438">IF(T438&lt;&gt;"",MIN(IF($C$15:$C$10000&gt;=(T438-6),$C$15:$C$10000)),"")</f>
        <v/>
      </c>
      <c r="T438" s="16" t="str">
        <f t="array" ref="T438">IF(T437&lt;&gt;"",IF(S437-1&gt;=$U$7,MAX(IF($C$15:$C$10000&lt;=(S437-1),$C$15:$C$10000)),""),"")</f>
        <v/>
      </c>
      <c r="U438" s="16" t="str">
        <f t="array" ref="U438">IF(V438&lt;&gt;"",MIN(IF($C$15:$C$10000&gt;=DATE(YEAR(V438),MONTH(V438),1),$C$15:$C$10000)),"")</f>
        <v/>
      </c>
      <c r="V438" s="16" t="str">
        <f t="array" ref="V438">IF(V437&lt;&gt;"",IF(U437-1&gt;=$U$7,MAX(IF($C$15:$C$10000&lt;=U437-1,$C$15:$C$10000)),""),"")</f>
        <v/>
      </c>
      <c r="W438" s="20" t="str">
        <f t="array" ref="W438">IF(X438&lt;&gt;"",MIN(IF($C$15:$C$10000&gt;=DATE(YEAR(X438),3*(ROUNDUP(MONTH(X438)/3,0)-1)+1,1),$C$15:$C$10000)),"")</f>
        <v/>
      </c>
      <c r="X438" s="16" t="str">
        <f t="array" ref="X438">IF(X437&lt;&gt;"",IF(W437-1&gt;=$U$7,MAX(IF($C$15:$C$10000&lt;=W437-1,$C$15:$C$10000)),""),"")</f>
        <v/>
      </c>
      <c r="Y438" s="16" t="str">
        <f t="array" ref="Y438">IF(Z438&lt;&gt;"",MIN(IF($C$15:$C$10000&gt;=DATE(YEAR(Z438),1,1),$C$15:$C$10000)),"")</f>
        <v/>
      </c>
      <c r="Z438" s="16" t="str">
        <f t="array" ref="Z438">IF(Z437&lt;&gt;"",IF(Y437-1&gt;=$U$7,MAX(IF($C$15:$C$10000&lt;=Y437-1,$C$15:$C$10000)),""),"")</f>
        <v/>
      </c>
      <c r="AA438" s="16" t="str">
        <f t="array" ref="AA438">IF(AB438&lt;&gt;"",MIN(IF($C$15:$C$10000&gt;=AB438-$G$7,$C$15:$C$10000)),"")</f>
        <v/>
      </c>
      <c r="AB438" s="16" t="str">
        <f t="array" ref="AB438">IF(AB437&lt;&gt;"",IF(AA437-1&gt;=$U$7,MAX(IF($C$15:$C$10000&lt;=AA437-1,$C$15:$C$10000)),""),"")</f>
        <v/>
      </c>
    </row>
    <row r="439" spans="3:28" x14ac:dyDescent="0.2">
      <c r="C439" s="16"/>
      <c r="D439" s="29"/>
      <c r="F439" s="16" t="str">
        <f t="shared" si="42"/>
        <v/>
      </c>
      <c r="G439" s="16" t="str">
        <f t="shared" si="43"/>
        <v/>
      </c>
      <c r="H439" s="53" t="str">
        <f t="shared" ca="1" si="40"/>
        <v/>
      </c>
      <c r="I439" s="51" t="str">
        <f t="shared" si="41"/>
        <v/>
      </c>
      <c r="J439" s="29" t="str">
        <f>IF(G439&lt;&gt;"",IF($D$7="Weekly","Wk "&amp;WEEKNUM(G439)&amp;" "&amp;"- "&amp;YEAR(G439),IF($D$7="Monthly",TEXT(G439,"mmm-yyyy"),IF($D$7="Yearly","Y "&amp;YEAR(G439),IF($D$7="Quarterly",YEAR(G439)&amp;" - Q"&amp;LOOKUP(MONTH(G439),{1,4,7,10},{1,2,3,4}),TEXT(F439,"dd-mmm-yy")&amp;" - "&amp;TEXT(G439,"dd-mmm-yy"))))),"")</f>
        <v/>
      </c>
      <c r="O439" s="63"/>
      <c r="S439" s="16" t="str">
        <f t="array" ref="S439">IF(T439&lt;&gt;"",MIN(IF($C$15:$C$10000&gt;=(T439-6),$C$15:$C$10000)),"")</f>
        <v/>
      </c>
      <c r="T439" s="16" t="str">
        <f t="array" ref="T439">IF(T438&lt;&gt;"",IF(S438-1&gt;=$U$7,MAX(IF($C$15:$C$10000&lt;=(S438-1),$C$15:$C$10000)),""),"")</f>
        <v/>
      </c>
      <c r="U439" s="16" t="str">
        <f t="array" ref="U439">IF(V439&lt;&gt;"",MIN(IF($C$15:$C$10000&gt;=DATE(YEAR(V439),MONTH(V439),1),$C$15:$C$10000)),"")</f>
        <v/>
      </c>
      <c r="V439" s="16" t="str">
        <f t="array" ref="V439">IF(V438&lt;&gt;"",IF(U438-1&gt;=$U$7,MAX(IF($C$15:$C$10000&lt;=U438-1,$C$15:$C$10000)),""),"")</f>
        <v/>
      </c>
      <c r="W439" s="20" t="str">
        <f t="array" ref="W439">IF(X439&lt;&gt;"",MIN(IF($C$15:$C$10000&gt;=DATE(YEAR(X439),3*(ROUNDUP(MONTH(X439)/3,0)-1)+1,1),$C$15:$C$10000)),"")</f>
        <v/>
      </c>
      <c r="X439" s="16" t="str">
        <f t="array" ref="X439">IF(X438&lt;&gt;"",IF(W438-1&gt;=$U$7,MAX(IF($C$15:$C$10000&lt;=W438-1,$C$15:$C$10000)),""),"")</f>
        <v/>
      </c>
      <c r="Y439" s="16" t="str">
        <f t="array" ref="Y439">IF(Z439&lt;&gt;"",MIN(IF($C$15:$C$10000&gt;=DATE(YEAR(Z439),1,1),$C$15:$C$10000)),"")</f>
        <v/>
      </c>
      <c r="Z439" s="16" t="str">
        <f t="array" ref="Z439">IF(Z438&lt;&gt;"",IF(Y438-1&gt;=$U$7,MAX(IF($C$15:$C$10000&lt;=Y438-1,$C$15:$C$10000)),""),"")</f>
        <v/>
      </c>
      <c r="AA439" s="16" t="str">
        <f t="array" ref="AA439">IF(AB439&lt;&gt;"",MIN(IF($C$15:$C$10000&gt;=AB439-$G$7,$C$15:$C$10000)),"")</f>
        <v/>
      </c>
      <c r="AB439" s="16" t="str">
        <f t="array" ref="AB439">IF(AB438&lt;&gt;"",IF(AA438-1&gt;=$U$7,MAX(IF($C$15:$C$10000&lt;=AA438-1,$C$15:$C$10000)),""),"")</f>
        <v/>
      </c>
    </row>
    <row r="440" spans="3:28" x14ac:dyDescent="0.2">
      <c r="C440" s="16"/>
      <c r="D440" s="29"/>
      <c r="F440" s="16" t="str">
        <f t="shared" si="42"/>
        <v/>
      </c>
      <c r="G440" s="16" t="str">
        <f t="shared" si="43"/>
        <v/>
      </c>
      <c r="H440" s="53" t="str">
        <f t="shared" ca="1" si="40"/>
        <v/>
      </c>
      <c r="I440" s="51" t="str">
        <f t="shared" si="41"/>
        <v/>
      </c>
      <c r="J440" s="29" t="str">
        <f>IF(G440&lt;&gt;"",IF($D$7="Weekly","Wk "&amp;WEEKNUM(G440)&amp;" "&amp;"- "&amp;YEAR(G440),IF($D$7="Monthly",TEXT(G440,"mmm-yyyy"),IF($D$7="Yearly","Y "&amp;YEAR(G440),IF($D$7="Quarterly",YEAR(G440)&amp;" - Q"&amp;LOOKUP(MONTH(G440),{1,4,7,10},{1,2,3,4}),TEXT(F440,"dd-mmm-yy")&amp;" - "&amp;TEXT(G440,"dd-mmm-yy"))))),"")</f>
        <v/>
      </c>
      <c r="O440" s="63"/>
      <c r="S440" s="16" t="str">
        <f t="array" ref="S440">IF(T440&lt;&gt;"",MIN(IF($C$15:$C$10000&gt;=(T440-6),$C$15:$C$10000)),"")</f>
        <v/>
      </c>
      <c r="T440" s="16" t="str">
        <f t="array" ref="T440">IF(T439&lt;&gt;"",IF(S439-1&gt;=$U$7,MAX(IF($C$15:$C$10000&lt;=(S439-1),$C$15:$C$10000)),""),"")</f>
        <v/>
      </c>
      <c r="U440" s="16" t="str">
        <f t="array" ref="U440">IF(V440&lt;&gt;"",MIN(IF($C$15:$C$10000&gt;=DATE(YEAR(V440),MONTH(V440),1),$C$15:$C$10000)),"")</f>
        <v/>
      </c>
      <c r="V440" s="16" t="str">
        <f t="array" ref="V440">IF(V439&lt;&gt;"",IF(U439-1&gt;=$U$7,MAX(IF($C$15:$C$10000&lt;=U439-1,$C$15:$C$10000)),""),"")</f>
        <v/>
      </c>
      <c r="W440" s="20" t="str">
        <f t="array" ref="W440">IF(X440&lt;&gt;"",MIN(IF($C$15:$C$10000&gt;=DATE(YEAR(X440),3*(ROUNDUP(MONTH(X440)/3,0)-1)+1,1),$C$15:$C$10000)),"")</f>
        <v/>
      </c>
      <c r="X440" s="16" t="str">
        <f t="array" ref="X440">IF(X439&lt;&gt;"",IF(W439-1&gt;=$U$7,MAX(IF($C$15:$C$10000&lt;=W439-1,$C$15:$C$10000)),""),"")</f>
        <v/>
      </c>
      <c r="Y440" s="16" t="str">
        <f t="array" ref="Y440">IF(Z440&lt;&gt;"",MIN(IF($C$15:$C$10000&gt;=DATE(YEAR(Z440),1,1),$C$15:$C$10000)),"")</f>
        <v/>
      </c>
      <c r="Z440" s="16" t="str">
        <f t="array" ref="Z440">IF(Z439&lt;&gt;"",IF(Y439-1&gt;=$U$7,MAX(IF($C$15:$C$10000&lt;=Y439-1,$C$15:$C$10000)),""),"")</f>
        <v/>
      </c>
      <c r="AA440" s="16" t="str">
        <f t="array" ref="AA440">IF(AB440&lt;&gt;"",MIN(IF($C$15:$C$10000&gt;=AB440-$G$7,$C$15:$C$10000)),"")</f>
        <v/>
      </c>
      <c r="AB440" s="16" t="str">
        <f t="array" ref="AB440">IF(AB439&lt;&gt;"",IF(AA439-1&gt;=$U$7,MAX(IF($C$15:$C$10000&lt;=AA439-1,$C$15:$C$10000)),""),"")</f>
        <v/>
      </c>
    </row>
    <row r="441" spans="3:28" x14ac:dyDescent="0.2">
      <c r="C441" s="16"/>
      <c r="D441" s="29"/>
      <c r="F441" s="16" t="str">
        <f t="shared" si="42"/>
        <v/>
      </c>
      <c r="G441" s="16" t="str">
        <f t="shared" si="43"/>
        <v/>
      </c>
      <c r="H441" s="53" t="str">
        <f t="shared" ca="1" si="40"/>
        <v/>
      </c>
      <c r="I441" s="51" t="str">
        <f t="shared" si="41"/>
        <v/>
      </c>
      <c r="J441" s="29" t="str">
        <f>IF(G441&lt;&gt;"",IF($D$7="Weekly","Wk "&amp;WEEKNUM(G441)&amp;" "&amp;"- "&amp;YEAR(G441),IF($D$7="Monthly",TEXT(G441,"mmm-yyyy"),IF($D$7="Yearly","Y "&amp;YEAR(G441),IF($D$7="Quarterly",YEAR(G441)&amp;" - Q"&amp;LOOKUP(MONTH(G441),{1,4,7,10},{1,2,3,4}),TEXT(F441,"dd-mmm-yy")&amp;" - "&amp;TEXT(G441,"dd-mmm-yy"))))),"")</f>
        <v/>
      </c>
      <c r="O441" s="63"/>
      <c r="S441" s="16" t="str">
        <f t="array" ref="S441">IF(T441&lt;&gt;"",MIN(IF($C$15:$C$10000&gt;=(T441-6),$C$15:$C$10000)),"")</f>
        <v/>
      </c>
      <c r="T441" s="16" t="str">
        <f t="array" ref="T441">IF(T440&lt;&gt;"",IF(S440-1&gt;=$U$7,MAX(IF($C$15:$C$10000&lt;=(S440-1),$C$15:$C$10000)),""),"")</f>
        <v/>
      </c>
      <c r="U441" s="16" t="str">
        <f t="array" ref="U441">IF(V441&lt;&gt;"",MIN(IF($C$15:$C$10000&gt;=DATE(YEAR(V441),MONTH(V441),1),$C$15:$C$10000)),"")</f>
        <v/>
      </c>
      <c r="V441" s="16" t="str">
        <f t="array" ref="V441">IF(V440&lt;&gt;"",IF(U440-1&gt;=$U$7,MAX(IF($C$15:$C$10000&lt;=U440-1,$C$15:$C$10000)),""),"")</f>
        <v/>
      </c>
      <c r="W441" s="20" t="str">
        <f t="array" ref="W441">IF(X441&lt;&gt;"",MIN(IF($C$15:$C$10000&gt;=DATE(YEAR(X441),3*(ROUNDUP(MONTH(X441)/3,0)-1)+1,1),$C$15:$C$10000)),"")</f>
        <v/>
      </c>
      <c r="X441" s="16" t="str">
        <f t="array" ref="X441">IF(X440&lt;&gt;"",IF(W440-1&gt;=$U$7,MAX(IF($C$15:$C$10000&lt;=W440-1,$C$15:$C$10000)),""),"")</f>
        <v/>
      </c>
      <c r="Y441" s="16" t="str">
        <f t="array" ref="Y441">IF(Z441&lt;&gt;"",MIN(IF($C$15:$C$10000&gt;=DATE(YEAR(Z441),1,1),$C$15:$C$10000)),"")</f>
        <v/>
      </c>
      <c r="Z441" s="16" t="str">
        <f t="array" ref="Z441">IF(Z440&lt;&gt;"",IF(Y440-1&gt;=$U$7,MAX(IF($C$15:$C$10000&lt;=Y440-1,$C$15:$C$10000)),""),"")</f>
        <v/>
      </c>
      <c r="AA441" s="16" t="str">
        <f t="array" ref="AA441">IF(AB441&lt;&gt;"",MIN(IF($C$15:$C$10000&gt;=AB441-$G$7,$C$15:$C$10000)),"")</f>
        <v/>
      </c>
      <c r="AB441" s="16" t="str">
        <f t="array" ref="AB441">IF(AB440&lt;&gt;"",IF(AA440-1&gt;=$U$7,MAX(IF($C$15:$C$10000&lt;=AA440-1,$C$15:$C$10000)),""),"")</f>
        <v/>
      </c>
    </row>
    <row r="442" spans="3:28" x14ac:dyDescent="0.2">
      <c r="C442" s="16"/>
      <c r="D442" s="29"/>
      <c r="F442" s="16" t="str">
        <f t="shared" si="42"/>
        <v/>
      </c>
      <c r="G442" s="16" t="str">
        <f t="shared" si="43"/>
        <v/>
      </c>
      <c r="H442" s="53" t="str">
        <f t="shared" ca="1" si="40"/>
        <v/>
      </c>
      <c r="I442" s="51" t="str">
        <f t="shared" si="41"/>
        <v/>
      </c>
      <c r="J442" s="29" t="str">
        <f>IF(G442&lt;&gt;"",IF($D$7="Weekly","Wk "&amp;WEEKNUM(G442)&amp;" "&amp;"- "&amp;YEAR(G442),IF($D$7="Monthly",TEXT(G442,"mmm-yyyy"),IF($D$7="Yearly","Y "&amp;YEAR(G442),IF($D$7="Quarterly",YEAR(G442)&amp;" - Q"&amp;LOOKUP(MONTH(G442),{1,4,7,10},{1,2,3,4}),TEXT(F442,"dd-mmm-yy")&amp;" - "&amp;TEXT(G442,"dd-mmm-yy"))))),"")</f>
        <v/>
      </c>
      <c r="O442" s="63"/>
      <c r="S442" s="16" t="str">
        <f t="array" ref="S442">IF(T442&lt;&gt;"",MIN(IF($C$15:$C$10000&gt;=(T442-6),$C$15:$C$10000)),"")</f>
        <v/>
      </c>
      <c r="T442" s="16" t="str">
        <f t="array" ref="T442">IF(T441&lt;&gt;"",IF(S441-1&gt;=$U$7,MAX(IF($C$15:$C$10000&lt;=(S441-1),$C$15:$C$10000)),""),"")</f>
        <v/>
      </c>
      <c r="U442" s="16" t="str">
        <f t="array" ref="U442">IF(V442&lt;&gt;"",MIN(IF($C$15:$C$10000&gt;=DATE(YEAR(V442),MONTH(V442),1),$C$15:$C$10000)),"")</f>
        <v/>
      </c>
      <c r="V442" s="16" t="str">
        <f t="array" ref="V442">IF(V441&lt;&gt;"",IF(U441-1&gt;=$U$7,MAX(IF($C$15:$C$10000&lt;=U441-1,$C$15:$C$10000)),""),"")</f>
        <v/>
      </c>
      <c r="W442" s="20" t="str">
        <f t="array" ref="W442">IF(X442&lt;&gt;"",MIN(IF($C$15:$C$10000&gt;=DATE(YEAR(X442),3*(ROUNDUP(MONTH(X442)/3,0)-1)+1,1),$C$15:$C$10000)),"")</f>
        <v/>
      </c>
      <c r="X442" s="16" t="str">
        <f t="array" ref="X442">IF(X441&lt;&gt;"",IF(W441-1&gt;=$U$7,MAX(IF($C$15:$C$10000&lt;=W441-1,$C$15:$C$10000)),""),"")</f>
        <v/>
      </c>
      <c r="Y442" s="16" t="str">
        <f t="array" ref="Y442">IF(Z442&lt;&gt;"",MIN(IF($C$15:$C$10000&gt;=DATE(YEAR(Z442),1,1),$C$15:$C$10000)),"")</f>
        <v/>
      </c>
      <c r="Z442" s="16" t="str">
        <f t="array" ref="Z442">IF(Z441&lt;&gt;"",IF(Y441-1&gt;=$U$7,MAX(IF($C$15:$C$10000&lt;=Y441-1,$C$15:$C$10000)),""),"")</f>
        <v/>
      </c>
      <c r="AA442" s="16" t="str">
        <f t="array" ref="AA442">IF(AB442&lt;&gt;"",MIN(IF($C$15:$C$10000&gt;=AB442-$G$7,$C$15:$C$10000)),"")</f>
        <v/>
      </c>
      <c r="AB442" s="16" t="str">
        <f t="array" ref="AB442">IF(AB441&lt;&gt;"",IF(AA441-1&gt;=$U$7,MAX(IF($C$15:$C$10000&lt;=AA441-1,$C$15:$C$10000)),""),"")</f>
        <v/>
      </c>
    </row>
    <row r="443" spans="3:28" x14ac:dyDescent="0.2">
      <c r="C443" s="16"/>
      <c r="D443" s="29"/>
      <c r="F443" s="16" t="str">
        <f t="shared" si="42"/>
        <v/>
      </c>
      <c r="G443" s="16" t="str">
        <f t="shared" si="43"/>
        <v/>
      </c>
      <c r="H443" s="53" t="str">
        <f t="shared" ca="1" si="40"/>
        <v/>
      </c>
      <c r="I443" s="51" t="str">
        <f t="shared" si="41"/>
        <v/>
      </c>
      <c r="J443" s="29" t="str">
        <f>IF(G443&lt;&gt;"",IF($D$7="Weekly","Wk "&amp;WEEKNUM(G443)&amp;" "&amp;"- "&amp;YEAR(G443),IF($D$7="Monthly",TEXT(G443,"mmm-yyyy"),IF($D$7="Yearly","Y "&amp;YEAR(G443),IF($D$7="Quarterly",YEAR(G443)&amp;" - Q"&amp;LOOKUP(MONTH(G443),{1,4,7,10},{1,2,3,4}),TEXT(F443,"dd-mmm-yy")&amp;" - "&amp;TEXT(G443,"dd-mmm-yy"))))),"")</f>
        <v/>
      </c>
      <c r="O443" s="63"/>
      <c r="S443" s="16" t="str">
        <f t="array" ref="S443">IF(T443&lt;&gt;"",MIN(IF($C$15:$C$10000&gt;=(T443-6),$C$15:$C$10000)),"")</f>
        <v/>
      </c>
      <c r="T443" s="16" t="str">
        <f t="array" ref="T443">IF(T442&lt;&gt;"",IF(S442-1&gt;=$U$7,MAX(IF($C$15:$C$10000&lt;=(S442-1),$C$15:$C$10000)),""),"")</f>
        <v/>
      </c>
      <c r="U443" s="16" t="str">
        <f t="array" ref="U443">IF(V443&lt;&gt;"",MIN(IF($C$15:$C$10000&gt;=DATE(YEAR(V443),MONTH(V443),1),$C$15:$C$10000)),"")</f>
        <v/>
      </c>
      <c r="V443" s="16" t="str">
        <f t="array" ref="V443">IF(V442&lt;&gt;"",IF(U442-1&gt;=$U$7,MAX(IF($C$15:$C$10000&lt;=U442-1,$C$15:$C$10000)),""),"")</f>
        <v/>
      </c>
      <c r="W443" s="20" t="str">
        <f t="array" ref="W443">IF(X443&lt;&gt;"",MIN(IF($C$15:$C$10000&gt;=DATE(YEAR(X443),3*(ROUNDUP(MONTH(X443)/3,0)-1)+1,1),$C$15:$C$10000)),"")</f>
        <v/>
      </c>
      <c r="X443" s="16" t="str">
        <f t="array" ref="X443">IF(X442&lt;&gt;"",IF(W442-1&gt;=$U$7,MAX(IF($C$15:$C$10000&lt;=W442-1,$C$15:$C$10000)),""),"")</f>
        <v/>
      </c>
      <c r="Y443" s="16" t="str">
        <f t="array" ref="Y443">IF(Z443&lt;&gt;"",MIN(IF($C$15:$C$10000&gt;=DATE(YEAR(Z443),1,1),$C$15:$C$10000)),"")</f>
        <v/>
      </c>
      <c r="Z443" s="16" t="str">
        <f t="array" ref="Z443">IF(Z442&lt;&gt;"",IF(Y442-1&gt;=$U$7,MAX(IF($C$15:$C$10000&lt;=Y442-1,$C$15:$C$10000)),""),"")</f>
        <v/>
      </c>
      <c r="AA443" s="16" t="str">
        <f t="array" ref="AA443">IF(AB443&lt;&gt;"",MIN(IF($C$15:$C$10000&gt;=AB443-$G$7,$C$15:$C$10000)),"")</f>
        <v/>
      </c>
      <c r="AB443" s="16" t="str">
        <f t="array" ref="AB443">IF(AB442&lt;&gt;"",IF(AA442-1&gt;=$U$7,MAX(IF($C$15:$C$10000&lt;=AA442-1,$C$15:$C$10000)),""),"")</f>
        <v/>
      </c>
    </row>
    <row r="444" spans="3:28" x14ac:dyDescent="0.2">
      <c r="C444" s="16"/>
      <c r="D444" s="29"/>
      <c r="F444" s="16" t="str">
        <f t="shared" si="42"/>
        <v/>
      </c>
      <c r="G444" s="16" t="str">
        <f t="shared" si="43"/>
        <v/>
      </c>
      <c r="H444" s="53" t="str">
        <f t="shared" ca="1" si="40"/>
        <v/>
      </c>
      <c r="I444" s="51" t="str">
        <f t="shared" si="41"/>
        <v/>
      </c>
      <c r="J444" s="29" t="str">
        <f>IF(G444&lt;&gt;"",IF($D$7="Weekly","Wk "&amp;WEEKNUM(G444)&amp;" "&amp;"- "&amp;YEAR(G444),IF($D$7="Monthly",TEXT(G444,"mmm-yyyy"),IF($D$7="Yearly","Y "&amp;YEAR(G444),IF($D$7="Quarterly",YEAR(G444)&amp;" - Q"&amp;LOOKUP(MONTH(G444),{1,4,7,10},{1,2,3,4}),TEXT(F444,"dd-mmm-yy")&amp;" - "&amp;TEXT(G444,"dd-mmm-yy"))))),"")</f>
        <v/>
      </c>
      <c r="O444" s="63"/>
      <c r="S444" s="16" t="str">
        <f t="array" ref="S444">IF(T444&lt;&gt;"",MIN(IF($C$15:$C$10000&gt;=(T444-6),$C$15:$C$10000)),"")</f>
        <v/>
      </c>
      <c r="T444" s="16" t="str">
        <f t="array" ref="T444">IF(T443&lt;&gt;"",IF(S443-1&gt;=$U$7,MAX(IF($C$15:$C$10000&lt;=(S443-1),$C$15:$C$10000)),""),"")</f>
        <v/>
      </c>
      <c r="U444" s="16" t="str">
        <f t="array" ref="U444">IF(V444&lt;&gt;"",MIN(IF($C$15:$C$10000&gt;=DATE(YEAR(V444),MONTH(V444),1),$C$15:$C$10000)),"")</f>
        <v/>
      </c>
      <c r="V444" s="16" t="str">
        <f t="array" ref="V444">IF(V443&lt;&gt;"",IF(U443-1&gt;=$U$7,MAX(IF($C$15:$C$10000&lt;=U443-1,$C$15:$C$10000)),""),"")</f>
        <v/>
      </c>
      <c r="W444" s="20" t="str">
        <f t="array" ref="W444">IF(X444&lt;&gt;"",MIN(IF($C$15:$C$10000&gt;=DATE(YEAR(X444),3*(ROUNDUP(MONTH(X444)/3,0)-1)+1,1),$C$15:$C$10000)),"")</f>
        <v/>
      </c>
      <c r="X444" s="16" t="str">
        <f t="array" ref="X444">IF(X443&lt;&gt;"",IF(W443-1&gt;=$U$7,MAX(IF($C$15:$C$10000&lt;=W443-1,$C$15:$C$10000)),""),"")</f>
        <v/>
      </c>
      <c r="Y444" s="16" t="str">
        <f t="array" ref="Y444">IF(Z444&lt;&gt;"",MIN(IF($C$15:$C$10000&gt;=DATE(YEAR(Z444),1,1),$C$15:$C$10000)),"")</f>
        <v/>
      </c>
      <c r="Z444" s="16" t="str">
        <f t="array" ref="Z444">IF(Z443&lt;&gt;"",IF(Y443-1&gt;=$U$7,MAX(IF($C$15:$C$10000&lt;=Y443-1,$C$15:$C$10000)),""),"")</f>
        <v/>
      </c>
      <c r="AA444" s="16" t="str">
        <f t="array" ref="AA444">IF(AB444&lt;&gt;"",MIN(IF($C$15:$C$10000&gt;=AB444-$G$7,$C$15:$C$10000)),"")</f>
        <v/>
      </c>
      <c r="AB444" s="16" t="str">
        <f t="array" ref="AB444">IF(AB443&lt;&gt;"",IF(AA443-1&gt;=$U$7,MAX(IF($C$15:$C$10000&lt;=AA443-1,$C$15:$C$10000)),""),"")</f>
        <v/>
      </c>
    </row>
    <row r="445" spans="3:28" x14ac:dyDescent="0.2">
      <c r="C445" s="16"/>
      <c r="D445" s="29"/>
      <c r="F445" s="16" t="str">
        <f t="shared" si="42"/>
        <v/>
      </c>
      <c r="G445" s="16" t="str">
        <f t="shared" si="43"/>
        <v/>
      </c>
      <c r="H445" s="53" t="str">
        <f t="shared" ca="1" si="40"/>
        <v/>
      </c>
      <c r="I445" s="51" t="str">
        <f t="shared" si="41"/>
        <v/>
      </c>
      <c r="J445" s="29" t="str">
        <f>IF(G445&lt;&gt;"",IF($D$7="Weekly","Wk "&amp;WEEKNUM(G445)&amp;" "&amp;"- "&amp;YEAR(G445),IF($D$7="Monthly",TEXT(G445,"mmm-yyyy"),IF($D$7="Yearly","Y "&amp;YEAR(G445),IF($D$7="Quarterly",YEAR(G445)&amp;" - Q"&amp;LOOKUP(MONTH(G445),{1,4,7,10},{1,2,3,4}),TEXT(F445,"dd-mmm-yy")&amp;" - "&amp;TEXT(G445,"dd-mmm-yy"))))),"")</f>
        <v/>
      </c>
      <c r="O445" s="63"/>
      <c r="S445" s="16" t="str">
        <f t="array" ref="S445">IF(T445&lt;&gt;"",MIN(IF($C$15:$C$10000&gt;=(T445-6),$C$15:$C$10000)),"")</f>
        <v/>
      </c>
      <c r="T445" s="16" t="str">
        <f t="array" ref="T445">IF(T444&lt;&gt;"",IF(S444-1&gt;=$U$7,MAX(IF($C$15:$C$10000&lt;=(S444-1),$C$15:$C$10000)),""),"")</f>
        <v/>
      </c>
      <c r="U445" s="16" t="str">
        <f t="array" ref="U445">IF(V445&lt;&gt;"",MIN(IF($C$15:$C$10000&gt;=DATE(YEAR(V445),MONTH(V445),1),$C$15:$C$10000)),"")</f>
        <v/>
      </c>
      <c r="V445" s="16" t="str">
        <f t="array" ref="V445">IF(V444&lt;&gt;"",IF(U444-1&gt;=$U$7,MAX(IF($C$15:$C$10000&lt;=U444-1,$C$15:$C$10000)),""),"")</f>
        <v/>
      </c>
      <c r="W445" s="20" t="str">
        <f t="array" ref="W445">IF(X445&lt;&gt;"",MIN(IF($C$15:$C$10000&gt;=DATE(YEAR(X445),3*(ROUNDUP(MONTH(X445)/3,0)-1)+1,1),$C$15:$C$10000)),"")</f>
        <v/>
      </c>
      <c r="X445" s="16" t="str">
        <f t="array" ref="X445">IF(X444&lt;&gt;"",IF(W444-1&gt;=$U$7,MAX(IF($C$15:$C$10000&lt;=W444-1,$C$15:$C$10000)),""),"")</f>
        <v/>
      </c>
      <c r="Y445" s="16" t="str">
        <f t="array" ref="Y445">IF(Z445&lt;&gt;"",MIN(IF($C$15:$C$10000&gt;=DATE(YEAR(Z445),1,1),$C$15:$C$10000)),"")</f>
        <v/>
      </c>
      <c r="Z445" s="16" t="str">
        <f t="array" ref="Z445">IF(Z444&lt;&gt;"",IF(Y444-1&gt;=$U$7,MAX(IF($C$15:$C$10000&lt;=Y444-1,$C$15:$C$10000)),""),"")</f>
        <v/>
      </c>
      <c r="AA445" s="16" t="str">
        <f t="array" ref="AA445">IF(AB445&lt;&gt;"",MIN(IF($C$15:$C$10000&gt;=AB445-$G$7,$C$15:$C$10000)),"")</f>
        <v/>
      </c>
      <c r="AB445" s="16" t="str">
        <f t="array" ref="AB445">IF(AB444&lt;&gt;"",IF(AA444-1&gt;=$U$7,MAX(IF($C$15:$C$10000&lt;=AA444-1,$C$15:$C$10000)),""),"")</f>
        <v/>
      </c>
    </row>
    <row r="446" spans="3:28" x14ac:dyDescent="0.2">
      <c r="C446" s="16"/>
      <c r="D446" s="29"/>
      <c r="F446" s="16" t="str">
        <f t="shared" si="42"/>
        <v/>
      </c>
      <c r="G446" s="16" t="str">
        <f t="shared" si="43"/>
        <v/>
      </c>
      <c r="H446" s="53" t="str">
        <f t="shared" ca="1" si="40"/>
        <v/>
      </c>
      <c r="I446" s="51" t="str">
        <f t="shared" si="41"/>
        <v/>
      </c>
      <c r="J446" s="29" t="str">
        <f>IF(G446&lt;&gt;"",IF($D$7="Weekly","Wk "&amp;WEEKNUM(G446)&amp;" "&amp;"- "&amp;YEAR(G446),IF($D$7="Monthly",TEXT(G446,"mmm-yyyy"),IF($D$7="Yearly","Y "&amp;YEAR(G446),IF($D$7="Quarterly",YEAR(G446)&amp;" - Q"&amp;LOOKUP(MONTH(G446),{1,4,7,10},{1,2,3,4}),TEXT(F446,"dd-mmm-yy")&amp;" - "&amp;TEXT(G446,"dd-mmm-yy"))))),"")</f>
        <v/>
      </c>
      <c r="O446" s="63"/>
      <c r="S446" s="16" t="str">
        <f t="array" ref="S446">IF(T446&lt;&gt;"",MIN(IF($C$15:$C$10000&gt;=(T446-6),$C$15:$C$10000)),"")</f>
        <v/>
      </c>
      <c r="T446" s="16" t="str">
        <f t="array" ref="T446">IF(T445&lt;&gt;"",IF(S445-1&gt;=$U$7,MAX(IF($C$15:$C$10000&lt;=(S445-1),$C$15:$C$10000)),""),"")</f>
        <v/>
      </c>
      <c r="U446" s="16" t="str">
        <f t="array" ref="U446">IF(V446&lt;&gt;"",MIN(IF($C$15:$C$10000&gt;=DATE(YEAR(V446),MONTH(V446),1),$C$15:$C$10000)),"")</f>
        <v/>
      </c>
      <c r="V446" s="16" t="str">
        <f t="array" ref="V446">IF(V445&lt;&gt;"",IF(U445-1&gt;=$U$7,MAX(IF($C$15:$C$10000&lt;=U445-1,$C$15:$C$10000)),""),"")</f>
        <v/>
      </c>
      <c r="W446" s="20" t="str">
        <f t="array" ref="W446">IF(X446&lt;&gt;"",MIN(IF($C$15:$C$10000&gt;=DATE(YEAR(X446),3*(ROUNDUP(MONTH(X446)/3,0)-1)+1,1),$C$15:$C$10000)),"")</f>
        <v/>
      </c>
      <c r="X446" s="16" t="str">
        <f t="array" ref="X446">IF(X445&lt;&gt;"",IF(W445-1&gt;=$U$7,MAX(IF($C$15:$C$10000&lt;=W445-1,$C$15:$C$10000)),""),"")</f>
        <v/>
      </c>
      <c r="Y446" s="16" t="str">
        <f t="array" ref="Y446">IF(Z446&lt;&gt;"",MIN(IF($C$15:$C$10000&gt;=DATE(YEAR(Z446),1,1),$C$15:$C$10000)),"")</f>
        <v/>
      </c>
      <c r="Z446" s="16" t="str">
        <f t="array" ref="Z446">IF(Z445&lt;&gt;"",IF(Y445-1&gt;=$U$7,MAX(IF($C$15:$C$10000&lt;=Y445-1,$C$15:$C$10000)),""),"")</f>
        <v/>
      </c>
      <c r="AA446" s="16" t="str">
        <f t="array" ref="AA446">IF(AB446&lt;&gt;"",MIN(IF($C$15:$C$10000&gt;=AB446-$G$7,$C$15:$C$10000)),"")</f>
        <v/>
      </c>
      <c r="AB446" s="16" t="str">
        <f t="array" ref="AB446">IF(AB445&lt;&gt;"",IF(AA445-1&gt;=$U$7,MAX(IF($C$15:$C$10000&lt;=AA445-1,$C$15:$C$10000)),""),"")</f>
        <v/>
      </c>
    </row>
    <row r="447" spans="3:28" x14ac:dyDescent="0.2">
      <c r="C447" s="16"/>
      <c r="D447" s="29"/>
      <c r="F447" s="16" t="str">
        <f t="shared" si="42"/>
        <v/>
      </c>
      <c r="G447" s="16" t="str">
        <f t="shared" si="43"/>
        <v/>
      </c>
      <c r="H447" s="53" t="str">
        <f t="shared" ca="1" si="40"/>
        <v/>
      </c>
      <c r="I447" s="51" t="str">
        <f t="shared" si="41"/>
        <v/>
      </c>
      <c r="J447" s="29" t="str">
        <f>IF(G447&lt;&gt;"",IF($D$7="Weekly","Wk "&amp;WEEKNUM(G447)&amp;" "&amp;"- "&amp;YEAR(G447),IF($D$7="Monthly",TEXT(G447,"mmm-yyyy"),IF($D$7="Yearly","Y "&amp;YEAR(G447),IF($D$7="Quarterly",YEAR(G447)&amp;" - Q"&amp;LOOKUP(MONTH(G447),{1,4,7,10},{1,2,3,4}),TEXT(F447,"dd-mmm-yy")&amp;" - "&amp;TEXT(G447,"dd-mmm-yy"))))),"")</f>
        <v/>
      </c>
      <c r="O447" s="63"/>
      <c r="S447" s="16" t="str">
        <f t="array" ref="S447">IF(T447&lt;&gt;"",MIN(IF($C$15:$C$10000&gt;=(T447-6),$C$15:$C$10000)),"")</f>
        <v/>
      </c>
      <c r="T447" s="16" t="str">
        <f t="array" ref="T447">IF(T446&lt;&gt;"",IF(S446-1&gt;=$U$7,MAX(IF($C$15:$C$10000&lt;=(S446-1),$C$15:$C$10000)),""),"")</f>
        <v/>
      </c>
      <c r="U447" s="16" t="str">
        <f t="array" ref="U447">IF(V447&lt;&gt;"",MIN(IF($C$15:$C$10000&gt;=DATE(YEAR(V447),MONTH(V447),1),$C$15:$C$10000)),"")</f>
        <v/>
      </c>
      <c r="V447" s="16" t="str">
        <f t="array" ref="V447">IF(V446&lt;&gt;"",IF(U446-1&gt;=$U$7,MAX(IF($C$15:$C$10000&lt;=U446-1,$C$15:$C$10000)),""),"")</f>
        <v/>
      </c>
      <c r="W447" s="20" t="str">
        <f t="array" ref="W447">IF(X447&lt;&gt;"",MIN(IF($C$15:$C$10000&gt;=DATE(YEAR(X447),3*(ROUNDUP(MONTH(X447)/3,0)-1)+1,1),$C$15:$C$10000)),"")</f>
        <v/>
      </c>
      <c r="X447" s="16" t="str">
        <f t="array" ref="X447">IF(X446&lt;&gt;"",IF(W446-1&gt;=$U$7,MAX(IF($C$15:$C$10000&lt;=W446-1,$C$15:$C$10000)),""),"")</f>
        <v/>
      </c>
      <c r="Y447" s="16" t="str">
        <f t="array" ref="Y447">IF(Z447&lt;&gt;"",MIN(IF($C$15:$C$10000&gt;=DATE(YEAR(Z447),1,1),$C$15:$C$10000)),"")</f>
        <v/>
      </c>
      <c r="Z447" s="16" t="str">
        <f t="array" ref="Z447">IF(Z446&lt;&gt;"",IF(Y446-1&gt;=$U$7,MAX(IF($C$15:$C$10000&lt;=Y446-1,$C$15:$C$10000)),""),"")</f>
        <v/>
      </c>
      <c r="AA447" s="16" t="str">
        <f t="array" ref="AA447">IF(AB447&lt;&gt;"",MIN(IF($C$15:$C$10000&gt;=AB447-$G$7,$C$15:$C$10000)),"")</f>
        <v/>
      </c>
      <c r="AB447" s="16" t="str">
        <f t="array" ref="AB447">IF(AB446&lt;&gt;"",IF(AA446-1&gt;=$U$7,MAX(IF($C$15:$C$10000&lt;=AA446-1,$C$15:$C$10000)),""),"")</f>
        <v/>
      </c>
    </row>
    <row r="448" spans="3:28" x14ac:dyDescent="0.2">
      <c r="C448" s="16"/>
      <c r="D448" s="29"/>
      <c r="F448" s="16" t="str">
        <f t="shared" si="42"/>
        <v/>
      </c>
      <c r="G448" s="16" t="str">
        <f t="shared" si="43"/>
        <v/>
      </c>
      <c r="H448" s="53" t="str">
        <f t="shared" ca="1" si="40"/>
        <v/>
      </c>
      <c r="I448" s="51" t="str">
        <f t="shared" si="41"/>
        <v/>
      </c>
      <c r="J448" s="29" t="str">
        <f>IF(G448&lt;&gt;"",IF($D$7="Weekly","Wk "&amp;WEEKNUM(G448)&amp;" "&amp;"- "&amp;YEAR(G448),IF($D$7="Monthly",TEXT(G448,"mmm-yyyy"),IF($D$7="Yearly","Y "&amp;YEAR(G448),IF($D$7="Quarterly",YEAR(G448)&amp;" - Q"&amp;LOOKUP(MONTH(G448),{1,4,7,10},{1,2,3,4}),TEXT(F448,"dd-mmm-yy")&amp;" - "&amp;TEXT(G448,"dd-mmm-yy"))))),"")</f>
        <v/>
      </c>
      <c r="O448" s="63"/>
      <c r="S448" s="16" t="str">
        <f t="array" ref="S448">IF(T448&lt;&gt;"",MIN(IF($C$15:$C$10000&gt;=(T448-6),$C$15:$C$10000)),"")</f>
        <v/>
      </c>
      <c r="T448" s="16" t="str">
        <f t="array" ref="T448">IF(T447&lt;&gt;"",IF(S447-1&gt;=$U$7,MAX(IF($C$15:$C$10000&lt;=(S447-1),$C$15:$C$10000)),""),"")</f>
        <v/>
      </c>
      <c r="U448" s="16" t="str">
        <f t="array" ref="U448">IF(V448&lt;&gt;"",MIN(IF($C$15:$C$10000&gt;=DATE(YEAR(V448),MONTH(V448),1),$C$15:$C$10000)),"")</f>
        <v/>
      </c>
      <c r="V448" s="16" t="str">
        <f t="array" ref="V448">IF(V447&lt;&gt;"",IF(U447-1&gt;=$U$7,MAX(IF($C$15:$C$10000&lt;=U447-1,$C$15:$C$10000)),""),"")</f>
        <v/>
      </c>
      <c r="W448" s="20" t="str">
        <f t="array" ref="W448">IF(X448&lt;&gt;"",MIN(IF($C$15:$C$10000&gt;=DATE(YEAR(X448),3*(ROUNDUP(MONTH(X448)/3,0)-1)+1,1),$C$15:$C$10000)),"")</f>
        <v/>
      </c>
      <c r="X448" s="16" t="str">
        <f t="array" ref="X448">IF(X447&lt;&gt;"",IF(W447-1&gt;=$U$7,MAX(IF($C$15:$C$10000&lt;=W447-1,$C$15:$C$10000)),""),"")</f>
        <v/>
      </c>
      <c r="Y448" s="16" t="str">
        <f t="array" ref="Y448">IF(Z448&lt;&gt;"",MIN(IF($C$15:$C$10000&gt;=DATE(YEAR(Z448),1,1),$C$15:$C$10000)),"")</f>
        <v/>
      </c>
      <c r="Z448" s="16" t="str">
        <f t="array" ref="Z448">IF(Z447&lt;&gt;"",IF(Y447-1&gt;=$U$7,MAX(IF($C$15:$C$10000&lt;=Y447-1,$C$15:$C$10000)),""),"")</f>
        <v/>
      </c>
      <c r="AA448" s="16" t="str">
        <f t="array" ref="AA448">IF(AB448&lt;&gt;"",MIN(IF($C$15:$C$10000&gt;=AB448-$G$7,$C$15:$C$10000)),"")</f>
        <v/>
      </c>
      <c r="AB448" s="16" t="str">
        <f t="array" ref="AB448">IF(AB447&lt;&gt;"",IF(AA447-1&gt;=$U$7,MAX(IF($C$15:$C$10000&lt;=AA447-1,$C$15:$C$10000)),""),"")</f>
        <v/>
      </c>
    </row>
    <row r="449" spans="3:28" x14ac:dyDescent="0.2">
      <c r="C449" s="16"/>
      <c r="D449" s="29"/>
      <c r="F449" s="16" t="str">
        <f t="shared" si="42"/>
        <v/>
      </c>
      <c r="G449" s="16" t="str">
        <f t="shared" si="43"/>
        <v/>
      </c>
      <c r="H449" s="53" t="str">
        <f t="shared" ca="1" si="40"/>
        <v/>
      </c>
      <c r="I449" s="51" t="str">
        <f t="shared" si="41"/>
        <v/>
      </c>
      <c r="J449" s="29" t="str">
        <f>IF(G449&lt;&gt;"",IF($D$7="Weekly","Wk "&amp;WEEKNUM(G449)&amp;" "&amp;"- "&amp;YEAR(G449),IF($D$7="Monthly",TEXT(G449,"mmm-yyyy"),IF($D$7="Yearly","Y "&amp;YEAR(G449),IF($D$7="Quarterly",YEAR(G449)&amp;" - Q"&amp;LOOKUP(MONTH(G449),{1,4,7,10},{1,2,3,4}),TEXT(F449,"dd-mmm-yy")&amp;" - "&amp;TEXT(G449,"dd-mmm-yy"))))),"")</f>
        <v/>
      </c>
      <c r="O449" s="63"/>
      <c r="S449" s="16" t="str">
        <f t="array" ref="S449">IF(T449&lt;&gt;"",MIN(IF($C$15:$C$10000&gt;=(T449-6),$C$15:$C$10000)),"")</f>
        <v/>
      </c>
      <c r="T449" s="16" t="str">
        <f t="array" ref="T449">IF(T448&lt;&gt;"",IF(S448-1&gt;=$U$7,MAX(IF($C$15:$C$10000&lt;=(S448-1),$C$15:$C$10000)),""),"")</f>
        <v/>
      </c>
      <c r="U449" s="16" t="str">
        <f t="array" ref="U449">IF(V449&lt;&gt;"",MIN(IF($C$15:$C$10000&gt;=DATE(YEAR(V449),MONTH(V449),1),$C$15:$C$10000)),"")</f>
        <v/>
      </c>
      <c r="V449" s="16" t="str">
        <f t="array" ref="V449">IF(V448&lt;&gt;"",IF(U448-1&gt;=$U$7,MAX(IF($C$15:$C$10000&lt;=U448-1,$C$15:$C$10000)),""),"")</f>
        <v/>
      </c>
      <c r="W449" s="20" t="str">
        <f t="array" ref="W449">IF(X449&lt;&gt;"",MIN(IF($C$15:$C$10000&gt;=DATE(YEAR(X449),3*(ROUNDUP(MONTH(X449)/3,0)-1)+1,1),$C$15:$C$10000)),"")</f>
        <v/>
      </c>
      <c r="X449" s="16" t="str">
        <f t="array" ref="X449">IF(X448&lt;&gt;"",IF(W448-1&gt;=$U$7,MAX(IF($C$15:$C$10000&lt;=W448-1,$C$15:$C$10000)),""),"")</f>
        <v/>
      </c>
      <c r="Y449" s="16" t="str">
        <f t="array" ref="Y449">IF(Z449&lt;&gt;"",MIN(IF($C$15:$C$10000&gt;=DATE(YEAR(Z449),1,1),$C$15:$C$10000)),"")</f>
        <v/>
      </c>
      <c r="Z449" s="16" t="str">
        <f t="array" ref="Z449">IF(Z448&lt;&gt;"",IF(Y448-1&gt;=$U$7,MAX(IF($C$15:$C$10000&lt;=Y448-1,$C$15:$C$10000)),""),"")</f>
        <v/>
      </c>
      <c r="AA449" s="16" t="str">
        <f t="array" ref="AA449">IF(AB449&lt;&gt;"",MIN(IF($C$15:$C$10000&gt;=AB449-$G$7,$C$15:$C$10000)),"")</f>
        <v/>
      </c>
      <c r="AB449" s="16" t="str">
        <f t="array" ref="AB449">IF(AB448&lt;&gt;"",IF(AA448-1&gt;=$U$7,MAX(IF($C$15:$C$10000&lt;=AA448-1,$C$15:$C$10000)),""),"")</f>
        <v/>
      </c>
    </row>
    <row r="450" spans="3:28" x14ac:dyDescent="0.2">
      <c r="C450" s="16"/>
      <c r="D450" s="29"/>
      <c r="F450" s="16" t="str">
        <f t="shared" si="42"/>
        <v/>
      </c>
      <c r="G450" s="16" t="str">
        <f t="shared" si="43"/>
        <v/>
      </c>
      <c r="H450" s="53" t="str">
        <f t="shared" ca="1" si="40"/>
        <v/>
      </c>
      <c r="I450" s="51" t="str">
        <f t="shared" si="41"/>
        <v/>
      </c>
      <c r="J450" s="29" t="str">
        <f>IF(G450&lt;&gt;"",IF($D$7="Weekly","Wk "&amp;WEEKNUM(G450)&amp;" "&amp;"- "&amp;YEAR(G450),IF($D$7="Monthly",TEXT(G450,"mmm-yyyy"),IF($D$7="Yearly","Y "&amp;YEAR(G450),IF($D$7="Quarterly",YEAR(G450)&amp;" - Q"&amp;LOOKUP(MONTH(G450),{1,4,7,10},{1,2,3,4}),TEXT(F450,"dd-mmm-yy")&amp;" - "&amp;TEXT(G450,"dd-mmm-yy"))))),"")</f>
        <v/>
      </c>
      <c r="O450" s="63"/>
      <c r="S450" s="16" t="str">
        <f t="array" ref="S450">IF(T450&lt;&gt;"",MIN(IF($C$15:$C$10000&gt;=(T450-6),$C$15:$C$10000)),"")</f>
        <v/>
      </c>
      <c r="T450" s="16" t="str">
        <f t="array" ref="T450">IF(T449&lt;&gt;"",IF(S449-1&gt;=$U$7,MAX(IF($C$15:$C$10000&lt;=(S449-1),$C$15:$C$10000)),""),"")</f>
        <v/>
      </c>
      <c r="U450" s="16" t="str">
        <f t="array" ref="U450">IF(V450&lt;&gt;"",MIN(IF($C$15:$C$10000&gt;=DATE(YEAR(V450),MONTH(V450),1),$C$15:$C$10000)),"")</f>
        <v/>
      </c>
      <c r="V450" s="16" t="str">
        <f t="array" ref="V450">IF(V449&lt;&gt;"",IF(U449-1&gt;=$U$7,MAX(IF($C$15:$C$10000&lt;=U449-1,$C$15:$C$10000)),""),"")</f>
        <v/>
      </c>
      <c r="W450" s="20" t="str">
        <f t="array" ref="W450">IF(X450&lt;&gt;"",MIN(IF($C$15:$C$10000&gt;=DATE(YEAR(X450),3*(ROUNDUP(MONTH(X450)/3,0)-1)+1,1),$C$15:$C$10000)),"")</f>
        <v/>
      </c>
      <c r="X450" s="16" t="str">
        <f t="array" ref="X450">IF(X449&lt;&gt;"",IF(W449-1&gt;=$U$7,MAX(IF($C$15:$C$10000&lt;=W449-1,$C$15:$C$10000)),""),"")</f>
        <v/>
      </c>
      <c r="Y450" s="16" t="str">
        <f t="array" ref="Y450">IF(Z450&lt;&gt;"",MIN(IF($C$15:$C$10000&gt;=DATE(YEAR(Z450),1,1),$C$15:$C$10000)),"")</f>
        <v/>
      </c>
      <c r="Z450" s="16" t="str">
        <f t="array" ref="Z450">IF(Z449&lt;&gt;"",IF(Y449-1&gt;=$U$7,MAX(IF($C$15:$C$10000&lt;=Y449-1,$C$15:$C$10000)),""),"")</f>
        <v/>
      </c>
      <c r="AA450" s="16" t="str">
        <f t="array" ref="AA450">IF(AB450&lt;&gt;"",MIN(IF($C$15:$C$10000&gt;=AB450-$G$7,$C$15:$C$10000)),"")</f>
        <v/>
      </c>
      <c r="AB450" s="16" t="str">
        <f t="array" ref="AB450">IF(AB449&lt;&gt;"",IF(AA449-1&gt;=$U$7,MAX(IF($C$15:$C$10000&lt;=AA449-1,$C$15:$C$10000)),""),"")</f>
        <v/>
      </c>
    </row>
    <row r="451" spans="3:28" x14ac:dyDescent="0.2">
      <c r="C451" s="16"/>
      <c r="D451" s="29"/>
      <c r="F451" s="16" t="str">
        <f t="shared" si="42"/>
        <v/>
      </c>
      <c r="G451" s="16" t="str">
        <f t="shared" si="43"/>
        <v/>
      </c>
      <c r="H451" s="53" t="str">
        <f t="shared" ca="1" si="40"/>
        <v/>
      </c>
      <c r="I451" s="51" t="str">
        <f t="shared" si="41"/>
        <v/>
      </c>
      <c r="J451" s="29" t="str">
        <f>IF(G451&lt;&gt;"",IF($D$7="Weekly","Wk "&amp;WEEKNUM(G451)&amp;" "&amp;"- "&amp;YEAR(G451),IF($D$7="Monthly",TEXT(G451,"mmm-yyyy"),IF($D$7="Yearly","Y "&amp;YEAR(G451),IF($D$7="Quarterly",YEAR(G451)&amp;" - Q"&amp;LOOKUP(MONTH(G451),{1,4,7,10},{1,2,3,4}),TEXT(F451,"dd-mmm-yy")&amp;" - "&amp;TEXT(G451,"dd-mmm-yy"))))),"")</f>
        <v/>
      </c>
      <c r="O451" s="63"/>
      <c r="S451" s="16" t="str">
        <f t="array" ref="S451">IF(T451&lt;&gt;"",MIN(IF($C$15:$C$10000&gt;=(T451-6),$C$15:$C$10000)),"")</f>
        <v/>
      </c>
      <c r="T451" s="16" t="str">
        <f t="array" ref="T451">IF(T450&lt;&gt;"",IF(S450-1&gt;=$U$7,MAX(IF($C$15:$C$10000&lt;=(S450-1),$C$15:$C$10000)),""),"")</f>
        <v/>
      </c>
      <c r="U451" s="16" t="str">
        <f t="array" ref="U451">IF(V451&lt;&gt;"",MIN(IF($C$15:$C$10000&gt;=DATE(YEAR(V451),MONTH(V451),1),$C$15:$C$10000)),"")</f>
        <v/>
      </c>
      <c r="V451" s="16" t="str">
        <f t="array" ref="V451">IF(V450&lt;&gt;"",IF(U450-1&gt;=$U$7,MAX(IF($C$15:$C$10000&lt;=U450-1,$C$15:$C$10000)),""),"")</f>
        <v/>
      </c>
      <c r="W451" s="20" t="str">
        <f t="array" ref="W451">IF(X451&lt;&gt;"",MIN(IF($C$15:$C$10000&gt;=DATE(YEAR(X451),3*(ROUNDUP(MONTH(X451)/3,0)-1)+1,1),$C$15:$C$10000)),"")</f>
        <v/>
      </c>
      <c r="X451" s="16" t="str">
        <f t="array" ref="X451">IF(X450&lt;&gt;"",IF(W450-1&gt;=$U$7,MAX(IF($C$15:$C$10000&lt;=W450-1,$C$15:$C$10000)),""),"")</f>
        <v/>
      </c>
      <c r="Y451" s="16" t="str">
        <f t="array" ref="Y451">IF(Z451&lt;&gt;"",MIN(IF($C$15:$C$10000&gt;=DATE(YEAR(Z451),1,1),$C$15:$C$10000)),"")</f>
        <v/>
      </c>
      <c r="Z451" s="16" t="str">
        <f t="array" ref="Z451">IF(Z450&lt;&gt;"",IF(Y450-1&gt;=$U$7,MAX(IF($C$15:$C$10000&lt;=Y450-1,$C$15:$C$10000)),""),"")</f>
        <v/>
      </c>
      <c r="AA451" s="16" t="str">
        <f t="array" ref="AA451">IF(AB451&lt;&gt;"",MIN(IF($C$15:$C$10000&gt;=AB451-$G$7,$C$15:$C$10000)),"")</f>
        <v/>
      </c>
      <c r="AB451" s="16" t="str">
        <f t="array" ref="AB451">IF(AB450&lt;&gt;"",IF(AA450-1&gt;=$U$7,MAX(IF($C$15:$C$10000&lt;=AA450-1,$C$15:$C$10000)),""),"")</f>
        <v/>
      </c>
    </row>
    <row r="452" spans="3:28" x14ac:dyDescent="0.2">
      <c r="C452" s="16"/>
      <c r="D452" s="29"/>
      <c r="F452" s="16" t="str">
        <f t="shared" si="42"/>
        <v/>
      </c>
      <c r="G452" s="16" t="str">
        <f t="shared" si="43"/>
        <v/>
      </c>
      <c r="H452" s="53" t="str">
        <f t="shared" ca="1" si="40"/>
        <v/>
      </c>
      <c r="I452" s="51" t="str">
        <f t="shared" si="41"/>
        <v/>
      </c>
      <c r="J452" s="29" t="str">
        <f>IF(G452&lt;&gt;"",IF($D$7="Weekly","Wk "&amp;WEEKNUM(G452)&amp;" "&amp;"- "&amp;YEAR(G452),IF($D$7="Monthly",TEXT(G452,"mmm-yyyy"),IF($D$7="Yearly","Y "&amp;YEAR(G452),IF($D$7="Quarterly",YEAR(G452)&amp;" - Q"&amp;LOOKUP(MONTH(G452),{1,4,7,10},{1,2,3,4}),TEXT(F452,"dd-mmm-yy")&amp;" - "&amp;TEXT(G452,"dd-mmm-yy"))))),"")</f>
        <v/>
      </c>
      <c r="O452" s="63"/>
      <c r="S452" s="16" t="str">
        <f t="array" ref="S452">IF(T452&lt;&gt;"",MIN(IF($C$15:$C$10000&gt;=(T452-6),$C$15:$C$10000)),"")</f>
        <v/>
      </c>
      <c r="T452" s="16" t="str">
        <f t="array" ref="T452">IF(T451&lt;&gt;"",IF(S451-1&gt;=$U$7,MAX(IF($C$15:$C$10000&lt;=(S451-1),$C$15:$C$10000)),""),"")</f>
        <v/>
      </c>
      <c r="U452" s="16" t="str">
        <f t="array" ref="U452">IF(V452&lt;&gt;"",MIN(IF($C$15:$C$10000&gt;=DATE(YEAR(V452),MONTH(V452),1),$C$15:$C$10000)),"")</f>
        <v/>
      </c>
      <c r="V452" s="16" t="str">
        <f t="array" ref="V452">IF(V451&lt;&gt;"",IF(U451-1&gt;=$U$7,MAX(IF($C$15:$C$10000&lt;=U451-1,$C$15:$C$10000)),""),"")</f>
        <v/>
      </c>
      <c r="W452" s="20" t="str">
        <f t="array" ref="W452">IF(X452&lt;&gt;"",MIN(IF($C$15:$C$10000&gt;=DATE(YEAR(X452),3*(ROUNDUP(MONTH(X452)/3,0)-1)+1,1),$C$15:$C$10000)),"")</f>
        <v/>
      </c>
      <c r="X452" s="16" t="str">
        <f t="array" ref="X452">IF(X451&lt;&gt;"",IF(W451-1&gt;=$U$7,MAX(IF($C$15:$C$10000&lt;=W451-1,$C$15:$C$10000)),""),"")</f>
        <v/>
      </c>
      <c r="Y452" s="16" t="str">
        <f t="array" ref="Y452">IF(Z452&lt;&gt;"",MIN(IF($C$15:$C$10000&gt;=DATE(YEAR(Z452),1,1),$C$15:$C$10000)),"")</f>
        <v/>
      </c>
      <c r="Z452" s="16" t="str">
        <f t="array" ref="Z452">IF(Z451&lt;&gt;"",IF(Y451-1&gt;=$U$7,MAX(IF($C$15:$C$10000&lt;=Y451-1,$C$15:$C$10000)),""),"")</f>
        <v/>
      </c>
      <c r="AA452" s="16" t="str">
        <f t="array" ref="AA452">IF(AB452&lt;&gt;"",MIN(IF($C$15:$C$10000&gt;=AB452-$G$7,$C$15:$C$10000)),"")</f>
        <v/>
      </c>
      <c r="AB452" s="16" t="str">
        <f t="array" ref="AB452">IF(AB451&lt;&gt;"",IF(AA451-1&gt;=$U$7,MAX(IF($C$15:$C$10000&lt;=AA451-1,$C$15:$C$10000)),""),"")</f>
        <v/>
      </c>
    </row>
    <row r="453" spans="3:28" x14ac:dyDescent="0.2">
      <c r="C453" s="16"/>
      <c r="D453" s="29"/>
      <c r="F453" s="16" t="str">
        <f t="shared" si="42"/>
        <v/>
      </c>
      <c r="G453" s="16" t="str">
        <f t="shared" si="43"/>
        <v/>
      </c>
      <c r="H453" s="53" t="str">
        <f t="shared" ca="1" si="40"/>
        <v/>
      </c>
      <c r="I453" s="51" t="str">
        <f t="shared" si="41"/>
        <v/>
      </c>
      <c r="J453" s="29" t="str">
        <f>IF(G453&lt;&gt;"",IF($D$7="Weekly","Wk "&amp;WEEKNUM(G453)&amp;" "&amp;"- "&amp;YEAR(G453),IF($D$7="Monthly",TEXT(G453,"mmm-yyyy"),IF($D$7="Yearly","Y "&amp;YEAR(G453),IF($D$7="Quarterly",YEAR(G453)&amp;" - Q"&amp;LOOKUP(MONTH(G453),{1,4,7,10},{1,2,3,4}),TEXT(F453,"dd-mmm-yy")&amp;" - "&amp;TEXT(G453,"dd-mmm-yy"))))),"")</f>
        <v/>
      </c>
      <c r="O453" s="63"/>
      <c r="S453" s="16" t="str">
        <f t="array" ref="S453">IF(T453&lt;&gt;"",MIN(IF($C$15:$C$10000&gt;=(T453-6),$C$15:$C$10000)),"")</f>
        <v/>
      </c>
      <c r="T453" s="16" t="str">
        <f t="array" ref="T453">IF(T452&lt;&gt;"",IF(S452-1&gt;=$U$7,MAX(IF($C$15:$C$10000&lt;=(S452-1),$C$15:$C$10000)),""),"")</f>
        <v/>
      </c>
      <c r="U453" s="16" t="str">
        <f t="array" ref="U453">IF(V453&lt;&gt;"",MIN(IF($C$15:$C$10000&gt;=DATE(YEAR(V453),MONTH(V453),1),$C$15:$C$10000)),"")</f>
        <v/>
      </c>
      <c r="V453" s="16" t="str">
        <f t="array" ref="V453">IF(V452&lt;&gt;"",IF(U452-1&gt;=$U$7,MAX(IF($C$15:$C$10000&lt;=U452-1,$C$15:$C$10000)),""),"")</f>
        <v/>
      </c>
      <c r="W453" s="20" t="str">
        <f t="array" ref="W453">IF(X453&lt;&gt;"",MIN(IF($C$15:$C$10000&gt;=DATE(YEAR(X453),3*(ROUNDUP(MONTH(X453)/3,0)-1)+1,1),$C$15:$C$10000)),"")</f>
        <v/>
      </c>
      <c r="X453" s="16" t="str">
        <f t="array" ref="X453">IF(X452&lt;&gt;"",IF(W452-1&gt;=$U$7,MAX(IF($C$15:$C$10000&lt;=W452-1,$C$15:$C$10000)),""),"")</f>
        <v/>
      </c>
      <c r="Y453" s="16" t="str">
        <f t="array" ref="Y453">IF(Z453&lt;&gt;"",MIN(IF($C$15:$C$10000&gt;=DATE(YEAR(Z453),1,1),$C$15:$C$10000)),"")</f>
        <v/>
      </c>
      <c r="Z453" s="16" t="str">
        <f t="array" ref="Z453">IF(Z452&lt;&gt;"",IF(Y452-1&gt;=$U$7,MAX(IF($C$15:$C$10000&lt;=Y452-1,$C$15:$C$10000)),""),"")</f>
        <v/>
      </c>
      <c r="AA453" s="16" t="str">
        <f t="array" ref="AA453">IF(AB453&lt;&gt;"",MIN(IF($C$15:$C$10000&gt;=AB453-$G$7,$C$15:$C$10000)),"")</f>
        <v/>
      </c>
      <c r="AB453" s="16" t="str">
        <f t="array" ref="AB453">IF(AB452&lt;&gt;"",IF(AA452-1&gt;=$U$7,MAX(IF($C$15:$C$10000&lt;=AA452-1,$C$15:$C$10000)),""),"")</f>
        <v/>
      </c>
    </row>
    <row r="454" spans="3:28" x14ac:dyDescent="0.2">
      <c r="C454" s="16"/>
      <c r="D454" s="29"/>
      <c r="F454" s="16" t="str">
        <f t="shared" si="42"/>
        <v/>
      </c>
      <c r="G454" s="16" t="str">
        <f t="shared" si="43"/>
        <v/>
      </c>
      <c r="H454" s="53" t="str">
        <f t="shared" ca="1" si="40"/>
        <v/>
      </c>
      <c r="I454" s="51" t="str">
        <f t="shared" si="41"/>
        <v/>
      </c>
      <c r="J454" s="29" t="str">
        <f>IF(G454&lt;&gt;"",IF($D$7="Weekly","Wk "&amp;WEEKNUM(G454)&amp;" "&amp;"- "&amp;YEAR(G454),IF($D$7="Monthly",TEXT(G454,"mmm-yyyy"),IF($D$7="Yearly","Y "&amp;YEAR(G454),IF($D$7="Quarterly",YEAR(G454)&amp;" - Q"&amp;LOOKUP(MONTH(G454),{1,4,7,10},{1,2,3,4}),TEXT(F454,"dd-mmm-yy")&amp;" - "&amp;TEXT(G454,"dd-mmm-yy"))))),"")</f>
        <v/>
      </c>
      <c r="O454" s="63"/>
      <c r="S454" s="16" t="str">
        <f t="array" ref="S454">IF(T454&lt;&gt;"",MIN(IF($C$15:$C$10000&gt;=(T454-6),$C$15:$C$10000)),"")</f>
        <v/>
      </c>
      <c r="T454" s="16" t="str">
        <f t="array" ref="T454">IF(T453&lt;&gt;"",IF(S453-1&gt;=$U$7,MAX(IF($C$15:$C$10000&lt;=(S453-1),$C$15:$C$10000)),""),"")</f>
        <v/>
      </c>
      <c r="U454" s="16" t="str">
        <f t="array" ref="U454">IF(V454&lt;&gt;"",MIN(IF($C$15:$C$10000&gt;=DATE(YEAR(V454),MONTH(V454),1),$C$15:$C$10000)),"")</f>
        <v/>
      </c>
      <c r="V454" s="16" t="str">
        <f t="array" ref="V454">IF(V453&lt;&gt;"",IF(U453-1&gt;=$U$7,MAX(IF($C$15:$C$10000&lt;=U453-1,$C$15:$C$10000)),""),"")</f>
        <v/>
      </c>
      <c r="W454" s="20" t="str">
        <f t="array" ref="W454">IF(X454&lt;&gt;"",MIN(IF($C$15:$C$10000&gt;=DATE(YEAR(X454),3*(ROUNDUP(MONTH(X454)/3,0)-1)+1,1),$C$15:$C$10000)),"")</f>
        <v/>
      </c>
      <c r="X454" s="16" t="str">
        <f t="array" ref="X454">IF(X453&lt;&gt;"",IF(W453-1&gt;=$U$7,MAX(IF($C$15:$C$10000&lt;=W453-1,$C$15:$C$10000)),""),"")</f>
        <v/>
      </c>
      <c r="Y454" s="16" t="str">
        <f t="array" ref="Y454">IF(Z454&lt;&gt;"",MIN(IF($C$15:$C$10000&gt;=DATE(YEAR(Z454),1,1),$C$15:$C$10000)),"")</f>
        <v/>
      </c>
      <c r="Z454" s="16" t="str">
        <f t="array" ref="Z454">IF(Z453&lt;&gt;"",IF(Y453-1&gt;=$U$7,MAX(IF($C$15:$C$10000&lt;=Y453-1,$C$15:$C$10000)),""),"")</f>
        <v/>
      </c>
      <c r="AA454" s="16" t="str">
        <f t="array" ref="AA454">IF(AB454&lt;&gt;"",MIN(IF($C$15:$C$10000&gt;=AB454-$G$7,$C$15:$C$10000)),"")</f>
        <v/>
      </c>
      <c r="AB454" s="16" t="str">
        <f t="array" ref="AB454">IF(AB453&lt;&gt;"",IF(AA453-1&gt;=$U$7,MAX(IF($C$15:$C$10000&lt;=AA453-1,$C$15:$C$10000)),""),"")</f>
        <v/>
      </c>
    </row>
    <row r="455" spans="3:28" x14ac:dyDescent="0.2">
      <c r="C455" s="16"/>
      <c r="D455" s="29"/>
      <c r="F455" s="16" t="str">
        <f t="shared" si="42"/>
        <v/>
      </c>
      <c r="G455" s="16" t="str">
        <f t="shared" si="43"/>
        <v/>
      </c>
      <c r="H455" s="53" t="str">
        <f t="shared" ca="1" si="40"/>
        <v/>
      </c>
      <c r="I455" s="51" t="str">
        <f t="shared" si="41"/>
        <v/>
      </c>
      <c r="J455" s="29" t="str">
        <f>IF(G455&lt;&gt;"",IF($D$7="Weekly","Wk "&amp;WEEKNUM(G455)&amp;" "&amp;"- "&amp;YEAR(G455),IF($D$7="Monthly",TEXT(G455,"mmm-yyyy"),IF($D$7="Yearly","Y "&amp;YEAR(G455),IF($D$7="Quarterly",YEAR(G455)&amp;" - Q"&amp;LOOKUP(MONTH(G455),{1,4,7,10},{1,2,3,4}),TEXT(F455,"dd-mmm-yy")&amp;" - "&amp;TEXT(G455,"dd-mmm-yy"))))),"")</f>
        <v/>
      </c>
      <c r="O455" s="63"/>
      <c r="S455" s="16" t="str">
        <f t="array" ref="S455">IF(T455&lt;&gt;"",MIN(IF($C$15:$C$10000&gt;=(T455-6),$C$15:$C$10000)),"")</f>
        <v/>
      </c>
      <c r="T455" s="16" t="str">
        <f t="array" ref="T455">IF(T454&lt;&gt;"",IF(S454-1&gt;=$U$7,MAX(IF($C$15:$C$10000&lt;=(S454-1),$C$15:$C$10000)),""),"")</f>
        <v/>
      </c>
      <c r="U455" s="16" t="str">
        <f t="array" ref="U455">IF(V455&lt;&gt;"",MIN(IF($C$15:$C$10000&gt;=DATE(YEAR(V455),MONTH(V455),1),$C$15:$C$10000)),"")</f>
        <v/>
      </c>
      <c r="V455" s="16" t="str">
        <f t="array" ref="V455">IF(V454&lt;&gt;"",IF(U454-1&gt;=$U$7,MAX(IF($C$15:$C$10000&lt;=U454-1,$C$15:$C$10000)),""),"")</f>
        <v/>
      </c>
      <c r="W455" s="20" t="str">
        <f t="array" ref="W455">IF(X455&lt;&gt;"",MIN(IF($C$15:$C$10000&gt;=DATE(YEAR(X455),3*(ROUNDUP(MONTH(X455)/3,0)-1)+1,1),$C$15:$C$10000)),"")</f>
        <v/>
      </c>
      <c r="X455" s="16" t="str">
        <f t="array" ref="X455">IF(X454&lt;&gt;"",IF(W454-1&gt;=$U$7,MAX(IF($C$15:$C$10000&lt;=W454-1,$C$15:$C$10000)),""),"")</f>
        <v/>
      </c>
      <c r="Y455" s="16" t="str">
        <f t="array" ref="Y455">IF(Z455&lt;&gt;"",MIN(IF($C$15:$C$10000&gt;=DATE(YEAR(Z455),1,1),$C$15:$C$10000)),"")</f>
        <v/>
      </c>
      <c r="Z455" s="16" t="str">
        <f t="array" ref="Z455">IF(Z454&lt;&gt;"",IF(Y454-1&gt;=$U$7,MAX(IF($C$15:$C$10000&lt;=Y454-1,$C$15:$C$10000)),""),"")</f>
        <v/>
      </c>
      <c r="AA455" s="16" t="str">
        <f t="array" ref="AA455">IF(AB455&lt;&gt;"",MIN(IF($C$15:$C$10000&gt;=AB455-$G$7,$C$15:$C$10000)),"")</f>
        <v/>
      </c>
      <c r="AB455" s="16" t="str">
        <f t="array" ref="AB455">IF(AB454&lt;&gt;"",IF(AA454-1&gt;=$U$7,MAX(IF($C$15:$C$10000&lt;=AA454-1,$C$15:$C$10000)),""),"")</f>
        <v/>
      </c>
    </row>
    <row r="456" spans="3:28" x14ac:dyDescent="0.2">
      <c r="C456" s="16"/>
      <c r="D456" s="29"/>
      <c r="F456" s="16" t="str">
        <f t="shared" si="42"/>
        <v/>
      </c>
      <c r="G456" s="16" t="str">
        <f t="shared" si="43"/>
        <v/>
      </c>
      <c r="H456" s="53" t="str">
        <f t="shared" ca="1" si="40"/>
        <v/>
      </c>
      <c r="I456" s="51" t="str">
        <f t="shared" si="41"/>
        <v/>
      </c>
      <c r="J456" s="29" t="str">
        <f>IF(G456&lt;&gt;"",IF($D$7="Weekly","Wk "&amp;WEEKNUM(G456)&amp;" "&amp;"- "&amp;YEAR(G456),IF($D$7="Monthly",TEXT(G456,"mmm-yyyy"),IF($D$7="Yearly","Y "&amp;YEAR(G456),IF($D$7="Quarterly",YEAR(G456)&amp;" - Q"&amp;LOOKUP(MONTH(G456),{1,4,7,10},{1,2,3,4}),TEXT(F456,"dd-mmm-yy")&amp;" - "&amp;TEXT(G456,"dd-mmm-yy"))))),"")</f>
        <v/>
      </c>
      <c r="O456" s="63"/>
      <c r="S456" s="16" t="str">
        <f t="array" ref="S456">IF(T456&lt;&gt;"",MIN(IF($C$15:$C$10000&gt;=(T456-6),$C$15:$C$10000)),"")</f>
        <v/>
      </c>
      <c r="T456" s="16" t="str">
        <f t="array" ref="T456">IF(T455&lt;&gt;"",IF(S455-1&gt;=$U$7,MAX(IF($C$15:$C$10000&lt;=(S455-1),$C$15:$C$10000)),""),"")</f>
        <v/>
      </c>
      <c r="U456" s="16" t="str">
        <f t="array" ref="U456">IF(V456&lt;&gt;"",MIN(IF($C$15:$C$10000&gt;=DATE(YEAR(V456),MONTH(V456),1),$C$15:$C$10000)),"")</f>
        <v/>
      </c>
      <c r="V456" s="16" t="str">
        <f t="array" ref="V456">IF(V455&lt;&gt;"",IF(U455-1&gt;=$U$7,MAX(IF($C$15:$C$10000&lt;=U455-1,$C$15:$C$10000)),""),"")</f>
        <v/>
      </c>
      <c r="W456" s="20" t="str">
        <f t="array" ref="W456">IF(X456&lt;&gt;"",MIN(IF($C$15:$C$10000&gt;=DATE(YEAR(X456),3*(ROUNDUP(MONTH(X456)/3,0)-1)+1,1),$C$15:$C$10000)),"")</f>
        <v/>
      </c>
      <c r="X456" s="16" t="str">
        <f t="array" ref="X456">IF(X455&lt;&gt;"",IF(W455-1&gt;=$U$7,MAX(IF($C$15:$C$10000&lt;=W455-1,$C$15:$C$10000)),""),"")</f>
        <v/>
      </c>
      <c r="Y456" s="16" t="str">
        <f t="array" ref="Y456">IF(Z456&lt;&gt;"",MIN(IF($C$15:$C$10000&gt;=DATE(YEAR(Z456),1,1),$C$15:$C$10000)),"")</f>
        <v/>
      </c>
      <c r="Z456" s="16" t="str">
        <f t="array" ref="Z456">IF(Z455&lt;&gt;"",IF(Y455-1&gt;=$U$7,MAX(IF($C$15:$C$10000&lt;=Y455-1,$C$15:$C$10000)),""),"")</f>
        <v/>
      </c>
      <c r="AA456" s="16" t="str">
        <f t="array" ref="AA456">IF(AB456&lt;&gt;"",MIN(IF($C$15:$C$10000&gt;=AB456-$G$7,$C$15:$C$10000)),"")</f>
        <v/>
      </c>
      <c r="AB456" s="16" t="str">
        <f t="array" ref="AB456">IF(AB455&lt;&gt;"",IF(AA455-1&gt;=$U$7,MAX(IF($C$15:$C$10000&lt;=AA455-1,$C$15:$C$10000)),""),"")</f>
        <v/>
      </c>
    </row>
    <row r="457" spans="3:28" x14ac:dyDescent="0.2">
      <c r="C457" s="16"/>
      <c r="D457" s="29"/>
      <c r="F457" s="16" t="str">
        <f t="shared" si="42"/>
        <v/>
      </c>
      <c r="G457" s="16" t="str">
        <f t="shared" si="43"/>
        <v/>
      </c>
      <c r="H457" s="53" t="str">
        <f t="shared" ca="1" si="40"/>
        <v/>
      </c>
      <c r="I457" s="51" t="str">
        <f t="shared" si="41"/>
        <v/>
      </c>
      <c r="J457" s="29" t="str">
        <f>IF(G457&lt;&gt;"",IF($D$7="Weekly","Wk "&amp;WEEKNUM(G457)&amp;" "&amp;"- "&amp;YEAR(G457),IF($D$7="Monthly",TEXT(G457,"mmm-yyyy"),IF($D$7="Yearly","Y "&amp;YEAR(G457),IF($D$7="Quarterly",YEAR(G457)&amp;" - Q"&amp;LOOKUP(MONTH(G457),{1,4,7,10},{1,2,3,4}),TEXT(F457,"dd-mmm-yy")&amp;" - "&amp;TEXT(G457,"dd-mmm-yy"))))),"")</f>
        <v/>
      </c>
      <c r="O457" s="63"/>
      <c r="S457" s="16" t="str">
        <f t="array" ref="S457">IF(T457&lt;&gt;"",MIN(IF($C$15:$C$10000&gt;=(T457-6),$C$15:$C$10000)),"")</f>
        <v/>
      </c>
      <c r="T457" s="16" t="str">
        <f t="array" ref="T457">IF(T456&lt;&gt;"",IF(S456-1&gt;=$U$7,MAX(IF($C$15:$C$10000&lt;=(S456-1),$C$15:$C$10000)),""),"")</f>
        <v/>
      </c>
      <c r="U457" s="16" t="str">
        <f t="array" ref="U457">IF(V457&lt;&gt;"",MIN(IF($C$15:$C$10000&gt;=DATE(YEAR(V457),MONTH(V457),1),$C$15:$C$10000)),"")</f>
        <v/>
      </c>
      <c r="V457" s="16" t="str">
        <f t="array" ref="V457">IF(V456&lt;&gt;"",IF(U456-1&gt;=$U$7,MAX(IF($C$15:$C$10000&lt;=U456-1,$C$15:$C$10000)),""),"")</f>
        <v/>
      </c>
      <c r="W457" s="20" t="str">
        <f t="array" ref="W457">IF(X457&lt;&gt;"",MIN(IF($C$15:$C$10000&gt;=DATE(YEAR(X457),3*(ROUNDUP(MONTH(X457)/3,0)-1)+1,1),$C$15:$C$10000)),"")</f>
        <v/>
      </c>
      <c r="X457" s="16" t="str">
        <f t="array" ref="X457">IF(X456&lt;&gt;"",IF(W456-1&gt;=$U$7,MAX(IF($C$15:$C$10000&lt;=W456-1,$C$15:$C$10000)),""),"")</f>
        <v/>
      </c>
      <c r="Y457" s="16" t="str">
        <f t="array" ref="Y457">IF(Z457&lt;&gt;"",MIN(IF($C$15:$C$10000&gt;=DATE(YEAR(Z457),1,1),$C$15:$C$10000)),"")</f>
        <v/>
      </c>
      <c r="Z457" s="16" t="str">
        <f t="array" ref="Z457">IF(Z456&lt;&gt;"",IF(Y456-1&gt;=$U$7,MAX(IF($C$15:$C$10000&lt;=Y456-1,$C$15:$C$10000)),""),"")</f>
        <v/>
      </c>
      <c r="AA457" s="16" t="str">
        <f t="array" ref="AA457">IF(AB457&lt;&gt;"",MIN(IF($C$15:$C$10000&gt;=AB457-$G$7,$C$15:$C$10000)),"")</f>
        <v/>
      </c>
      <c r="AB457" s="16" t="str">
        <f t="array" ref="AB457">IF(AB456&lt;&gt;"",IF(AA456-1&gt;=$U$7,MAX(IF($C$15:$C$10000&lt;=AA456-1,$C$15:$C$10000)),""),"")</f>
        <v/>
      </c>
    </row>
    <row r="458" spans="3:28" x14ac:dyDescent="0.2">
      <c r="C458" s="16"/>
      <c r="D458" s="29"/>
      <c r="F458" s="16" t="str">
        <f t="shared" si="42"/>
        <v/>
      </c>
      <c r="G458" s="16" t="str">
        <f t="shared" si="43"/>
        <v/>
      </c>
      <c r="H458" s="53" t="str">
        <f t="shared" ca="1" si="40"/>
        <v/>
      </c>
      <c r="I458" s="51" t="str">
        <f t="shared" si="41"/>
        <v/>
      </c>
      <c r="J458" s="29" t="str">
        <f>IF(G458&lt;&gt;"",IF($D$7="Weekly","Wk "&amp;WEEKNUM(G458)&amp;" "&amp;"- "&amp;YEAR(G458),IF($D$7="Monthly",TEXT(G458,"mmm-yyyy"),IF($D$7="Yearly","Y "&amp;YEAR(G458),IF($D$7="Quarterly",YEAR(G458)&amp;" - Q"&amp;LOOKUP(MONTH(G458),{1,4,7,10},{1,2,3,4}),TEXT(F458,"dd-mmm-yy")&amp;" - "&amp;TEXT(G458,"dd-mmm-yy"))))),"")</f>
        <v/>
      </c>
      <c r="O458" s="63"/>
      <c r="S458" s="16" t="str">
        <f t="array" ref="S458">IF(T458&lt;&gt;"",MIN(IF($C$15:$C$10000&gt;=(T458-6),$C$15:$C$10000)),"")</f>
        <v/>
      </c>
      <c r="T458" s="16" t="str">
        <f t="array" ref="T458">IF(T457&lt;&gt;"",IF(S457-1&gt;=$U$7,MAX(IF($C$15:$C$10000&lt;=(S457-1),$C$15:$C$10000)),""),"")</f>
        <v/>
      </c>
      <c r="U458" s="16" t="str">
        <f t="array" ref="U458">IF(V458&lt;&gt;"",MIN(IF($C$15:$C$10000&gt;=DATE(YEAR(V458),MONTH(V458),1),$C$15:$C$10000)),"")</f>
        <v/>
      </c>
      <c r="V458" s="16" t="str">
        <f t="array" ref="V458">IF(V457&lt;&gt;"",IF(U457-1&gt;=$U$7,MAX(IF($C$15:$C$10000&lt;=U457-1,$C$15:$C$10000)),""),"")</f>
        <v/>
      </c>
      <c r="W458" s="20" t="str">
        <f t="array" ref="W458">IF(X458&lt;&gt;"",MIN(IF($C$15:$C$10000&gt;=DATE(YEAR(X458),3*(ROUNDUP(MONTH(X458)/3,0)-1)+1,1),$C$15:$C$10000)),"")</f>
        <v/>
      </c>
      <c r="X458" s="16" t="str">
        <f t="array" ref="X458">IF(X457&lt;&gt;"",IF(W457-1&gt;=$U$7,MAX(IF($C$15:$C$10000&lt;=W457-1,$C$15:$C$10000)),""),"")</f>
        <v/>
      </c>
      <c r="Y458" s="16" t="str">
        <f t="array" ref="Y458">IF(Z458&lt;&gt;"",MIN(IF($C$15:$C$10000&gt;=DATE(YEAR(Z458),1,1),$C$15:$C$10000)),"")</f>
        <v/>
      </c>
      <c r="Z458" s="16" t="str">
        <f t="array" ref="Z458">IF(Z457&lt;&gt;"",IF(Y457-1&gt;=$U$7,MAX(IF($C$15:$C$10000&lt;=Y457-1,$C$15:$C$10000)),""),"")</f>
        <v/>
      </c>
      <c r="AA458" s="16" t="str">
        <f t="array" ref="AA458">IF(AB458&lt;&gt;"",MIN(IF($C$15:$C$10000&gt;=AB458-$G$7,$C$15:$C$10000)),"")</f>
        <v/>
      </c>
      <c r="AB458" s="16" t="str">
        <f t="array" ref="AB458">IF(AB457&lt;&gt;"",IF(AA457-1&gt;=$U$7,MAX(IF($C$15:$C$10000&lt;=AA457-1,$C$15:$C$10000)),""),"")</f>
        <v/>
      </c>
    </row>
    <row r="459" spans="3:28" x14ac:dyDescent="0.2">
      <c r="C459" s="16"/>
      <c r="D459" s="29"/>
      <c r="F459" s="16" t="str">
        <f t="shared" si="42"/>
        <v/>
      </c>
      <c r="G459" s="16" t="str">
        <f t="shared" si="43"/>
        <v/>
      </c>
      <c r="H459" s="53" t="str">
        <f t="shared" ca="1" si="40"/>
        <v/>
      </c>
      <c r="I459" s="51" t="str">
        <f t="shared" si="41"/>
        <v/>
      </c>
      <c r="J459" s="29" t="str">
        <f>IF(G459&lt;&gt;"",IF($D$7="Weekly","Wk "&amp;WEEKNUM(G459)&amp;" "&amp;"- "&amp;YEAR(G459),IF($D$7="Monthly",TEXT(G459,"mmm-yyyy"),IF($D$7="Yearly","Y "&amp;YEAR(G459),IF($D$7="Quarterly",YEAR(G459)&amp;" - Q"&amp;LOOKUP(MONTH(G459),{1,4,7,10},{1,2,3,4}),TEXT(F459,"dd-mmm-yy")&amp;" - "&amp;TEXT(G459,"dd-mmm-yy"))))),"")</f>
        <v/>
      </c>
      <c r="O459" s="63"/>
      <c r="S459" s="16" t="str">
        <f t="array" ref="S459">IF(T459&lt;&gt;"",MIN(IF($C$15:$C$10000&gt;=(T459-6),$C$15:$C$10000)),"")</f>
        <v/>
      </c>
      <c r="T459" s="16" t="str">
        <f t="array" ref="T459">IF(T458&lt;&gt;"",IF(S458-1&gt;=$U$7,MAX(IF($C$15:$C$10000&lt;=(S458-1),$C$15:$C$10000)),""),"")</f>
        <v/>
      </c>
      <c r="U459" s="16" t="str">
        <f t="array" ref="U459">IF(V459&lt;&gt;"",MIN(IF($C$15:$C$10000&gt;=DATE(YEAR(V459),MONTH(V459),1),$C$15:$C$10000)),"")</f>
        <v/>
      </c>
      <c r="V459" s="16" t="str">
        <f t="array" ref="V459">IF(V458&lt;&gt;"",IF(U458-1&gt;=$U$7,MAX(IF($C$15:$C$10000&lt;=U458-1,$C$15:$C$10000)),""),"")</f>
        <v/>
      </c>
      <c r="W459" s="20" t="str">
        <f t="array" ref="W459">IF(X459&lt;&gt;"",MIN(IF($C$15:$C$10000&gt;=DATE(YEAR(X459),3*(ROUNDUP(MONTH(X459)/3,0)-1)+1,1),$C$15:$C$10000)),"")</f>
        <v/>
      </c>
      <c r="X459" s="16" t="str">
        <f t="array" ref="X459">IF(X458&lt;&gt;"",IF(W458-1&gt;=$U$7,MAX(IF($C$15:$C$10000&lt;=W458-1,$C$15:$C$10000)),""),"")</f>
        <v/>
      </c>
      <c r="Y459" s="16" t="str">
        <f t="array" ref="Y459">IF(Z459&lt;&gt;"",MIN(IF($C$15:$C$10000&gt;=DATE(YEAR(Z459),1,1),$C$15:$C$10000)),"")</f>
        <v/>
      </c>
      <c r="Z459" s="16" t="str">
        <f t="array" ref="Z459">IF(Z458&lt;&gt;"",IF(Y458-1&gt;=$U$7,MAX(IF($C$15:$C$10000&lt;=Y458-1,$C$15:$C$10000)),""),"")</f>
        <v/>
      </c>
      <c r="AA459" s="16" t="str">
        <f t="array" ref="AA459">IF(AB459&lt;&gt;"",MIN(IF($C$15:$C$10000&gt;=AB459-$G$7,$C$15:$C$10000)),"")</f>
        <v/>
      </c>
      <c r="AB459" s="16" t="str">
        <f t="array" ref="AB459">IF(AB458&lt;&gt;"",IF(AA458-1&gt;=$U$7,MAX(IF($C$15:$C$10000&lt;=AA458-1,$C$15:$C$10000)),""),"")</f>
        <v/>
      </c>
    </row>
    <row r="460" spans="3:28" x14ac:dyDescent="0.2">
      <c r="C460" s="16"/>
      <c r="D460" s="29"/>
      <c r="F460" s="16" t="str">
        <f t="shared" si="42"/>
        <v/>
      </c>
      <c r="G460" s="16" t="str">
        <f t="shared" si="43"/>
        <v/>
      </c>
      <c r="H460" s="53" t="str">
        <f t="shared" ca="1" si="40"/>
        <v/>
      </c>
      <c r="I460" s="51" t="str">
        <f t="shared" si="41"/>
        <v/>
      </c>
      <c r="J460" s="29" t="str">
        <f>IF(G460&lt;&gt;"",IF($D$7="Weekly","Wk "&amp;WEEKNUM(G460)&amp;" "&amp;"- "&amp;YEAR(G460),IF($D$7="Monthly",TEXT(G460,"mmm-yyyy"),IF($D$7="Yearly","Y "&amp;YEAR(G460),IF($D$7="Quarterly",YEAR(G460)&amp;" - Q"&amp;LOOKUP(MONTH(G460),{1,4,7,10},{1,2,3,4}),TEXT(F460,"dd-mmm-yy")&amp;" - "&amp;TEXT(G460,"dd-mmm-yy"))))),"")</f>
        <v/>
      </c>
      <c r="O460" s="63"/>
      <c r="S460" s="16" t="str">
        <f t="array" ref="S460">IF(T460&lt;&gt;"",MIN(IF($C$15:$C$10000&gt;=(T460-6),$C$15:$C$10000)),"")</f>
        <v/>
      </c>
      <c r="T460" s="16" t="str">
        <f t="array" ref="T460">IF(T459&lt;&gt;"",IF(S459-1&gt;=$U$7,MAX(IF($C$15:$C$10000&lt;=(S459-1),$C$15:$C$10000)),""),"")</f>
        <v/>
      </c>
      <c r="U460" s="16" t="str">
        <f t="array" ref="U460">IF(V460&lt;&gt;"",MIN(IF($C$15:$C$10000&gt;=DATE(YEAR(V460),MONTH(V460),1),$C$15:$C$10000)),"")</f>
        <v/>
      </c>
      <c r="V460" s="16" t="str">
        <f t="array" ref="V460">IF(V459&lt;&gt;"",IF(U459-1&gt;=$U$7,MAX(IF($C$15:$C$10000&lt;=U459-1,$C$15:$C$10000)),""),"")</f>
        <v/>
      </c>
      <c r="W460" s="20" t="str">
        <f t="array" ref="W460">IF(X460&lt;&gt;"",MIN(IF($C$15:$C$10000&gt;=DATE(YEAR(X460),3*(ROUNDUP(MONTH(X460)/3,0)-1)+1,1),$C$15:$C$10000)),"")</f>
        <v/>
      </c>
      <c r="X460" s="16" t="str">
        <f t="array" ref="X460">IF(X459&lt;&gt;"",IF(W459-1&gt;=$U$7,MAX(IF($C$15:$C$10000&lt;=W459-1,$C$15:$C$10000)),""),"")</f>
        <v/>
      </c>
      <c r="Y460" s="16" t="str">
        <f t="array" ref="Y460">IF(Z460&lt;&gt;"",MIN(IF($C$15:$C$10000&gt;=DATE(YEAR(Z460),1,1),$C$15:$C$10000)),"")</f>
        <v/>
      </c>
      <c r="Z460" s="16" t="str">
        <f t="array" ref="Z460">IF(Z459&lt;&gt;"",IF(Y459-1&gt;=$U$7,MAX(IF($C$15:$C$10000&lt;=Y459-1,$C$15:$C$10000)),""),"")</f>
        <v/>
      </c>
      <c r="AA460" s="16" t="str">
        <f t="array" ref="AA460">IF(AB460&lt;&gt;"",MIN(IF($C$15:$C$10000&gt;=AB460-$G$7,$C$15:$C$10000)),"")</f>
        <v/>
      </c>
      <c r="AB460" s="16" t="str">
        <f t="array" ref="AB460">IF(AB459&lt;&gt;"",IF(AA459-1&gt;=$U$7,MAX(IF($C$15:$C$10000&lt;=AA459-1,$C$15:$C$10000)),""),"")</f>
        <v/>
      </c>
    </row>
    <row r="461" spans="3:28" x14ac:dyDescent="0.2">
      <c r="C461" s="16"/>
      <c r="D461" s="29"/>
      <c r="F461" s="16" t="str">
        <f t="shared" si="42"/>
        <v/>
      </c>
      <c r="G461" s="16" t="str">
        <f t="shared" si="43"/>
        <v/>
      </c>
      <c r="H461" s="53" t="str">
        <f t="shared" ca="1" si="40"/>
        <v/>
      </c>
      <c r="I461" s="51" t="str">
        <f t="shared" si="41"/>
        <v/>
      </c>
      <c r="J461" s="29" t="str">
        <f>IF(G461&lt;&gt;"",IF($D$7="Weekly","Wk "&amp;WEEKNUM(G461)&amp;" "&amp;"- "&amp;YEAR(G461),IF($D$7="Monthly",TEXT(G461,"mmm-yyyy"),IF($D$7="Yearly","Y "&amp;YEAR(G461),IF($D$7="Quarterly",YEAR(G461)&amp;" - Q"&amp;LOOKUP(MONTH(G461),{1,4,7,10},{1,2,3,4}),TEXT(F461,"dd-mmm-yy")&amp;" - "&amp;TEXT(G461,"dd-mmm-yy"))))),"")</f>
        <v/>
      </c>
      <c r="O461" s="63"/>
      <c r="S461" s="16" t="str">
        <f t="array" ref="S461">IF(T461&lt;&gt;"",MIN(IF($C$15:$C$10000&gt;=(T461-6),$C$15:$C$10000)),"")</f>
        <v/>
      </c>
      <c r="T461" s="16" t="str">
        <f t="array" ref="T461">IF(T460&lt;&gt;"",IF(S460-1&gt;=$U$7,MAX(IF($C$15:$C$10000&lt;=(S460-1),$C$15:$C$10000)),""),"")</f>
        <v/>
      </c>
      <c r="U461" s="16" t="str">
        <f t="array" ref="U461">IF(V461&lt;&gt;"",MIN(IF($C$15:$C$10000&gt;=DATE(YEAR(V461),MONTH(V461),1),$C$15:$C$10000)),"")</f>
        <v/>
      </c>
      <c r="V461" s="16" t="str">
        <f t="array" ref="V461">IF(V460&lt;&gt;"",IF(U460-1&gt;=$U$7,MAX(IF($C$15:$C$10000&lt;=U460-1,$C$15:$C$10000)),""),"")</f>
        <v/>
      </c>
      <c r="W461" s="20" t="str">
        <f t="array" ref="W461">IF(X461&lt;&gt;"",MIN(IF($C$15:$C$10000&gt;=DATE(YEAR(X461),3*(ROUNDUP(MONTH(X461)/3,0)-1)+1,1),$C$15:$C$10000)),"")</f>
        <v/>
      </c>
      <c r="X461" s="16" t="str">
        <f t="array" ref="X461">IF(X460&lt;&gt;"",IF(W460-1&gt;=$U$7,MAX(IF($C$15:$C$10000&lt;=W460-1,$C$15:$C$10000)),""),"")</f>
        <v/>
      </c>
      <c r="Y461" s="16" t="str">
        <f t="array" ref="Y461">IF(Z461&lt;&gt;"",MIN(IF($C$15:$C$10000&gt;=DATE(YEAR(Z461),1,1),$C$15:$C$10000)),"")</f>
        <v/>
      </c>
      <c r="Z461" s="16" t="str">
        <f t="array" ref="Z461">IF(Z460&lt;&gt;"",IF(Y460-1&gt;=$U$7,MAX(IF($C$15:$C$10000&lt;=Y460-1,$C$15:$C$10000)),""),"")</f>
        <v/>
      </c>
      <c r="AA461" s="16" t="str">
        <f t="array" ref="AA461">IF(AB461&lt;&gt;"",MIN(IF($C$15:$C$10000&gt;=AB461-$G$7,$C$15:$C$10000)),"")</f>
        <v/>
      </c>
      <c r="AB461" s="16" t="str">
        <f t="array" ref="AB461">IF(AB460&lt;&gt;"",IF(AA460-1&gt;=$U$7,MAX(IF($C$15:$C$10000&lt;=AA460-1,$C$15:$C$10000)),""),"")</f>
        <v/>
      </c>
    </row>
    <row r="462" spans="3:28" x14ac:dyDescent="0.2">
      <c r="C462" s="16"/>
      <c r="D462" s="29"/>
      <c r="F462" s="16" t="str">
        <f t="shared" si="42"/>
        <v/>
      </c>
      <c r="G462" s="16" t="str">
        <f t="shared" si="43"/>
        <v/>
      </c>
      <c r="H462" s="53" t="str">
        <f t="shared" ca="1" si="40"/>
        <v/>
      </c>
      <c r="I462" s="51" t="str">
        <f t="shared" si="41"/>
        <v/>
      </c>
      <c r="J462" s="29" t="str">
        <f>IF(G462&lt;&gt;"",IF($D$7="Weekly","Wk "&amp;WEEKNUM(G462)&amp;" "&amp;"- "&amp;YEAR(G462),IF($D$7="Monthly",TEXT(G462,"mmm-yyyy"),IF($D$7="Yearly","Y "&amp;YEAR(G462),IF($D$7="Quarterly",YEAR(G462)&amp;" - Q"&amp;LOOKUP(MONTH(G462),{1,4,7,10},{1,2,3,4}),TEXT(F462,"dd-mmm-yy")&amp;" - "&amp;TEXT(G462,"dd-mmm-yy"))))),"")</f>
        <v/>
      </c>
      <c r="O462" s="63"/>
      <c r="S462" s="16" t="str">
        <f t="array" ref="S462">IF(T462&lt;&gt;"",MIN(IF($C$15:$C$10000&gt;=(T462-6),$C$15:$C$10000)),"")</f>
        <v/>
      </c>
      <c r="T462" s="16" t="str">
        <f t="array" ref="T462">IF(T461&lt;&gt;"",IF(S461-1&gt;=$U$7,MAX(IF($C$15:$C$10000&lt;=(S461-1),$C$15:$C$10000)),""),"")</f>
        <v/>
      </c>
      <c r="U462" s="16" t="str">
        <f t="array" ref="U462">IF(V462&lt;&gt;"",MIN(IF($C$15:$C$10000&gt;=DATE(YEAR(V462),MONTH(V462),1),$C$15:$C$10000)),"")</f>
        <v/>
      </c>
      <c r="V462" s="16" t="str">
        <f t="array" ref="V462">IF(V461&lt;&gt;"",IF(U461-1&gt;=$U$7,MAX(IF($C$15:$C$10000&lt;=U461-1,$C$15:$C$10000)),""),"")</f>
        <v/>
      </c>
      <c r="W462" s="20" t="str">
        <f t="array" ref="W462">IF(X462&lt;&gt;"",MIN(IF($C$15:$C$10000&gt;=DATE(YEAR(X462),3*(ROUNDUP(MONTH(X462)/3,0)-1)+1,1),$C$15:$C$10000)),"")</f>
        <v/>
      </c>
      <c r="X462" s="16" t="str">
        <f t="array" ref="X462">IF(X461&lt;&gt;"",IF(W461-1&gt;=$U$7,MAX(IF($C$15:$C$10000&lt;=W461-1,$C$15:$C$10000)),""),"")</f>
        <v/>
      </c>
      <c r="Y462" s="16" t="str">
        <f t="array" ref="Y462">IF(Z462&lt;&gt;"",MIN(IF($C$15:$C$10000&gt;=DATE(YEAR(Z462),1,1),$C$15:$C$10000)),"")</f>
        <v/>
      </c>
      <c r="Z462" s="16" t="str">
        <f t="array" ref="Z462">IF(Z461&lt;&gt;"",IF(Y461-1&gt;=$U$7,MAX(IF($C$15:$C$10000&lt;=Y461-1,$C$15:$C$10000)),""),"")</f>
        <v/>
      </c>
      <c r="AA462" s="16" t="str">
        <f t="array" ref="AA462">IF(AB462&lt;&gt;"",MIN(IF($C$15:$C$10000&gt;=AB462-$G$7,$C$15:$C$10000)),"")</f>
        <v/>
      </c>
      <c r="AB462" s="16" t="str">
        <f t="array" ref="AB462">IF(AB461&lt;&gt;"",IF(AA461-1&gt;=$U$7,MAX(IF($C$15:$C$10000&lt;=AA461-1,$C$15:$C$10000)),""),"")</f>
        <v/>
      </c>
    </row>
    <row r="463" spans="3:28" x14ac:dyDescent="0.2">
      <c r="C463" s="16"/>
      <c r="D463" s="29"/>
      <c r="F463" s="16" t="str">
        <f t="shared" si="42"/>
        <v/>
      </c>
      <c r="G463" s="16" t="str">
        <f t="shared" si="43"/>
        <v/>
      </c>
      <c r="H463" s="53" t="str">
        <f t="shared" ref="H463:H519" ca="1" si="44">IF(AND(F463&lt;&gt;"",G463&lt;&gt;""),AVERAGE(OFFSET($D$14,ROW(INDEX($D$14:$D$2286,MATCH(G463,$C$14:$C$2286,0)))-ROW($D$14),0,ROW(INDEX($D$14:$D$2286,MATCH(F463,$C$14:$C$2286,0)))-ROW(INDEX($D$14:$D$2286,MATCH(G463,$C$14:$C$2286,0)))+1,1)),"")</f>
        <v/>
      </c>
      <c r="I463" s="51" t="str">
        <f t="shared" ref="I463:I519" si="45">IF(AND(F463&lt;&gt;"",G463&lt;&gt;""),(VLOOKUP(G463,$C$14:$D$2286,2,FALSE)-VLOOKUP(F463,$C$14:$D$2286,2,FALSE))/VLOOKUP(F463,$C$14:$D$2286,2,FALSE),"")</f>
        <v/>
      </c>
      <c r="J463" s="29" t="str">
        <f>IF(G463&lt;&gt;"",IF($D$7="Weekly","Wk "&amp;WEEKNUM(G463)&amp;" "&amp;"- "&amp;YEAR(G463),IF($D$7="Monthly",TEXT(G463,"mmm-yyyy"),IF($D$7="Yearly","Y "&amp;YEAR(G463),IF($D$7="Quarterly",YEAR(G463)&amp;" - Q"&amp;LOOKUP(MONTH(G463),{1,4,7,10},{1,2,3,4}),TEXT(F463,"dd-mmm-yy")&amp;" - "&amp;TEXT(G463,"dd-mmm-yy"))))),"")</f>
        <v/>
      </c>
      <c r="O463" s="63"/>
      <c r="S463" s="16" t="str">
        <f t="array" ref="S463">IF(T463&lt;&gt;"",MIN(IF($C$15:$C$10000&gt;=(T463-6),$C$15:$C$10000)),"")</f>
        <v/>
      </c>
      <c r="T463" s="16" t="str">
        <f t="array" ref="T463">IF(T462&lt;&gt;"",IF(S462-1&gt;=$U$7,MAX(IF($C$15:$C$10000&lt;=(S462-1),$C$15:$C$10000)),""),"")</f>
        <v/>
      </c>
      <c r="U463" s="16" t="str">
        <f t="array" ref="U463">IF(V463&lt;&gt;"",MIN(IF($C$15:$C$10000&gt;=DATE(YEAR(V463),MONTH(V463),1),$C$15:$C$10000)),"")</f>
        <v/>
      </c>
      <c r="V463" s="16" t="str">
        <f t="array" ref="V463">IF(V462&lt;&gt;"",IF(U462-1&gt;=$U$7,MAX(IF($C$15:$C$10000&lt;=U462-1,$C$15:$C$10000)),""),"")</f>
        <v/>
      </c>
      <c r="W463" s="20" t="str">
        <f t="array" ref="W463">IF(X463&lt;&gt;"",MIN(IF($C$15:$C$10000&gt;=DATE(YEAR(X463),3*(ROUNDUP(MONTH(X463)/3,0)-1)+1,1),$C$15:$C$10000)),"")</f>
        <v/>
      </c>
      <c r="X463" s="16" t="str">
        <f t="array" ref="X463">IF(X462&lt;&gt;"",IF(W462-1&gt;=$U$7,MAX(IF($C$15:$C$10000&lt;=W462-1,$C$15:$C$10000)),""),"")</f>
        <v/>
      </c>
      <c r="Y463" s="16" t="str">
        <f t="array" ref="Y463">IF(Z463&lt;&gt;"",MIN(IF($C$15:$C$10000&gt;=DATE(YEAR(Z463),1,1),$C$15:$C$10000)),"")</f>
        <v/>
      </c>
      <c r="Z463" s="16" t="str">
        <f t="array" ref="Z463">IF(Z462&lt;&gt;"",IF(Y462-1&gt;=$U$7,MAX(IF($C$15:$C$10000&lt;=Y462-1,$C$15:$C$10000)),""),"")</f>
        <v/>
      </c>
      <c r="AA463" s="16" t="str">
        <f t="array" ref="AA463">IF(AB463&lt;&gt;"",MIN(IF($C$15:$C$10000&gt;=AB463-$G$7,$C$15:$C$10000)),"")</f>
        <v/>
      </c>
      <c r="AB463" s="16" t="str">
        <f t="array" ref="AB463">IF(AB462&lt;&gt;"",IF(AA462-1&gt;=$U$7,MAX(IF($C$15:$C$10000&lt;=AA462-1,$C$15:$C$10000)),""),"")</f>
        <v/>
      </c>
    </row>
    <row r="464" spans="3:28" x14ac:dyDescent="0.2">
      <c r="C464" s="16"/>
      <c r="D464" s="29"/>
      <c r="F464" s="16" t="str">
        <f t="shared" si="42"/>
        <v/>
      </c>
      <c r="G464" s="16" t="str">
        <f t="shared" si="43"/>
        <v/>
      </c>
      <c r="H464" s="53" t="str">
        <f t="shared" ca="1" si="44"/>
        <v/>
      </c>
      <c r="I464" s="51" t="str">
        <f t="shared" si="45"/>
        <v/>
      </c>
      <c r="J464" s="29" t="str">
        <f>IF(G464&lt;&gt;"",IF($D$7="Weekly","Wk "&amp;WEEKNUM(G464)&amp;" "&amp;"- "&amp;YEAR(G464),IF($D$7="Monthly",TEXT(G464,"mmm-yyyy"),IF($D$7="Yearly","Y "&amp;YEAR(G464),IF($D$7="Quarterly",YEAR(G464)&amp;" - Q"&amp;LOOKUP(MONTH(G464),{1,4,7,10},{1,2,3,4}),TEXT(F464,"dd-mmm-yy")&amp;" - "&amp;TEXT(G464,"dd-mmm-yy"))))),"")</f>
        <v/>
      </c>
      <c r="O464" s="63"/>
      <c r="S464" s="16" t="str">
        <f t="array" ref="S464">IF(T464&lt;&gt;"",MIN(IF($C$15:$C$10000&gt;=(T464-6),$C$15:$C$10000)),"")</f>
        <v/>
      </c>
      <c r="T464" s="16" t="str">
        <f t="array" ref="T464">IF(T463&lt;&gt;"",IF(S463-1&gt;=$U$7,MAX(IF($C$15:$C$10000&lt;=(S463-1),$C$15:$C$10000)),""),"")</f>
        <v/>
      </c>
      <c r="U464" s="16" t="str">
        <f t="array" ref="U464">IF(V464&lt;&gt;"",MIN(IF($C$15:$C$10000&gt;=DATE(YEAR(V464),MONTH(V464),1),$C$15:$C$10000)),"")</f>
        <v/>
      </c>
      <c r="V464" s="16" t="str">
        <f t="array" ref="V464">IF(V463&lt;&gt;"",IF(U463-1&gt;=$U$7,MAX(IF($C$15:$C$10000&lt;=U463-1,$C$15:$C$10000)),""),"")</f>
        <v/>
      </c>
      <c r="W464" s="20" t="str">
        <f t="array" ref="W464">IF(X464&lt;&gt;"",MIN(IF($C$15:$C$10000&gt;=DATE(YEAR(X464),3*(ROUNDUP(MONTH(X464)/3,0)-1)+1,1),$C$15:$C$10000)),"")</f>
        <v/>
      </c>
      <c r="X464" s="16" t="str">
        <f t="array" ref="X464">IF(X463&lt;&gt;"",IF(W463-1&gt;=$U$7,MAX(IF($C$15:$C$10000&lt;=W463-1,$C$15:$C$10000)),""),"")</f>
        <v/>
      </c>
      <c r="Y464" s="16" t="str">
        <f t="array" ref="Y464">IF(Z464&lt;&gt;"",MIN(IF($C$15:$C$10000&gt;=DATE(YEAR(Z464),1,1),$C$15:$C$10000)),"")</f>
        <v/>
      </c>
      <c r="Z464" s="16" t="str">
        <f t="array" ref="Z464">IF(Z463&lt;&gt;"",IF(Y463-1&gt;=$U$7,MAX(IF($C$15:$C$10000&lt;=Y463-1,$C$15:$C$10000)),""),"")</f>
        <v/>
      </c>
      <c r="AA464" s="16" t="str">
        <f t="array" ref="AA464">IF(AB464&lt;&gt;"",MIN(IF($C$15:$C$10000&gt;=AB464-$G$7,$C$15:$C$10000)),"")</f>
        <v/>
      </c>
      <c r="AB464" s="16" t="str">
        <f t="array" ref="AB464">IF(AB463&lt;&gt;"",IF(AA463-1&gt;=$U$7,MAX(IF($C$15:$C$10000&lt;=AA463-1,$C$15:$C$10000)),""),"")</f>
        <v/>
      </c>
    </row>
    <row r="465" spans="3:28" x14ac:dyDescent="0.2">
      <c r="C465" s="16"/>
      <c r="D465" s="29"/>
      <c r="F465" s="16" t="str">
        <f t="shared" si="42"/>
        <v/>
      </c>
      <c r="G465" s="16" t="str">
        <f t="shared" si="43"/>
        <v/>
      </c>
      <c r="H465" s="53" t="str">
        <f t="shared" ca="1" si="44"/>
        <v/>
      </c>
      <c r="I465" s="51" t="str">
        <f t="shared" si="45"/>
        <v/>
      </c>
      <c r="J465" s="29" t="str">
        <f>IF(G465&lt;&gt;"",IF($D$7="Weekly","Wk "&amp;WEEKNUM(G465)&amp;" "&amp;"- "&amp;YEAR(G465),IF($D$7="Monthly",TEXT(G465,"mmm-yyyy"),IF($D$7="Yearly","Y "&amp;YEAR(G465),IF($D$7="Quarterly",YEAR(G465)&amp;" - Q"&amp;LOOKUP(MONTH(G465),{1,4,7,10},{1,2,3,4}),TEXT(F465,"dd-mmm-yy")&amp;" - "&amp;TEXT(G465,"dd-mmm-yy"))))),"")</f>
        <v/>
      </c>
      <c r="O465" s="63"/>
      <c r="S465" s="16" t="str">
        <f t="array" ref="S465">IF(T465&lt;&gt;"",MIN(IF($C$15:$C$10000&gt;=(T465-6),$C$15:$C$10000)),"")</f>
        <v/>
      </c>
      <c r="T465" s="16" t="str">
        <f t="array" ref="T465">IF(T464&lt;&gt;"",IF(S464-1&gt;=$U$7,MAX(IF($C$15:$C$10000&lt;=(S464-1),$C$15:$C$10000)),""),"")</f>
        <v/>
      </c>
      <c r="U465" s="16" t="str">
        <f t="array" ref="U465">IF(V465&lt;&gt;"",MIN(IF($C$15:$C$10000&gt;=DATE(YEAR(V465),MONTH(V465),1),$C$15:$C$10000)),"")</f>
        <v/>
      </c>
      <c r="V465" s="16" t="str">
        <f t="array" ref="V465">IF(V464&lt;&gt;"",IF(U464-1&gt;=$U$7,MAX(IF($C$15:$C$10000&lt;=U464-1,$C$15:$C$10000)),""),"")</f>
        <v/>
      </c>
      <c r="W465" s="20" t="str">
        <f t="array" ref="W465">IF(X465&lt;&gt;"",MIN(IF($C$15:$C$10000&gt;=DATE(YEAR(X465),3*(ROUNDUP(MONTH(X465)/3,0)-1)+1,1),$C$15:$C$10000)),"")</f>
        <v/>
      </c>
      <c r="X465" s="16" t="str">
        <f t="array" ref="X465">IF(X464&lt;&gt;"",IF(W464-1&gt;=$U$7,MAX(IF($C$15:$C$10000&lt;=W464-1,$C$15:$C$10000)),""),"")</f>
        <v/>
      </c>
      <c r="Y465" s="16" t="str">
        <f t="array" ref="Y465">IF(Z465&lt;&gt;"",MIN(IF($C$15:$C$10000&gt;=DATE(YEAR(Z465),1,1),$C$15:$C$10000)),"")</f>
        <v/>
      </c>
      <c r="Z465" s="16" t="str">
        <f t="array" ref="Z465">IF(Z464&lt;&gt;"",IF(Y464-1&gt;=$U$7,MAX(IF($C$15:$C$10000&lt;=Y464-1,$C$15:$C$10000)),""),"")</f>
        <v/>
      </c>
      <c r="AA465" s="16" t="str">
        <f t="array" ref="AA465">IF(AB465&lt;&gt;"",MIN(IF($C$15:$C$10000&gt;=AB465-$G$7,$C$15:$C$10000)),"")</f>
        <v/>
      </c>
      <c r="AB465" s="16" t="str">
        <f t="array" ref="AB465">IF(AB464&lt;&gt;"",IF(AA464-1&gt;=$U$7,MAX(IF($C$15:$C$10000&lt;=AA464-1,$C$15:$C$10000)),""),"")</f>
        <v/>
      </c>
    </row>
    <row r="466" spans="3:28" x14ac:dyDescent="0.2">
      <c r="C466" s="16"/>
      <c r="D466" s="29"/>
      <c r="F466" s="16" t="str">
        <f t="shared" si="42"/>
        <v/>
      </c>
      <c r="G466" s="16" t="str">
        <f t="shared" si="43"/>
        <v/>
      </c>
      <c r="H466" s="53" t="str">
        <f t="shared" ca="1" si="44"/>
        <v/>
      </c>
      <c r="I466" s="51" t="str">
        <f t="shared" si="45"/>
        <v/>
      </c>
      <c r="J466" s="29" t="str">
        <f>IF(G466&lt;&gt;"",IF($D$7="Weekly","Wk "&amp;WEEKNUM(G466)&amp;" "&amp;"- "&amp;YEAR(G466),IF($D$7="Monthly",TEXT(G466,"mmm-yyyy"),IF($D$7="Yearly","Y "&amp;YEAR(G466),IF($D$7="Quarterly",YEAR(G466)&amp;" - Q"&amp;LOOKUP(MONTH(G466),{1,4,7,10},{1,2,3,4}),TEXT(F466,"dd-mmm-yy")&amp;" - "&amp;TEXT(G466,"dd-mmm-yy"))))),"")</f>
        <v/>
      </c>
      <c r="O466" s="63"/>
      <c r="S466" s="16" t="str">
        <f t="array" ref="S466">IF(T466&lt;&gt;"",MIN(IF($C$15:$C$10000&gt;=(T466-6),$C$15:$C$10000)),"")</f>
        <v/>
      </c>
      <c r="T466" s="16" t="str">
        <f t="array" ref="T466">IF(T465&lt;&gt;"",IF(S465-1&gt;=$U$7,MAX(IF($C$15:$C$10000&lt;=(S465-1),$C$15:$C$10000)),""),"")</f>
        <v/>
      </c>
      <c r="U466" s="16" t="str">
        <f t="array" ref="U466">IF(V466&lt;&gt;"",MIN(IF($C$15:$C$10000&gt;=DATE(YEAR(V466),MONTH(V466),1),$C$15:$C$10000)),"")</f>
        <v/>
      </c>
      <c r="V466" s="16" t="str">
        <f t="array" ref="V466">IF(V465&lt;&gt;"",IF(U465-1&gt;=$U$7,MAX(IF($C$15:$C$10000&lt;=U465-1,$C$15:$C$10000)),""),"")</f>
        <v/>
      </c>
      <c r="W466" s="20" t="str">
        <f t="array" ref="W466">IF(X466&lt;&gt;"",MIN(IF($C$15:$C$10000&gt;=DATE(YEAR(X466),3*(ROUNDUP(MONTH(X466)/3,0)-1)+1,1),$C$15:$C$10000)),"")</f>
        <v/>
      </c>
      <c r="X466" s="16" t="str">
        <f t="array" ref="X466">IF(X465&lt;&gt;"",IF(W465-1&gt;=$U$7,MAX(IF($C$15:$C$10000&lt;=W465-1,$C$15:$C$10000)),""),"")</f>
        <v/>
      </c>
      <c r="Y466" s="16" t="str">
        <f t="array" ref="Y466">IF(Z466&lt;&gt;"",MIN(IF($C$15:$C$10000&gt;=DATE(YEAR(Z466),1,1),$C$15:$C$10000)),"")</f>
        <v/>
      </c>
      <c r="Z466" s="16" t="str">
        <f t="array" ref="Z466">IF(Z465&lt;&gt;"",IF(Y465-1&gt;=$U$7,MAX(IF($C$15:$C$10000&lt;=Y465-1,$C$15:$C$10000)),""),"")</f>
        <v/>
      </c>
      <c r="AA466" s="16" t="str">
        <f t="array" ref="AA466">IF(AB466&lt;&gt;"",MIN(IF($C$15:$C$10000&gt;=AB466-$G$7,$C$15:$C$10000)),"")</f>
        <v/>
      </c>
      <c r="AB466" s="16" t="str">
        <f t="array" ref="AB466">IF(AB465&lt;&gt;"",IF(AA465-1&gt;=$U$7,MAX(IF($C$15:$C$10000&lt;=AA465-1,$C$15:$C$10000)),""),"")</f>
        <v/>
      </c>
    </row>
    <row r="467" spans="3:28" x14ac:dyDescent="0.2">
      <c r="C467" s="16"/>
      <c r="D467" s="29"/>
      <c r="F467" s="16" t="str">
        <f t="shared" si="42"/>
        <v/>
      </c>
      <c r="G467" s="16" t="str">
        <f t="shared" si="43"/>
        <v/>
      </c>
      <c r="H467" s="53" t="str">
        <f t="shared" ca="1" si="44"/>
        <v/>
      </c>
      <c r="I467" s="51" t="str">
        <f t="shared" si="45"/>
        <v/>
      </c>
      <c r="J467" s="29" t="str">
        <f>IF(G467&lt;&gt;"",IF($D$7="Weekly","Wk "&amp;WEEKNUM(G467)&amp;" "&amp;"- "&amp;YEAR(G467),IF($D$7="Monthly",TEXT(G467,"mmm-yyyy"),IF($D$7="Yearly","Y "&amp;YEAR(G467),IF($D$7="Quarterly",YEAR(G467)&amp;" - Q"&amp;LOOKUP(MONTH(G467),{1,4,7,10},{1,2,3,4}),TEXT(F467,"dd-mmm-yy")&amp;" - "&amp;TEXT(G467,"dd-mmm-yy"))))),"")</f>
        <v/>
      </c>
      <c r="O467" s="63"/>
      <c r="S467" s="16" t="str">
        <f t="array" ref="S467">IF(T467&lt;&gt;"",MIN(IF($C$15:$C$10000&gt;=(T467-6),$C$15:$C$10000)),"")</f>
        <v/>
      </c>
      <c r="T467" s="16" t="str">
        <f t="array" ref="T467">IF(T466&lt;&gt;"",IF(S466-1&gt;=$U$7,MAX(IF($C$15:$C$10000&lt;=(S466-1),$C$15:$C$10000)),""),"")</f>
        <v/>
      </c>
      <c r="U467" s="16" t="str">
        <f t="array" ref="U467">IF(V467&lt;&gt;"",MIN(IF($C$15:$C$10000&gt;=DATE(YEAR(V467),MONTH(V467),1),$C$15:$C$10000)),"")</f>
        <v/>
      </c>
      <c r="V467" s="16" t="str">
        <f t="array" ref="V467">IF(V466&lt;&gt;"",IF(U466-1&gt;=$U$7,MAX(IF($C$15:$C$10000&lt;=U466-1,$C$15:$C$10000)),""),"")</f>
        <v/>
      </c>
      <c r="W467" s="20" t="str">
        <f t="array" ref="W467">IF(X467&lt;&gt;"",MIN(IF($C$15:$C$10000&gt;=DATE(YEAR(X467),3*(ROUNDUP(MONTH(X467)/3,0)-1)+1,1),$C$15:$C$10000)),"")</f>
        <v/>
      </c>
      <c r="X467" s="16" t="str">
        <f t="array" ref="X467">IF(X466&lt;&gt;"",IF(W466-1&gt;=$U$7,MAX(IF($C$15:$C$10000&lt;=W466-1,$C$15:$C$10000)),""),"")</f>
        <v/>
      </c>
      <c r="Y467" s="16" t="str">
        <f t="array" ref="Y467">IF(Z467&lt;&gt;"",MIN(IF($C$15:$C$10000&gt;=DATE(YEAR(Z467),1,1),$C$15:$C$10000)),"")</f>
        <v/>
      </c>
      <c r="Z467" s="16" t="str">
        <f t="array" ref="Z467">IF(Z466&lt;&gt;"",IF(Y466-1&gt;=$U$7,MAX(IF($C$15:$C$10000&lt;=Y466-1,$C$15:$C$10000)),""),"")</f>
        <v/>
      </c>
      <c r="AA467" s="16" t="str">
        <f t="array" ref="AA467">IF(AB467&lt;&gt;"",MIN(IF($C$15:$C$10000&gt;=AB467-$G$7,$C$15:$C$10000)),"")</f>
        <v/>
      </c>
      <c r="AB467" s="16" t="str">
        <f t="array" ref="AB467">IF(AB466&lt;&gt;"",IF(AA466-1&gt;=$U$7,MAX(IF($C$15:$C$10000&lt;=AA466-1,$C$15:$C$10000)),""),"")</f>
        <v/>
      </c>
    </row>
    <row r="468" spans="3:28" x14ac:dyDescent="0.2">
      <c r="C468" s="16"/>
      <c r="D468" s="29"/>
      <c r="F468" s="16" t="str">
        <f t="shared" si="42"/>
        <v/>
      </c>
      <c r="G468" s="16" t="str">
        <f t="shared" si="43"/>
        <v/>
      </c>
      <c r="H468" s="53" t="str">
        <f t="shared" ca="1" si="44"/>
        <v/>
      </c>
      <c r="I468" s="51" t="str">
        <f t="shared" si="45"/>
        <v/>
      </c>
      <c r="J468" s="29" t="str">
        <f>IF(G468&lt;&gt;"",IF($D$7="Weekly","Wk "&amp;WEEKNUM(G468)&amp;" "&amp;"- "&amp;YEAR(G468),IF($D$7="Monthly",TEXT(G468,"mmm-yyyy"),IF($D$7="Yearly","Y "&amp;YEAR(G468),IF($D$7="Quarterly",YEAR(G468)&amp;" - Q"&amp;LOOKUP(MONTH(G468),{1,4,7,10},{1,2,3,4}),TEXT(F468,"dd-mmm-yy")&amp;" - "&amp;TEXT(G468,"dd-mmm-yy"))))),"")</f>
        <v/>
      </c>
      <c r="O468" s="63"/>
      <c r="S468" s="16" t="str">
        <f t="array" ref="S468">IF(T468&lt;&gt;"",MIN(IF($C$15:$C$10000&gt;=(T468-6),$C$15:$C$10000)),"")</f>
        <v/>
      </c>
      <c r="T468" s="16" t="str">
        <f t="array" ref="T468">IF(T467&lt;&gt;"",IF(S467-1&gt;=$U$7,MAX(IF($C$15:$C$10000&lt;=(S467-1),$C$15:$C$10000)),""),"")</f>
        <v/>
      </c>
      <c r="U468" s="16" t="str">
        <f t="array" ref="U468">IF(V468&lt;&gt;"",MIN(IF($C$15:$C$10000&gt;=DATE(YEAR(V468),MONTH(V468),1),$C$15:$C$10000)),"")</f>
        <v/>
      </c>
      <c r="V468" s="16" t="str">
        <f t="array" ref="V468">IF(V467&lt;&gt;"",IF(U467-1&gt;=$U$7,MAX(IF($C$15:$C$10000&lt;=U467-1,$C$15:$C$10000)),""),"")</f>
        <v/>
      </c>
      <c r="W468" s="20" t="str">
        <f t="array" ref="W468">IF(X468&lt;&gt;"",MIN(IF($C$15:$C$10000&gt;=DATE(YEAR(X468),3*(ROUNDUP(MONTH(X468)/3,0)-1)+1,1),$C$15:$C$10000)),"")</f>
        <v/>
      </c>
      <c r="X468" s="16" t="str">
        <f t="array" ref="X468">IF(X467&lt;&gt;"",IF(W467-1&gt;=$U$7,MAX(IF($C$15:$C$10000&lt;=W467-1,$C$15:$C$10000)),""),"")</f>
        <v/>
      </c>
      <c r="Y468" s="16" t="str">
        <f t="array" ref="Y468">IF(Z468&lt;&gt;"",MIN(IF($C$15:$C$10000&gt;=DATE(YEAR(Z468),1,1),$C$15:$C$10000)),"")</f>
        <v/>
      </c>
      <c r="Z468" s="16" t="str">
        <f t="array" ref="Z468">IF(Z467&lt;&gt;"",IF(Y467-1&gt;=$U$7,MAX(IF($C$15:$C$10000&lt;=Y467-1,$C$15:$C$10000)),""),"")</f>
        <v/>
      </c>
      <c r="AA468" s="16" t="str">
        <f t="array" ref="AA468">IF(AB468&lt;&gt;"",MIN(IF($C$15:$C$10000&gt;=AB468-$G$7,$C$15:$C$10000)),"")</f>
        <v/>
      </c>
      <c r="AB468" s="16" t="str">
        <f t="array" ref="AB468">IF(AB467&lt;&gt;"",IF(AA467-1&gt;=$U$7,MAX(IF($C$15:$C$10000&lt;=AA467-1,$C$15:$C$10000)),""),"")</f>
        <v/>
      </c>
    </row>
    <row r="469" spans="3:28" x14ac:dyDescent="0.2">
      <c r="C469" s="16"/>
      <c r="D469" s="29"/>
      <c r="F469" s="16" t="str">
        <f t="shared" si="42"/>
        <v/>
      </c>
      <c r="G469" s="16" t="str">
        <f t="shared" si="43"/>
        <v/>
      </c>
      <c r="H469" s="53" t="str">
        <f t="shared" ca="1" si="44"/>
        <v/>
      </c>
      <c r="I469" s="51" t="str">
        <f t="shared" si="45"/>
        <v/>
      </c>
      <c r="J469" s="29" t="str">
        <f>IF(G469&lt;&gt;"",IF($D$7="Weekly","Wk "&amp;WEEKNUM(G469)&amp;" "&amp;"- "&amp;YEAR(G469),IF($D$7="Monthly",TEXT(G469,"mmm-yyyy"),IF($D$7="Yearly","Y "&amp;YEAR(G469),IF($D$7="Quarterly",YEAR(G469)&amp;" - Q"&amp;LOOKUP(MONTH(G469),{1,4,7,10},{1,2,3,4}),TEXT(F469,"dd-mmm-yy")&amp;" - "&amp;TEXT(G469,"dd-mmm-yy"))))),"")</f>
        <v/>
      </c>
      <c r="O469" s="63"/>
      <c r="S469" s="16" t="str">
        <f t="array" ref="S469">IF(T469&lt;&gt;"",MIN(IF($C$15:$C$10000&gt;=(T469-6),$C$15:$C$10000)),"")</f>
        <v/>
      </c>
      <c r="T469" s="16" t="str">
        <f t="array" ref="T469">IF(T468&lt;&gt;"",IF(S468-1&gt;=$U$7,MAX(IF($C$15:$C$10000&lt;=(S468-1),$C$15:$C$10000)),""),"")</f>
        <v/>
      </c>
      <c r="U469" s="16" t="str">
        <f t="array" ref="U469">IF(V469&lt;&gt;"",MIN(IF($C$15:$C$10000&gt;=DATE(YEAR(V469),MONTH(V469),1),$C$15:$C$10000)),"")</f>
        <v/>
      </c>
      <c r="V469" s="16" t="str">
        <f t="array" ref="V469">IF(V468&lt;&gt;"",IF(U468-1&gt;=$U$7,MAX(IF($C$15:$C$10000&lt;=U468-1,$C$15:$C$10000)),""),"")</f>
        <v/>
      </c>
      <c r="W469" s="20" t="str">
        <f t="array" ref="W469">IF(X469&lt;&gt;"",MIN(IF($C$15:$C$10000&gt;=DATE(YEAR(X469),3*(ROUNDUP(MONTH(X469)/3,0)-1)+1,1),$C$15:$C$10000)),"")</f>
        <v/>
      </c>
      <c r="X469" s="16" t="str">
        <f t="array" ref="X469">IF(X468&lt;&gt;"",IF(W468-1&gt;=$U$7,MAX(IF($C$15:$C$10000&lt;=W468-1,$C$15:$C$10000)),""),"")</f>
        <v/>
      </c>
      <c r="Y469" s="16" t="str">
        <f t="array" ref="Y469">IF(Z469&lt;&gt;"",MIN(IF($C$15:$C$10000&gt;=DATE(YEAR(Z469),1,1),$C$15:$C$10000)),"")</f>
        <v/>
      </c>
      <c r="Z469" s="16" t="str">
        <f t="array" ref="Z469">IF(Z468&lt;&gt;"",IF(Y468-1&gt;=$U$7,MAX(IF($C$15:$C$10000&lt;=Y468-1,$C$15:$C$10000)),""),"")</f>
        <v/>
      </c>
      <c r="AA469" s="16" t="str">
        <f t="array" ref="AA469">IF(AB469&lt;&gt;"",MIN(IF($C$15:$C$10000&gt;=AB469-$G$7,$C$15:$C$10000)),"")</f>
        <v/>
      </c>
      <c r="AB469" s="16" t="str">
        <f t="array" ref="AB469">IF(AB468&lt;&gt;"",IF(AA468-1&gt;=$U$7,MAX(IF($C$15:$C$10000&lt;=AA468-1,$C$15:$C$10000)),""),"")</f>
        <v/>
      </c>
    </row>
    <row r="470" spans="3:28" x14ac:dyDescent="0.2">
      <c r="C470" s="16"/>
      <c r="D470" s="29"/>
      <c r="F470" s="16" t="str">
        <f t="shared" si="42"/>
        <v/>
      </c>
      <c r="G470" s="16" t="str">
        <f t="shared" si="43"/>
        <v/>
      </c>
      <c r="H470" s="53" t="str">
        <f t="shared" ca="1" si="44"/>
        <v/>
      </c>
      <c r="I470" s="51" t="str">
        <f t="shared" si="45"/>
        <v/>
      </c>
      <c r="J470" s="29" t="str">
        <f>IF(G470&lt;&gt;"",IF($D$7="Weekly","Wk "&amp;WEEKNUM(G470)&amp;" "&amp;"- "&amp;YEAR(G470),IF($D$7="Monthly",TEXT(G470,"mmm-yyyy"),IF($D$7="Yearly","Y "&amp;YEAR(G470),IF($D$7="Quarterly",YEAR(G470)&amp;" - Q"&amp;LOOKUP(MONTH(G470),{1,4,7,10},{1,2,3,4}),TEXT(F470,"dd-mmm-yy")&amp;" - "&amp;TEXT(G470,"dd-mmm-yy"))))),"")</f>
        <v/>
      </c>
      <c r="O470" s="63"/>
      <c r="S470" s="16" t="str">
        <f t="array" ref="S470">IF(T470&lt;&gt;"",MIN(IF($C$15:$C$10000&gt;=(T470-6),$C$15:$C$10000)),"")</f>
        <v/>
      </c>
      <c r="T470" s="16" t="str">
        <f t="array" ref="T470">IF(T469&lt;&gt;"",IF(S469-1&gt;=$U$7,MAX(IF($C$15:$C$10000&lt;=(S469-1),$C$15:$C$10000)),""),"")</f>
        <v/>
      </c>
      <c r="U470" s="16" t="str">
        <f t="array" ref="U470">IF(V470&lt;&gt;"",MIN(IF($C$15:$C$10000&gt;=DATE(YEAR(V470),MONTH(V470),1),$C$15:$C$10000)),"")</f>
        <v/>
      </c>
      <c r="V470" s="16" t="str">
        <f t="array" ref="V470">IF(V469&lt;&gt;"",IF(U469-1&gt;=$U$7,MAX(IF($C$15:$C$10000&lt;=U469-1,$C$15:$C$10000)),""),"")</f>
        <v/>
      </c>
      <c r="W470" s="20" t="str">
        <f t="array" ref="W470">IF(X470&lt;&gt;"",MIN(IF($C$15:$C$10000&gt;=DATE(YEAR(X470),3*(ROUNDUP(MONTH(X470)/3,0)-1)+1,1),$C$15:$C$10000)),"")</f>
        <v/>
      </c>
      <c r="X470" s="16" t="str">
        <f t="array" ref="X470">IF(X469&lt;&gt;"",IF(W469-1&gt;=$U$7,MAX(IF($C$15:$C$10000&lt;=W469-1,$C$15:$C$10000)),""),"")</f>
        <v/>
      </c>
      <c r="Y470" s="16" t="str">
        <f t="array" ref="Y470">IF(Z470&lt;&gt;"",MIN(IF($C$15:$C$10000&gt;=DATE(YEAR(Z470),1,1),$C$15:$C$10000)),"")</f>
        <v/>
      </c>
      <c r="Z470" s="16" t="str">
        <f t="array" ref="Z470">IF(Z469&lt;&gt;"",IF(Y469-1&gt;=$U$7,MAX(IF($C$15:$C$10000&lt;=Y469-1,$C$15:$C$10000)),""),"")</f>
        <v/>
      </c>
      <c r="AA470" s="16" t="str">
        <f t="array" ref="AA470">IF(AB470&lt;&gt;"",MIN(IF($C$15:$C$10000&gt;=AB470-$G$7,$C$15:$C$10000)),"")</f>
        <v/>
      </c>
      <c r="AB470" s="16" t="str">
        <f t="array" ref="AB470">IF(AB469&lt;&gt;"",IF(AA469-1&gt;=$U$7,MAX(IF($C$15:$C$10000&lt;=AA469-1,$C$15:$C$10000)),""),"")</f>
        <v/>
      </c>
    </row>
    <row r="471" spans="3:28" x14ac:dyDescent="0.2">
      <c r="C471" s="16"/>
      <c r="D471" s="29"/>
      <c r="F471" s="16" t="str">
        <f t="shared" si="42"/>
        <v/>
      </c>
      <c r="G471" s="16" t="str">
        <f t="shared" si="43"/>
        <v/>
      </c>
      <c r="H471" s="53" t="str">
        <f t="shared" ca="1" si="44"/>
        <v/>
      </c>
      <c r="I471" s="51" t="str">
        <f t="shared" si="45"/>
        <v/>
      </c>
      <c r="J471" s="29" t="str">
        <f>IF(G471&lt;&gt;"",IF($D$7="Weekly","Wk "&amp;WEEKNUM(G471)&amp;" "&amp;"- "&amp;YEAR(G471),IF($D$7="Monthly",TEXT(G471,"mmm-yyyy"),IF($D$7="Yearly","Y "&amp;YEAR(G471),IF($D$7="Quarterly",YEAR(G471)&amp;" - Q"&amp;LOOKUP(MONTH(G471),{1,4,7,10},{1,2,3,4}),TEXT(F471,"dd-mmm-yy")&amp;" - "&amp;TEXT(G471,"dd-mmm-yy"))))),"")</f>
        <v/>
      </c>
      <c r="O471" s="63"/>
      <c r="S471" s="16" t="str">
        <f t="array" ref="S471">IF(T471&lt;&gt;"",MIN(IF($C$15:$C$10000&gt;=(T471-6),$C$15:$C$10000)),"")</f>
        <v/>
      </c>
      <c r="T471" s="16" t="str">
        <f t="array" ref="T471">IF(T470&lt;&gt;"",IF(S470-1&gt;=$U$7,MAX(IF($C$15:$C$10000&lt;=(S470-1),$C$15:$C$10000)),""),"")</f>
        <v/>
      </c>
      <c r="U471" s="16" t="str">
        <f t="array" ref="U471">IF(V471&lt;&gt;"",MIN(IF($C$15:$C$10000&gt;=DATE(YEAR(V471),MONTH(V471),1),$C$15:$C$10000)),"")</f>
        <v/>
      </c>
      <c r="V471" s="16" t="str">
        <f t="array" ref="V471">IF(V470&lt;&gt;"",IF(U470-1&gt;=$U$7,MAX(IF($C$15:$C$10000&lt;=U470-1,$C$15:$C$10000)),""),"")</f>
        <v/>
      </c>
      <c r="W471" s="20" t="str">
        <f t="array" ref="W471">IF(X471&lt;&gt;"",MIN(IF($C$15:$C$10000&gt;=DATE(YEAR(X471),3*(ROUNDUP(MONTH(X471)/3,0)-1)+1,1),$C$15:$C$10000)),"")</f>
        <v/>
      </c>
      <c r="X471" s="16" t="str">
        <f t="array" ref="X471">IF(X470&lt;&gt;"",IF(W470-1&gt;=$U$7,MAX(IF($C$15:$C$10000&lt;=W470-1,$C$15:$C$10000)),""),"")</f>
        <v/>
      </c>
      <c r="Y471" s="16" t="str">
        <f t="array" ref="Y471">IF(Z471&lt;&gt;"",MIN(IF($C$15:$C$10000&gt;=DATE(YEAR(Z471),1,1),$C$15:$C$10000)),"")</f>
        <v/>
      </c>
      <c r="Z471" s="16" t="str">
        <f t="array" ref="Z471">IF(Z470&lt;&gt;"",IF(Y470-1&gt;=$U$7,MAX(IF($C$15:$C$10000&lt;=Y470-1,$C$15:$C$10000)),""),"")</f>
        <v/>
      </c>
      <c r="AA471" s="16" t="str">
        <f t="array" ref="AA471">IF(AB471&lt;&gt;"",MIN(IF($C$15:$C$10000&gt;=AB471-$G$7,$C$15:$C$10000)),"")</f>
        <v/>
      </c>
      <c r="AB471" s="16" t="str">
        <f t="array" ref="AB471">IF(AB470&lt;&gt;"",IF(AA470-1&gt;=$U$7,MAX(IF($C$15:$C$10000&lt;=AA470-1,$C$15:$C$10000)),""),"")</f>
        <v/>
      </c>
    </row>
    <row r="472" spans="3:28" x14ac:dyDescent="0.2">
      <c r="C472" s="16"/>
      <c r="D472" s="29"/>
      <c r="F472" s="16" t="str">
        <f t="shared" si="42"/>
        <v/>
      </c>
      <c r="G472" s="16" t="str">
        <f t="shared" si="43"/>
        <v/>
      </c>
      <c r="H472" s="53" t="str">
        <f t="shared" ca="1" si="44"/>
        <v/>
      </c>
      <c r="I472" s="51" t="str">
        <f t="shared" si="45"/>
        <v/>
      </c>
      <c r="J472" s="29" t="str">
        <f>IF(G472&lt;&gt;"",IF($D$7="Weekly","Wk "&amp;WEEKNUM(G472)&amp;" "&amp;"- "&amp;YEAR(G472),IF($D$7="Monthly",TEXT(G472,"mmm-yyyy"),IF($D$7="Yearly","Y "&amp;YEAR(G472),IF($D$7="Quarterly",YEAR(G472)&amp;" - Q"&amp;LOOKUP(MONTH(G472),{1,4,7,10},{1,2,3,4}),TEXT(F472,"dd-mmm-yy")&amp;" - "&amp;TEXT(G472,"dd-mmm-yy"))))),"")</f>
        <v/>
      </c>
      <c r="O472" s="63"/>
      <c r="S472" s="16" t="str">
        <f t="array" ref="S472">IF(T472&lt;&gt;"",MIN(IF($C$15:$C$10000&gt;=(T472-6),$C$15:$C$10000)),"")</f>
        <v/>
      </c>
      <c r="T472" s="16" t="str">
        <f t="array" ref="T472">IF(T471&lt;&gt;"",IF(S471-1&gt;=$U$7,MAX(IF($C$15:$C$10000&lt;=(S471-1),$C$15:$C$10000)),""),"")</f>
        <v/>
      </c>
      <c r="U472" s="16" t="str">
        <f t="array" ref="U472">IF(V472&lt;&gt;"",MIN(IF($C$15:$C$10000&gt;=DATE(YEAR(V472),MONTH(V472),1),$C$15:$C$10000)),"")</f>
        <v/>
      </c>
      <c r="V472" s="16" t="str">
        <f t="array" ref="V472">IF(V471&lt;&gt;"",IF(U471-1&gt;=$U$7,MAX(IF($C$15:$C$10000&lt;=U471-1,$C$15:$C$10000)),""),"")</f>
        <v/>
      </c>
      <c r="W472" s="20" t="str">
        <f t="array" ref="W472">IF(X472&lt;&gt;"",MIN(IF($C$15:$C$10000&gt;=DATE(YEAR(X472),3*(ROUNDUP(MONTH(X472)/3,0)-1)+1,1),$C$15:$C$10000)),"")</f>
        <v/>
      </c>
      <c r="X472" s="16" t="str">
        <f t="array" ref="X472">IF(X471&lt;&gt;"",IF(W471-1&gt;=$U$7,MAX(IF($C$15:$C$10000&lt;=W471-1,$C$15:$C$10000)),""),"")</f>
        <v/>
      </c>
      <c r="Y472" s="16" t="str">
        <f t="array" ref="Y472">IF(Z472&lt;&gt;"",MIN(IF($C$15:$C$10000&gt;=DATE(YEAR(Z472),1,1),$C$15:$C$10000)),"")</f>
        <v/>
      </c>
      <c r="Z472" s="16" t="str">
        <f t="array" ref="Z472">IF(Z471&lt;&gt;"",IF(Y471-1&gt;=$U$7,MAX(IF($C$15:$C$10000&lt;=Y471-1,$C$15:$C$10000)),""),"")</f>
        <v/>
      </c>
      <c r="AA472" s="16" t="str">
        <f t="array" ref="AA472">IF(AB472&lt;&gt;"",MIN(IF($C$15:$C$10000&gt;=AB472-$G$7,$C$15:$C$10000)),"")</f>
        <v/>
      </c>
      <c r="AB472" s="16" t="str">
        <f t="array" ref="AB472">IF(AB471&lt;&gt;"",IF(AA471-1&gt;=$U$7,MAX(IF($C$15:$C$10000&lt;=AA471-1,$C$15:$C$10000)),""),"")</f>
        <v/>
      </c>
    </row>
    <row r="473" spans="3:28" x14ac:dyDescent="0.2">
      <c r="C473" s="16"/>
      <c r="D473" s="29"/>
      <c r="F473" s="16" t="str">
        <f t="shared" si="42"/>
        <v/>
      </c>
      <c r="G473" s="16" t="str">
        <f t="shared" si="43"/>
        <v/>
      </c>
      <c r="H473" s="53" t="str">
        <f t="shared" ca="1" si="44"/>
        <v/>
      </c>
      <c r="I473" s="51" t="str">
        <f t="shared" si="45"/>
        <v/>
      </c>
      <c r="J473" s="29" t="str">
        <f>IF(G473&lt;&gt;"",IF($D$7="Weekly","Wk "&amp;WEEKNUM(G473)&amp;" "&amp;"- "&amp;YEAR(G473),IF($D$7="Monthly",TEXT(G473,"mmm-yyyy"),IF($D$7="Yearly","Y "&amp;YEAR(G473),IF($D$7="Quarterly",YEAR(G473)&amp;" - Q"&amp;LOOKUP(MONTH(G473),{1,4,7,10},{1,2,3,4}),TEXT(F473,"dd-mmm-yy")&amp;" - "&amp;TEXT(G473,"dd-mmm-yy"))))),"")</f>
        <v/>
      </c>
      <c r="O473" s="63"/>
      <c r="S473" s="16" t="str">
        <f t="array" ref="S473">IF(T473&lt;&gt;"",MIN(IF($C$15:$C$10000&gt;=(T473-6),$C$15:$C$10000)),"")</f>
        <v/>
      </c>
      <c r="T473" s="16" t="str">
        <f t="array" ref="T473">IF(T472&lt;&gt;"",IF(S472-1&gt;=$U$7,MAX(IF($C$15:$C$10000&lt;=(S472-1),$C$15:$C$10000)),""),"")</f>
        <v/>
      </c>
      <c r="U473" s="16" t="str">
        <f t="array" ref="U473">IF(V473&lt;&gt;"",MIN(IF($C$15:$C$10000&gt;=DATE(YEAR(V473),MONTH(V473),1),$C$15:$C$10000)),"")</f>
        <v/>
      </c>
      <c r="V473" s="16" t="str">
        <f t="array" ref="V473">IF(V472&lt;&gt;"",IF(U472-1&gt;=$U$7,MAX(IF($C$15:$C$10000&lt;=U472-1,$C$15:$C$10000)),""),"")</f>
        <v/>
      </c>
      <c r="W473" s="20" t="str">
        <f t="array" ref="W473">IF(X473&lt;&gt;"",MIN(IF($C$15:$C$10000&gt;=DATE(YEAR(X473),3*(ROUNDUP(MONTH(X473)/3,0)-1)+1,1),$C$15:$C$10000)),"")</f>
        <v/>
      </c>
      <c r="X473" s="16" t="str">
        <f t="array" ref="X473">IF(X472&lt;&gt;"",IF(W472-1&gt;=$U$7,MAX(IF($C$15:$C$10000&lt;=W472-1,$C$15:$C$10000)),""),"")</f>
        <v/>
      </c>
      <c r="Y473" s="16" t="str">
        <f t="array" ref="Y473">IF(Z473&lt;&gt;"",MIN(IF($C$15:$C$10000&gt;=DATE(YEAR(Z473),1,1),$C$15:$C$10000)),"")</f>
        <v/>
      </c>
      <c r="Z473" s="16" t="str">
        <f t="array" ref="Z473">IF(Z472&lt;&gt;"",IF(Y472-1&gt;=$U$7,MAX(IF($C$15:$C$10000&lt;=Y472-1,$C$15:$C$10000)),""),"")</f>
        <v/>
      </c>
      <c r="AA473" s="16" t="str">
        <f t="array" ref="AA473">IF(AB473&lt;&gt;"",MIN(IF($C$15:$C$10000&gt;=AB473-$G$7,$C$15:$C$10000)),"")</f>
        <v/>
      </c>
      <c r="AB473" s="16" t="str">
        <f t="array" ref="AB473">IF(AB472&lt;&gt;"",IF(AA472-1&gt;=$U$7,MAX(IF($C$15:$C$10000&lt;=AA472-1,$C$15:$C$10000)),""),"")</f>
        <v/>
      </c>
    </row>
    <row r="474" spans="3:28" x14ac:dyDescent="0.2">
      <c r="C474" s="16"/>
      <c r="D474" s="29"/>
      <c r="F474" s="16" t="str">
        <f t="shared" si="42"/>
        <v/>
      </c>
      <c r="G474" s="16" t="str">
        <f t="shared" si="43"/>
        <v/>
      </c>
      <c r="H474" s="53" t="str">
        <f t="shared" ca="1" si="44"/>
        <v/>
      </c>
      <c r="I474" s="51" t="str">
        <f t="shared" si="45"/>
        <v/>
      </c>
      <c r="J474" s="29" t="str">
        <f>IF(G474&lt;&gt;"",IF($D$7="Weekly","Wk "&amp;WEEKNUM(G474)&amp;" "&amp;"- "&amp;YEAR(G474),IF($D$7="Monthly",TEXT(G474,"mmm-yyyy"),IF($D$7="Yearly","Y "&amp;YEAR(G474),IF($D$7="Quarterly",YEAR(G474)&amp;" - Q"&amp;LOOKUP(MONTH(G474),{1,4,7,10},{1,2,3,4}),TEXT(F474,"dd-mmm-yy")&amp;" - "&amp;TEXT(G474,"dd-mmm-yy"))))),"")</f>
        <v/>
      </c>
      <c r="O474" s="63"/>
      <c r="S474" s="16" t="str">
        <f t="array" ref="S474">IF(T474&lt;&gt;"",MIN(IF($C$15:$C$10000&gt;=(T474-6),$C$15:$C$10000)),"")</f>
        <v/>
      </c>
      <c r="T474" s="16" t="str">
        <f t="array" ref="T474">IF(T473&lt;&gt;"",IF(S473-1&gt;=$U$7,MAX(IF($C$15:$C$10000&lt;=(S473-1),$C$15:$C$10000)),""),"")</f>
        <v/>
      </c>
      <c r="U474" s="16" t="str">
        <f t="array" ref="U474">IF(V474&lt;&gt;"",MIN(IF($C$15:$C$10000&gt;=DATE(YEAR(V474),MONTH(V474),1),$C$15:$C$10000)),"")</f>
        <v/>
      </c>
      <c r="V474" s="16" t="str">
        <f t="array" ref="V474">IF(V473&lt;&gt;"",IF(U473-1&gt;=$U$7,MAX(IF($C$15:$C$10000&lt;=U473-1,$C$15:$C$10000)),""),"")</f>
        <v/>
      </c>
      <c r="W474" s="20" t="str">
        <f t="array" ref="W474">IF(X474&lt;&gt;"",MIN(IF($C$15:$C$10000&gt;=DATE(YEAR(X474),3*(ROUNDUP(MONTH(X474)/3,0)-1)+1,1),$C$15:$C$10000)),"")</f>
        <v/>
      </c>
      <c r="X474" s="16" t="str">
        <f t="array" ref="X474">IF(X473&lt;&gt;"",IF(W473-1&gt;=$U$7,MAX(IF($C$15:$C$10000&lt;=W473-1,$C$15:$C$10000)),""),"")</f>
        <v/>
      </c>
      <c r="Y474" s="16" t="str">
        <f t="array" ref="Y474">IF(Z474&lt;&gt;"",MIN(IF($C$15:$C$10000&gt;=DATE(YEAR(Z474),1,1),$C$15:$C$10000)),"")</f>
        <v/>
      </c>
      <c r="Z474" s="16" t="str">
        <f t="array" ref="Z474">IF(Z473&lt;&gt;"",IF(Y473-1&gt;=$U$7,MAX(IF($C$15:$C$10000&lt;=Y473-1,$C$15:$C$10000)),""),"")</f>
        <v/>
      </c>
      <c r="AA474" s="16" t="str">
        <f t="array" ref="AA474">IF(AB474&lt;&gt;"",MIN(IF($C$15:$C$10000&gt;=AB474-$G$7,$C$15:$C$10000)),"")</f>
        <v/>
      </c>
      <c r="AB474" s="16" t="str">
        <f t="array" ref="AB474">IF(AB473&lt;&gt;"",IF(AA473-1&gt;=$U$7,MAX(IF($C$15:$C$10000&lt;=AA473-1,$C$15:$C$10000)),""),"")</f>
        <v/>
      </c>
    </row>
    <row r="475" spans="3:28" x14ac:dyDescent="0.2">
      <c r="C475" s="16"/>
      <c r="D475" s="29"/>
      <c r="F475" s="16" t="str">
        <f t="shared" si="42"/>
        <v/>
      </c>
      <c r="G475" s="16" t="str">
        <f t="shared" si="43"/>
        <v/>
      </c>
      <c r="H475" s="53" t="str">
        <f t="shared" ca="1" si="44"/>
        <v/>
      </c>
      <c r="I475" s="51" t="str">
        <f t="shared" si="45"/>
        <v/>
      </c>
      <c r="J475" s="29" t="str">
        <f>IF(G475&lt;&gt;"",IF($D$7="Weekly","Wk "&amp;WEEKNUM(G475)&amp;" "&amp;"- "&amp;YEAR(G475),IF($D$7="Monthly",TEXT(G475,"mmm-yyyy"),IF($D$7="Yearly","Y "&amp;YEAR(G475),IF($D$7="Quarterly",YEAR(G475)&amp;" - Q"&amp;LOOKUP(MONTH(G475),{1,4,7,10},{1,2,3,4}),TEXT(F475,"dd-mmm-yy")&amp;" - "&amp;TEXT(G475,"dd-mmm-yy"))))),"")</f>
        <v/>
      </c>
      <c r="O475" s="63"/>
      <c r="S475" s="16" t="str">
        <f t="array" ref="S475">IF(T475&lt;&gt;"",MIN(IF($C$15:$C$10000&gt;=(T475-6),$C$15:$C$10000)),"")</f>
        <v/>
      </c>
      <c r="T475" s="16" t="str">
        <f t="array" ref="T475">IF(T474&lt;&gt;"",IF(S474-1&gt;=$U$7,MAX(IF($C$15:$C$10000&lt;=(S474-1),$C$15:$C$10000)),""),"")</f>
        <v/>
      </c>
      <c r="U475" s="16" t="str">
        <f t="array" ref="U475">IF(V475&lt;&gt;"",MIN(IF($C$15:$C$10000&gt;=DATE(YEAR(V475),MONTH(V475),1),$C$15:$C$10000)),"")</f>
        <v/>
      </c>
      <c r="V475" s="16" t="str">
        <f t="array" ref="V475">IF(V474&lt;&gt;"",IF(U474-1&gt;=$U$7,MAX(IF($C$15:$C$10000&lt;=U474-1,$C$15:$C$10000)),""),"")</f>
        <v/>
      </c>
      <c r="W475" s="20" t="str">
        <f t="array" ref="W475">IF(X475&lt;&gt;"",MIN(IF($C$15:$C$10000&gt;=DATE(YEAR(X475),3*(ROUNDUP(MONTH(X475)/3,0)-1)+1,1),$C$15:$C$10000)),"")</f>
        <v/>
      </c>
      <c r="X475" s="16" t="str">
        <f t="array" ref="X475">IF(X474&lt;&gt;"",IF(W474-1&gt;=$U$7,MAX(IF($C$15:$C$10000&lt;=W474-1,$C$15:$C$10000)),""),"")</f>
        <v/>
      </c>
      <c r="Y475" s="16" t="str">
        <f t="array" ref="Y475">IF(Z475&lt;&gt;"",MIN(IF($C$15:$C$10000&gt;=DATE(YEAR(Z475),1,1),$C$15:$C$10000)),"")</f>
        <v/>
      </c>
      <c r="Z475" s="16" t="str">
        <f t="array" ref="Z475">IF(Z474&lt;&gt;"",IF(Y474-1&gt;=$U$7,MAX(IF($C$15:$C$10000&lt;=Y474-1,$C$15:$C$10000)),""),"")</f>
        <v/>
      </c>
      <c r="AA475" s="16" t="str">
        <f t="array" ref="AA475">IF(AB475&lt;&gt;"",MIN(IF($C$15:$C$10000&gt;=AB475-$G$7,$C$15:$C$10000)),"")</f>
        <v/>
      </c>
      <c r="AB475" s="16" t="str">
        <f t="array" ref="AB475">IF(AB474&lt;&gt;"",IF(AA474-1&gt;=$U$7,MAX(IF($C$15:$C$10000&lt;=AA474-1,$C$15:$C$10000)),""),"")</f>
        <v/>
      </c>
    </row>
    <row r="476" spans="3:28" x14ac:dyDescent="0.2">
      <c r="C476" s="16"/>
      <c r="D476" s="29"/>
      <c r="F476" s="16" t="str">
        <f t="shared" si="42"/>
        <v/>
      </c>
      <c r="G476" s="16" t="str">
        <f t="shared" si="43"/>
        <v/>
      </c>
      <c r="H476" s="53" t="str">
        <f t="shared" ca="1" si="44"/>
        <v/>
      </c>
      <c r="I476" s="51" t="str">
        <f t="shared" si="45"/>
        <v/>
      </c>
      <c r="J476" s="29" t="str">
        <f>IF(G476&lt;&gt;"",IF($D$7="Weekly","Wk "&amp;WEEKNUM(G476)&amp;" "&amp;"- "&amp;YEAR(G476),IF($D$7="Monthly",TEXT(G476,"mmm-yyyy"),IF($D$7="Yearly","Y "&amp;YEAR(G476),IF($D$7="Quarterly",YEAR(G476)&amp;" - Q"&amp;LOOKUP(MONTH(G476),{1,4,7,10},{1,2,3,4}),TEXT(F476,"dd-mmm-yy")&amp;" - "&amp;TEXT(G476,"dd-mmm-yy"))))),"")</f>
        <v/>
      </c>
      <c r="O476" s="63"/>
      <c r="S476" s="16" t="str">
        <f t="array" ref="S476">IF(T476&lt;&gt;"",MIN(IF($C$15:$C$10000&gt;=(T476-6),$C$15:$C$10000)),"")</f>
        <v/>
      </c>
      <c r="T476" s="16" t="str">
        <f t="array" ref="T476">IF(T475&lt;&gt;"",IF(S475-1&gt;=$U$7,MAX(IF($C$15:$C$10000&lt;=(S475-1),$C$15:$C$10000)),""),"")</f>
        <v/>
      </c>
      <c r="U476" s="16" t="str">
        <f t="array" ref="U476">IF(V476&lt;&gt;"",MIN(IF($C$15:$C$10000&gt;=DATE(YEAR(V476),MONTH(V476),1),$C$15:$C$10000)),"")</f>
        <v/>
      </c>
      <c r="V476" s="16" t="str">
        <f t="array" ref="V476">IF(V475&lt;&gt;"",IF(U475-1&gt;=$U$7,MAX(IF($C$15:$C$10000&lt;=U475-1,$C$15:$C$10000)),""),"")</f>
        <v/>
      </c>
      <c r="W476" s="20" t="str">
        <f t="array" ref="W476">IF(X476&lt;&gt;"",MIN(IF($C$15:$C$10000&gt;=DATE(YEAR(X476),3*(ROUNDUP(MONTH(X476)/3,0)-1)+1,1),$C$15:$C$10000)),"")</f>
        <v/>
      </c>
      <c r="X476" s="16" t="str">
        <f t="array" ref="X476">IF(X475&lt;&gt;"",IF(W475-1&gt;=$U$7,MAX(IF($C$15:$C$10000&lt;=W475-1,$C$15:$C$10000)),""),"")</f>
        <v/>
      </c>
      <c r="Y476" s="16" t="str">
        <f t="array" ref="Y476">IF(Z476&lt;&gt;"",MIN(IF($C$15:$C$10000&gt;=DATE(YEAR(Z476),1,1),$C$15:$C$10000)),"")</f>
        <v/>
      </c>
      <c r="Z476" s="16" t="str">
        <f t="array" ref="Z476">IF(Z475&lt;&gt;"",IF(Y475-1&gt;=$U$7,MAX(IF($C$15:$C$10000&lt;=Y475-1,$C$15:$C$10000)),""),"")</f>
        <v/>
      </c>
      <c r="AA476" s="16" t="str">
        <f t="array" ref="AA476">IF(AB476&lt;&gt;"",MIN(IF($C$15:$C$10000&gt;=AB476-$G$7,$C$15:$C$10000)),"")</f>
        <v/>
      </c>
      <c r="AB476" s="16" t="str">
        <f t="array" ref="AB476">IF(AB475&lt;&gt;"",IF(AA475-1&gt;=$U$7,MAX(IF($C$15:$C$10000&lt;=AA475-1,$C$15:$C$10000)),""),"")</f>
        <v/>
      </c>
    </row>
    <row r="477" spans="3:28" x14ac:dyDescent="0.2">
      <c r="C477" s="16"/>
      <c r="D477" s="29"/>
      <c r="F477" s="16" t="str">
        <f t="shared" si="42"/>
        <v/>
      </c>
      <c r="G477" s="16" t="str">
        <f t="shared" si="43"/>
        <v/>
      </c>
      <c r="H477" s="53" t="str">
        <f t="shared" ca="1" si="44"/>
        <v/>
      </c>
      <c r="I477" s="51" t="str">
        <f t="shared" si="45"/>
        <v/>
      </c>
      <c r="J477" s="29" t="str">
        <f>IF(G477&lt;&gt;"",IF($D$7="Weekly","Wk "&amp;WEEKNUM(G477)&amp;" "&amp;"- "&amp;YEAR(G477),IF($D$7="Monthly",TEXT(G477,"mmm-yyyy"),IF($D$7="Yearly","Y "&amp;YEAR(G477),IF($D$7="Quarterly",YEAR(G477)&amp;" - Q"&amp;LOOKUP(MONTH(G477),{1,4,7,10},{1,2,3,4}),TEXT(F477,"dd-mmm-yy")&amp;" - "&amp;TEXT(G477,"dd-mmm-yy"))))),"")</f>
        <v/>
      </c>
      <c r="O477" s="63"/>
      <c r="S477" s="16" t="str">
        <f t="array" ref="S477">IF(T477&lt;&gt;"",MIN(IF($C$15:$C$10000&gt;=(T477-6),$C$15:$C$10000)),"")</f>
        <v/>
      </c>
      <c r="T477" s="16" t="str">
        <f t="array" ref="T477">IF(T476&lt;&gt;"",IF(S476-1&gt;=$U$7,MAX(IF($C$15:$C$10000&lt;=(S476-1),$C$15:$C$10000)),""),"")</f>
        <v/>
      </c>
      <c r="U477" s="16" t="str">
        <f t="array" ref="U477">IF(V477&lt;&gt;"",MIN(IF($C$15:$C$10000&gt;=DATE(YEAR(V477),MONTH(V477),1),$C$15:$C$10000)),"")</f>
        <v/>
      </c>
      <c r="V477" s="16" t="str">
        <f t="array" ref="V477">IF(V476&lt;&gt;"",IF(U476-1&gt;=$U$7,MAX(IF($C$15:$C$10000&lt;=U476-1,$C$15:$C$10000)),""),"")</f>
        <v/>
      </c>
      <c r="W477" s="20" t="str">
        <f t="array" ref="W477">IF(X477&lt;&gt;"",MIN(IF($C$15:$C$10000&gt;=DATE(YEAR(X477),3*(ROUNDUP(MONTH(X477)/3,0)-1)+1,1),$C$15:$C$10000)),"")</f>
        <v/>
      </c>
      <c r="X477" s="16" t="str">
        <f t="array" ref="X477">IF(X476&lt;&gt;"",IF(W476-1&gt;=$U$7,MAX(IF($C$15:$C$10000&lt;=W476-1,$C$15:$C$10000)),""),"")</f>
        <v/>
      </c>
      <c r="Y477" s="16" t="str">
        <f t="array" ref="Y477">IF(Z477&lt;&gt;"",MIN(IF($C$15:$C$10000&gt;=DATE(YEAR(Z477),1,1),$C$15:$C$10000)),"")</f>
        <v/>
      </c>
      <c r="Z477" s="16" t="str">
        <f t="array" ref="Z477">IF(Z476&lt;&gt;"",IF(Y476-1&gt;=$U$7,MAX(IF($C$15:$C$10000&lt;=Y476-1,$C$15:$C$10000)),""),"")</f>
        <v/>
      </c>
      <c r="AA477" s="16" t="str">
        <f t="array" ref="AA477">IF(AB477&lt;&gt;"",MIN(IF($C$15:$C$10000&gt;=AB477-$G$7,$C$15:$C$10000)),"")</f>
        <v/>
      </c>
      <c r="AB477" s="16" t="str">
        <f t="array" ref="AB477">IF(AB476&lt;&gt;"",IF(AA476-1&gt;=$U$7,MAX(IF($C$15:$C$10000&lt;=AA476-1,$C$15:$C$10000)),""),"")</f>
        <v/>
      </c>
    </row>
    <row r="478" spans="3:28" x14ac:dyDescent="0.2">
      <c r="C478" s="16"/>
      <c r="D478" s="29"/>
      <c r="F478" s="16" t="str">
        <f t="shared" si="42"/>
        <v/>
      </c>
      <c r="G478" s="16" t="str">
        <f t="shared" si="43"/>
        <v/>
      </c>
      <c r="H478" s="53" t="str">
        <f t="shared" ca="1" si="44"/>
        <v/>
      </c>
      <c r="I478" s="51" t="str">
        <f t="shared" si="45"/>
        <v/>
      </c>
      <c r="J478" s="29" t="str">
        <f>IF(G478&lt;&gt;"",IF($D$7="Weekly","Wk "&amp;WEEKNUM(G478)&amp;" "&amp;"- "&amp;YEAR(G478),IF($D$7="Monthly",TEXT(G478,"mmm-yyyy"),IF($D$7="Yearly","Y "&amp;YEAR(G478),IF($D$7="Quarterly",YEAR(G478)&amp;" - Q"&amp;LOOKUP(MONTH(G478),{1,4,7,10},{1,2,3,4}),TEXT(F478,"dd-mmm-yy")&amp;" - "&amp;TEXT(G478,"dd-mmm-yy"))))),"")</f>
        <v/>
      </c>
      <c r="O478" s="63"/>
      <c r="S478" s="16" t="str">
        <f t="array" ref="S478">IF(T478&lt;&gt;"",MIN(IF($C$15:$C$10000&gt;=(T478-6),$C$15:$C$10000)),"")</f>
        <v/>
      </c>
      <c r="T478" s="16" t="str">
        <f t="array" ref="T478">IF(T477&lt;&gt;"",IF(S477-1&gt;=$U$7,MAX(IF($C$15:$C$10000&lt;=(S477-1),$C$15:$C$10000)),""),"")</f>
        <v/>
      </c>
      <c r="U478" s="16" t="str">
        <f t="array" ref="U478">IF(V478&lt;&gt;"",MIN(IF($C$15:$C$10000&gt;=DATE(YEAR(V478),MONTH(V478),1),$C$15:$C$10000)),"")</f>
        <v/>
      </c>
      <c r="V478" s="16" t="str">
        <f t="array" ref="V478">IF(V477&lt;&gt;"",IF(U477-1&gt;=$U$7,MAX(IF($C$15:$C$10000&lt;=U477-1,$C$15:$C$10000)),""),"")</f>
        <v/>
      </c>
      <c r="W478" s="20" t="str">
        <f t="array" ref="W478">IF(X478&lt;&gt;"",MIN(IF($C$15:$C$10000&gt;=DATE(YEAR(X478),3*(ROUNDUP(MONTH(X478)/3,0)-1)+1,1),$C$15:$C$10000)),"")</f>
        <v/>
      </c>
      <c r="X478" s="16" t="str">
        <f t="array" ref="X478">IF(X477&lt;&gt;"",IF(W477-1&gt;=$U$7,MAX(IF($C$15:$C$10000&lt;=W477-1,$C$15:$C$10000)),""),"")</f>
        <v/>
      </c>
      <c r="Y478" s="16" t="str">
        <f t="array" ref="Y478">IF(Z478&lt;&gt;"",MIN(IF($C$15:$C$10000&gt;=DATE(YEAR(Z478),1,1),$C$15:$C$10000)),"")</f>
        <v/>
      </c>
      <c r="Z478" s="16" t="str">
        <f t="array" ref="Z478">IF(Z477&lt;&gt;"",IF(Y477-1&gt;=$U$7,MAX(IF($C$15:$C$10000&lt;=Y477-1,$C$15:$C$10000)),""),"")</f>
        <v/>
      </c>
      <c r="AA478" s="16" t="str">
        <f t="array" ref="AA478">IF(AB478&lt;&gt;"",MIN(IF($C$15:$C$10000&gt;=AB478-$G$7,$C$15:$C$10000)),"")</f>
        <v/>
      </c>
      <c r="AB478" s="16" t="str">
        <f t="array" ref="AB478">IF(AB477&lt;&gt;"",IF(AA477-1&gt;=$U$7,MAX(IF($C$15:$C$10000&lt;=AA477-1,$C$15:$C$10000)),""),"")</f>
        <v/>
      </c>
    </row>
    <row r="479" spans="3:28" x14ac:dyDescent="0.2">
      <c r="C479" s="16"/>
      <c r="D479" s="29"/>
      <c r="F479" s="16" t="str">
        <f t="shared" si="42"/>
        <v/>
      </c>
      <c r="G479" s="16" t="str">
        <f t="shared" si="43"/>
        <v/>
      </c>
      <c r="H479" s="53" t="str">
        <f t="shared" ca="1" si="44"/>
        <v/>
      </c>
      <c r="I479" s="51" t="str">
        <f t="shared" si="45"/>
        <v/>
      </c>
      <c r="J479" s="29" t="str">
        <f>IF(G479&lt;&gt;"",IF($D$7="Weekly","Wk "&amp;WEEKNUM(G479)&amp;" "&amp;"- "&amp;YEAR(G479),IF($D$7="Monthly",TEXT(G479,"mmm-yyyy"),IF($D$7="Yearly","Y "&amp;YEAR(G479),IF($D$7="Quarterly",YEAR(G479)&amp;" - Q"&amp;LOOKUP(MONTH(G479),{1,4,7,10},{1,2,3,4}),TEXT(F479,"dd-mmm-yy")&amp;" - "&amp;TEXT(G479,"dd-mmm-yy"))))),"")</f>
        <v/>
      </c>
      <c r="O479" s="63"/>
      <c r="S479" s="16" t="str">
        <f t="array" ref="S479">IF(T479&lt;&gt;"",MIN(IF($C$15:$C$10000&gt;=(T479-6),$C$15:$C$10000)),"")</f>
        <v/>
      </c>
      <c r="T479" s="16" t="str">
        <f t="array" ref="T479">IF(T478&lt;&gt;"",IF(S478-1&gt;=$U$7,MAX(IF($C$15:$C$10000&lt;=(S478-1),$C$15:$C$10000)),""),"")</f>
        <v/>
      </c>
      <c r="U479" s="16" t="str">
        <f t="array" ref="U479">IF(V479&lt;&gt;"",MIN(IF($C$15:$C$10000&gt;=DATE(YEAR(V479),MONTH(V479),1),$C$15:$C$10000)),"")</f>
        <v/>
      </c>
      <c r="V479" s="16" t="str">
        <f t="array" ref="V479">IF(V478&lt;&gt;"",IF(U478-1&gt;=$U$7,MAX(IF($C$15:$C$10000&lt;=U478-1,$C$15:$C$10000)),""),"")</f>
        <v/>
      </c>
      <c r="W479" s="20" t="str">
        <f t="array" ref="W479">IF(X479&lt;&gt;"",MIN(IF($C$15:$C$10000&gt;=DATE(YEAR(X479),3*(ROUNDUP(MONTH(X479)/3,0)-1)+1,1),$C$15:$C$10000)),"")</f>
        <v/>
      </c>
      <c r="X479" s="16" t="str">
        <f t="array" ref="X479">IF(X478&lt;&gt;"",IF(W478-1&gt;=$U$7,MAX(IF($C$15:$C$10000&lt;=W478-1,$C$15:$C$10000)),""),"")</f>
        <v/>
      </c>
      <c r="Y479" s="16" t="str">
        <f t="array" ref="Y479">IF(Z479&lt;&gt;"",MIN(IF($C$15:$C$10000&gt;=DATE(YEAR(Z479),1,1),$C$15:$C$10000)),"")</f>
        <v/>
      </c>
      <c r="Z479" s="16" t="str">
        <f t="array" ref="Z479">IF(Z478&lt;&gt;"",IF(Y478-1&gt;=$U$7,MAX(IF($C$15:$C$10000&lt;=Y478-1,$C$15:$C$10000)),""),"")</f>
        <v/>
      </c>
      <c r="AA479" s="16" t="str">
        <f t="array" ref="AA479">IF(AB479&lt;&gt;"",MIN(IF($C$15:$C$10000&gt;=AB479-$G$7,$C$15:$C$10000)),"")</f>
        <v/>
      </c>
      <c r="AB479" s="16" t="str">
        <f t="array" ref="AB479">IF(AB478&lt;&gt;"",IF(AA478-1&gt;=$U$7,MAX(IF($C$15:$C$10000&lt;=AA478-1,$C$15:$C$10000)),""),"")</f>
        <v/>
      </c>
    </row>
    <row r="480" spans="3:28" x14ac:dyDescent="0.2">
      <c r="C480" s="16"/>
      <c r="D480" s="29"/>
      <c r="F480" s="16" t="str">
        <f t="shared" si="42"/>
        <v/>
      </c>
      <c r="G480" s="16" t="str">
        <f t="shared" si="43"/>
        <v/>
      </c>
      <c r="H480" s="53" t="str">
        <f t="shared" ca="1" si="44"/>
        <v/>
      </c>
      <c r="I480" s="51" t="str">
        <f t="shared" si="45"/>
        <v/>
      </c>
      <c r="J480" s="29" t="str">
        <f>IF(G480&lt;&gt;"",IF($D$7="Weekly","Wk "&amp;WEEKNUM(G480)&amp;" "&amp;"- "&amp;YEAR(G480),IF($D$7="Monthly",TEXT(G480,"mmm-yyyy"),IF($D$7="Yearly","Y "&amp;YEAR(G480),IF($D$7="Quarterly",YEAR(G480)&amp;" - Q"&amp;LOOKUP(MONTH(G480),{1,4,7,10},{1,2,3,4}),TEXT(F480,"dd-mmm-yy")&amp;" - "&amp;TEXT(G480,"dd-mmm-yy"))))),"")</f>
        <v/>
      </c>
      <c r="O480" s="63"/>
      <c r="S480" s="16" t="str">
        <f t="array" ref="S480">IF(T480&lt;&gt;"",MIN(IF($C$15:$C$10000&gt;=(T480-6),$C$15:$C$10000)),"")</f>
        <v/>
      </c>
      <c r="T480" s="16" t="str">
        <f t="array" ref="T480">IF(T479&lt;&gt;"",IF(S479-1&gt;=$U$7,MAX(IF($C$15:$C$10000&lt;=(S479-1),$C$15:$C$10000)),""),"")</f>
        <v/>
      </c>
      <c r="U480" s="16" t="str">
        <f t="array" ref="U480">IF(V480&lt;&gt;"",MIN(IF($C$15:$C$10000&gt;=DATE(YEAR(V480),MONTH(V480),1),$C$15:$C$10000)),"")</f>
        <v/>
      </c>
      <c r="V480" s="16" t="str">
        <f t="array" ref="V480">IF(V479&lt;&gt;"",IF(U479-1&gt;=$U$7,MAX(IF($C$15:$C$10000&lt;=U479-1,$C$15:$C$10000)),""),"")</f>
        <v/>
      </c>
      <c r="W480" s="20" t="str">
        <f t="array" ref="W480">IF(X480&lt;&gt;"",MIN(IF($C$15:$C$10000&gt;=DATE(YEAR(X480),3*(ROUNDUP(MONTH(X480)/3,0)-1)+1,1),$C$15:$C$10000)),"")</f>
        <v/>
      </c>
      <c r="X480" s="16" t="str">
        <f t="array" ref="X480">IF(X479&lt;&gt;"",IF(W479-1&gt;=$U$7,MAX(IF($C$15:$C$10000&lt;=W479-1,$C$15:$C$10000)),""),"")</f>
        <v/>
      </c>
      <c r="Y480" s="16" t="str">
        <f t="array" ref="Y480">IF(Z480&lt;&gt;"",MIN(IF($C$15:$C$10000&gt;=DATE(YEAR(Z480),1,1),$C$15:$C$10000)),"")</f>
        <v/>
      </c>
      <c r="Z480" s="16" t="str">
        <f t="array" ref="Z480">IF(Z479&lt;&gt;"",IF(Y479-1&gt;=$U$7,MAX(IF($C$15:$C$10000&lt;=Y479-1,$C$15:$C$10000)),""),"")</f>
        <v/>
      </c>
      <c r="AA480" s="16" t="str">
        <f t="array" ref="AA480">IF(AB480&lt;&gt;"",MIN(IF($C$15:$C$10000&gt;=AB480-$G$7,$C$15:$C$10000)),"")</f>
        <v/>
      </c>
      <c r="AB480" s="16" t="str">
        <f t="array" ref="AB480">IF(AB479&lt;&gt;"",IF(AA479-1&gt;=$U$7,MAX(IF($C$15:$C$10000&lt;=AA479-1,$C$15:$C$10000)),""),"")</f>
        <v/>
      </c>
    </row>
    <row r="481" spans="3:28" x14ac:dyDescent="0.2">
      <c r="C481" s="16"/>
      <c r="D481" s="29"/>
      <c r="F481" s="16" t="str">
        <f t="shared" si="42"/>
        <v/>
      </c>
      <c r="G481" s="16" t="str">
        <f t="shared" si="43"/>
        <v/>
      </c>
      <c r="H481" s="53" t="str">
        <f t="shared" ca="1" si="44"/>
        <v/>
      </c>
      <c r="I481" s="51" t="str">
        <f t="shared" si="45"/>
        <v/>
      </c>
      <c r="J481" s="29" t="str">
        <f>IF(G481&lt;&gt;"",IF($D$7="Weekly","Wk "&amp;WEEKNUM(G481)&amp;" "&amp;"- "&amp;YEAR(G481),IF($D$7="Monthly",TEXT(G481,"mmm-yyyy"),IF($D$7="Yearly","Y "&amp;YEAR(G481),IF($D$7="Quarterly",YEAR(G481)&amp;" - Q"&amp;LOOKUP(MONTH(G481),{1,4,7,10},{1,2,3,4}),TEXT(F481,"dd-mmm-yy")&amp;" - "&amp;TEXT(G481,"dd-mmm-yy"))))),"")</f>
        <v/>
      </c>
      <c r="O481" s="63"/>
      <c r="S481" s="16" t="str">
        <f t="array" ref="S481">IF(T481&lt;&gt;"",MIN(IF($C$15:$C$10000&gt;=(T481-6),$C$15:$C$10000)),"")</f>
        <v/>
      </c>
      <c r="T481" s="16" t="str">
        <f t="array" ref="T481">IF(T480&lt;&gt;"",IF(S480-1&gt;=$U$7,MAX(IF($C$15:$C$10000&lt;=(S480-1),$C$15:$C$10000)),""),"")</f>
        <v/>
      </c>
      <c r="U481" s="16" t="str">
        <f t="array" ref="U481">IF(V481&lt;&gt;"",MIN(IF($C$15:$C$10000&gt;=DATE(YEAR(V481),MONTH(V481),1),$C$15:$C$10000)),"")</f>
        <v/>
      </c>
      <c r="V481" s="16" t="str">
        <f t="array" ref="V481">IF(V480&lt;&gt;"",IF(U480-1&gt;=$U$7,MAX(IF($C$15:$C$10000&lt;=U480-1,$C$15:$C$10000)),""),"")</f>
        <v/>
      </c>
      <c r="W481" s="20" t="str">
        <f t="array" ref="W481">IF(X481&lt;&gt;"",MIN(IF($C$15:$C$10000&gt;=DATE(YEAR(X481),3*(ROUNDUP(MONTH(X481)/3,0)-1)+1,1),$C$15:$C$10000)),"")</f>
        <v/>
      </c>
      <c r="X481" s="16" t="str">
        <f t="array" ref="X481">IF(X480&lt;&gt;"",IF(W480-1&gt;=$U$7,MAX(IF($C$15:$C$10000&lt;=W480-1,$C$15:$C$10000)),""),"")</f>
        <v/>
      </c>
      <c r="Y481" s="16" t="str">
        <f t="array" ref="Y481">IF(Z481&lt;&gt;"",MIN(IF($C$15:$C$10000&gt;=DATE(YEAR(Z481),1,1),$C$15:$C$10000)),"")</f>
        <v/>
      </c>
      <c r="Z481" s="16" t="str">
        <f t="array" ref="Z481">IF(Z480&lt;&gt;"",IF(Y480-1&gt;=$U$7,MAX(IF($C$15:$C$10000&lt;=Y480-1,$C$15:$C$10000)),""),"")</f>
        <v/>
      </c>
      <c r="AA481" s="16" t="str">
        <f t="array" ref="AA481">IF(AB481&lt;&gt;"",MIN(IF($C$15:$C$10000&gt;=AB481-$G$7,$C$15:$C$10000)),"")</f>
        <v/>
      </c>
      <c r="AB481" s="16" t="str">
        <f t="array" ref="AB481">IF(AB480&lt;&gt;"",IF(AA480-1&gt;=$U$7,MAX(IF($C$15:$C$10000&lt;=AA480-1,$C$15:$C$10000)),""),"")</f>
        <v/>
      </c>
    </row>
    <row r="482" spans="3:28" x14ac:dyDescent="0.2">
      <c r="C482" s="16"/>
      <c r="D482" s="29"/>
      <c r="F482" s="16" t="str">
        <f t="shared" si="42"/>
        <v/>
      </c>
      <c r="G482" s="16" t="str">
        <f t="shared" si="43"/>
        <v/>
      </c>
      <c r="H482" s="53" t="str">
        <f t="shared" ca="1" si="44"/>
        <v/>
      </c>
      <c r="I482" s="51" t="str">
        <f t="shared" si="45"/>
        <v/>
      </c>
      <c r="J482" s="29" t="str">
        <f>IF(G482&lt;&gt;"",IF($D$7="Weekly","Wk "&amp;WEEKNUM(G482)&amp;" "&amp;"- "&amp;YEAR(G482),IF($D$7="Monthly",TEXT(G482,"mmm-yyyy"),IF($D$7="Yearly","Y "&amp;YEAR(G482),IF($D$7="Quarterly",YEAR(G482)&amp;" - Q"&amp;LOOKUP(MONTH(G482),{1,4,7,10},{1,2,3,4}),TEXT(F482,"dd-mmm-yy")&amp;" - "&amp;TEXT(G482,"dd-mmm-yy"))))),"")</f>
        <v/>
      </c>
      <c r="O482" s="63"/>
      <c r="S482" s="16" t="str">
        <f t="array" ref="S482">IF(T482&lt;&gt;"",MIN(IF($C$15:$C$10000&gt;=(T482-6),$C$15:$C$10000)),"")</f>
        <v/>
      </c>
      <c r="T482" s="16" t="str">
        <f t="array" ref="T482">IF(T481&lt;&gt;"",IF(S481-1&gt;=$U$7,MAX(IF($C$15:$C$10000&lt;=(S481-1),$C$15:$C$10000)),""),"")</f>
        <v/>
      </c>
      <c r="U482" s="16" t="str">
        <f t="array" ref="U482">IF(V482&lt;&gt;"",MIN(IF($C$15:$C$10000&gt;=DATE(YEAR(V482),MONTH(V482),1),$C$15:$C$10000)),"")</f>
        <v/>
      </c>
      <c r="V482" s="16" t="str">
        <f t="array" ref="V482">IF(V481&lt;&gt;"",IF(U481-1&gt;=$U$7,MAX(IF($C$15:$C$10000&lt;=U481-1,$C$15:$C$10000)),""),"")</f>
        <v/>
      </c>
      <c r="W482" s="20" t="str">
        <f t="array" ref="W482">IF(X482&lt;&gt;"",MIN(IF($C$15:$C$10000&gt;=DATE(YEAR(X482),3*(ROUNDUP(MONTH(X482)/3,0)-1)+1,1),$C$15:$C$10000)),"")</f>
        <v/>
      </c>
      <c r="X482" s="16" t="str">
        <f t="array" ref="X482">IF(X481&lt;&gt;"",IF(W481-1&gt;=$U$7,MAX(IF($C$15:$C$10000&lt;=W481-1,$C$15:$C$10000)),""),"")</f>
        <v/>
      </c>
      <c r="Y482" s="16" t="str">
        <f t="array" ref="Y482">IF(Z482&lt;&gt;"",MIN(IF($C$15:$C$10000&gt;=DATE(YEAR(Z482),1,1),$C$15:$C$10000)),"")</f>
        <v/>
      </c>
      <c r="Z482" s="16" t="str">
        <f t="array" ref="Z482">IF(Z481&lt;&gt;"",IF(Y481-1&gt;=$U$7,MAX(IF($C$15:$C$10000&lt;=Y481-1,$C$15:$C$10000)),""),"")</f>
        <v/>
      </c>
      <c r="AA482" s="16" t="str">
        <f t="array" ref="AA482">IF(AB482&lt;&gt;"",MIN(IF($C$15:$C$10000&gt;=AB482-$G$7,$C$15:$C$10000)),"")</f>
        <v/>
      </c>
      <c r="AB482" s="16" t="str">
        <f t="array" ref="AB482">IF(AB481&lt;&gt;"",IF(AA481-1&gt;=$U$7,MAX(IF($C$15:$C$10000&lt;=AA481-1,$C$15:$C$10000)),""),"")</f>
        <v/>
      </c>
    </row>
    <row r="483" spans="3:28" x14ac:dyDescent="0.2">
      <c r="C483" s="16"/>
      <c r="D483" s="29"/>
      <c r="F483" s="16" t="str">
        <f t="shared" si="42"/>
        <v/>
      </c>
      <c r="G483" s="16" t="str">
        <f t="shared" si="43"/>
        <v/>
      </c>
      <c r="H483" s="53" t="str">
        <f t="shared" ca="1" si="44"/>
        <v/>
      </c>
      <c r="I483" s="51" t="str">
        <f t="shared" si="45"/>
        <v/>
      </c>
      <c r="J483" s="29" t="str">
        <f>IF(G483&lt;&gt;"",IF($D$7="Weekly","Wk "&amp;WEEKNUM(G483)&amp;" "&amp;"- "&amp;YEAR(G483),IF($D$7="Monthly",TEXT(G483,"mmm-yyyy"),IF($D$7="Yearly","Y "&amp;YEAR(G483),IF($D$7="Quarterly",YEAR(G483)&amp;" - Q"&amp;LOOKUP(MONTH(G483),{1,4,7,10},{1,2,3,4}),TEXT(F483,"dd-mmm-yy")&amp;" - "&amp;TEXT(G483,"dd-mmm-yy"))))),"")</f>
        <v/>
      </c>
      <c r="O483" s="63"/>
      <c r="S483" s="16" t="str">
        <f t="array" ref="S483">IF(T483&lt;&gt;"",MIN(IF($C$15:$C$10000&gt;=(T483-6),$C$15:$C$10000)),"")</f>
        <v/>
      </c>
      <c r="T483" s="16" t="str">
        <f t="array" ref="T483">IF(T482&lt;&gt;"",IF(S482-1&gt;=$U$7,MAX(IF($C$15:$C$10000&lt;=(S482-1),$C$15:$C$10000)),""),"")</f>
        <v/>
      </c>
      <c r="U483" s="16" t="str">
        <f t="array" ref="U483">IF(V483&lt;&gt;"",MIN(IF($C$15:$C$10000&gt;=DATE(YEAR(V483),MONTH(V483),1),$C$15:$C$10000)),"")</f>
        <v/>
      </c>
      <c r="V483" s="16" t="str">
        <f t="array" ref="V483">IF(V482&lt;&gt;"",IF(U482-1&gt;=$U$7,MAX(IF($C$15:$C$10000&lt;=U482-1,$C$15:$C$10000)),""),"")</f>
        <v/>
      </c>
      <c r="W483" s="20" t="str">
        <f t="array" ref="W483">IF(X483&lt;&gt;"",MIN(IF($C$15:$C$10000&gt;=DATE(YEAR(X483),3*(ROUNDUP(MONTH(X483)/3,0)-1)+1,1),$C$15:$C$10000)),"")</f>
        <v/>
      </c>
      <c r="X483" s="16" t="str">
        <f t="array" ref="X483">IF(X482&lt;&gt;"",IF(W482-1&gt;=$U$7,MAX(IF($C$15:$C$10000&lt;=W482-1,$C$15:$C$10000)),""),"")</f>
        <v/>
      </c>
      <c r="Y483" s="16" t="str">
        <f t="array" ref="Y483">IF(Z483&lt;&gt;"",MIN(IF($C$15:$C$10000&gt;=DATE(YEAR(Z483),1,1),$C$15:$C$10000)),"")</f>
        <v/>
      </c>
      <c r="Z483" s="16" t="str">
        <f t="array" ref="Z483">IF(Z482&lt;&gt;"",IF(Y482-1&gt;=$U$7,MAX(IF($C$15:$C$10000&lt;=Y482-1,$C$15:$C$10000)),""),"")</f>
        <v/>
      </c>
      <c r="AA483" s="16" t="str">
        <f t="array" ref="AA483">IF(AB483&lt;&gt;"",MIN(IF($C$15:$C$10000&gt;=AB483-$G$7,$C$15:$C$10000)),"")</f>
        <v/>
      </c>
      <c r="AB483" s="16" t="str">
        <f t="array" ref="AB483">IF(AB482&lt;&gt;"",IF(AA482-1&gt;=$U$7,MAX(IF($C$15:$C$10000&lt;=AA482-1,$C$15:$C$10000)),""),"")</f>
        <v/>
      </c>
    </row>
    <row r="484" spans="3:28" x14ac:dyDescent="0.2">
      <c r="C484" s="16"/>
      <c r="D484" s="29"/>
      <c r="F484" s="16" t="str">
        <f t="shared" si="42"/>
        <v/>
      </c>
      <c r="G484" s="16" t="str">
        <f t="shared" si="43"/>
        <v/>
      </c>
      <c r="H484" s="53" t="str">
        <f t="shared" ca="1" si="44"/>
        <v/>
      </c>
      <c r="I484" s="51" t="str">
        <f t="shared" si="45"/>
        <v/>
      </c>
      <c r="J484" s="29" t="str">
        <f>IF(G484&lt;&gt;"",IF($D$7="Weekly","Wk "&amp;WEEKNUM(G484)&amp;" "&amp;"- "&amp;YEAR(G484),IF($D$7="Monthly",TEXT(G484,"mmm-yyyy"),IF($D$7="Yearly","Y "&amp;YEAR(G484),IF($D$7="Quarterly",YEAR(G484)&amp;" - Q"&amp;LOOKUP(MONTH(G484),{1,4,7,10},{1,2,3,4}),TEXT(F484,"dd-mmm-yy")&amp;" - "&amp;TEXT(G484,"dd-mmm-yy"))))),"")</f>
        <v/>
      </c>
      <c r="O484" s="63"/>
      <c r="S484" s="16" t="str">
        <f t="array" ref="S484">IF(T484&lt;&gt;"",MIN(IF($C$15:$C$10000&gt;=(T484-6),$C$15:$C$10000)),"")</f>
        <v/>
      </c>
      <c r="T484" s="16" t="str">
        <f t="array" ref="T484">IF(T483&lt;&gt;"",IF(S483-1&gt;=$U$7,MAX(IF($C$15:$C$10000&lt;=(S483-1),$C$15:$C$10000)),""),"")</f>
        <v/>
      </c>
      <c r="U484" s="16" t="str">
        <f t="array" ref="U484">IF(V484&lt;&gt;"",MIN(IF($C$15:$C$10000&gt;=DATE(YEAR(V484),MONTH(V484),1),$C$15:$C$10000)),"")</f>
        <v/>
      </c>
      <c r="V484" s="16" t="str">
        <f t="array" ref="V484">IF(V483&lt;&gt;"",IF(U483-1&gt;=$U$7,MAX(IF($C$15:$C$10000&lt;=U483-1,$C$15:$C$10000)),""),"")</f>
        <v/>
      </c>
      <c r="W484" s="20" t="str">
        <f t="array" ref="W484">IF(X484&lt;&gt;"",MIN(IF($C$15:$C$10000&gt;=DATE(YEAR(X484),3*(ROUNDUP(MONTH(X484)/3,0)-1)+1,1),$C$15:$C$10000)),"")</f>
        <v/>
      </c>
      <c r="X484" s="16" t="str">
        <f t="array" ref="X484">IF(X483&lt;&gt;"",IF(W483-1&gt;=$U$7,MAX(IF($C$15:$C$10000&lt;=W483-1,$C$15:$C$10000)),""),"")</f>
        <v/>
      </c>
      <c r="Y484" s="16" t="str">
        <f t="array" ref="Y484">IF(Z484&lt;&gt;"",MIN(IF($C$15:$C$10000&gt;=DATE(YEAR(Z484),1,1),$C$15:$C$10000)),"")</f>
        <v/>
      </c>
      <c r="Z484" s="16" t="str">
        <f t="array" ref="Z484">IF(Z483&lt;&gt;"",IF(Y483-1&gt;=$U$7,MAX(IF($C$15:$C$10000&lt;=Y483-1,$C$15:$C$10000)),""),"")</f>
        <v/>
      </c>
      <c r="AA484" s="16" t="str">
        <f t="array" ref="AA484">IF(AB484&lt;&gt;"",MIN(IF($C$15:$C$10000&gt;=AB484-$G$7,$C$15:$C$10000)),"")</f>
        <v/>
      </c>
      <c r="AB484" s="16" t="str">
        <f t="array" ref="AB484">IF(AB483&lt;&gt;"",IF(AA483-1&gt;=$U$7,MAX(IF($C$15:$C$10000&lt;=AA483-1,$C$15:$C$10000)),""),"")</f>
        <v/>
      </c>
    </row>
    <row r="485" spans="3:28" x14ac:dyDescent="0.2">
      <c r="C485" s="16"/>
      <c r="D485" s="29"/>
      <c r="F485" s="16" t="str">
        <f t="shared" si="42"/>
        <v/>
      </c>
      <c r="G485" s="16" t="str">
        <f t="shared" si="43"/>
        <v/>
      </c>
      <c r="H485" s="53" t="str">
        <f t="shared" ca="1" si="44"/>
        <v/>
      </c>
      <c r="I485" s="51" t="str">
        <f t="shared" si="45"/>
        <v/>
      </c>
      <c r="J485" s="29" t="str">
        <f>IF(G485&lt;&gt;"",IF($D$7="Weekly","Wk "&amp;WEEKNUM(G485)&amp;" "&amp;"- "&amp;YEAR(G485),IF($D$7="Monthly",TEXT(G485,"mmm-yyyy"),IF($D$7="Yearly","Y "&amp;YEAR(G485),IF($D$7="Quarterly",YEAR(G485)&amp;" - Q"&amp;LOOKUP(MONTH(G485),{1,4,7,10},{1,2,3,4}),TEXT(F485,"dd-mmm-yy")&amp;" - "&amp;TEXT(G485,"dd-mmm-yy"))))),"")</f>
        <v/>
      </c>
      <c r="O485" s="63"/>
      <c r="S485" s="16" t="str">
        <f t="array" ref="S485">IF(T485&lt;&gt;"",MIN(IF($C$15:$C$10000&gt;=(T485-6),$C$15:$C$10000)),"")</f>
        <v/>
      </c>
      <c r="T485" s="16" t="str">
        <f t="array" ref="T485">IF(T484&lt;&gt;"",IF(S484-1&gt;=$U$7,MAX(IF($C$15:$C$10000&lt;=(S484-1),$C$15:$C$10000)),""),"")</f>
        <v/>
      </c>
      <c r="U485" s="16" t="str">
        <f t="array" ref="U485">IF(V485&lt;&gt;"",MIN(IF($C$15:$C$10000&gt;=DATE(YEAR(V485),MONTH(V485),1),$C$15:$C$10000)),"")</f>
        <v/>
      </c>
      <c r="V485" s="16" t="str">
        <f t="array" ref="V485">IF(V484&lt;&gt;"",IF(U484-1&gt;=$U$7,MAX(IF($C$15:$C$10000&lt;=U484-1,$C$15:$C$10000)),""),"")</f>
        <v/>
      </c>
      <c r="W485" s="20" t="str">
        <f t="array" ref="W485">IF(X485&lt;&gt;"",MIN(IF($C$15:$C$10000&gt;=DATE(YEAR(X485),3*(ROUNDUP(MONTH(X485)/3,0)-1)+1,1),$C$15:$C$10000)),"")</f>
        <v/>
      </c>
      <c r="X485" s="16" t="str">
        <f t="array" ref="X485">IF(X484&lt;&gt;"",IF(W484-1&gt;=$U$7,MAX(IF($C$15:$C$10000&lt;=W484-1,$C$15:$C$10000)),""),"")</f>
        <v/>
      </c>
      <c r="Y485" s="16" t="str">
        <f t="array" ref="Y485">IF(Z485&lt;&gt;"",MIN(IF($C$15:$C$10000&gt;=DATE(YEAR(Z485),1,1),$C$15:$C$10000)),"")</f>
        <v/>
      </c>
      <c r="Z485" s="16" t="str">
        <f t="array" ref="Z485">IF(Z484&lt;&gt;"",IF(Y484-1&gt;=$U$7,MAX(IF($C$15:$C$10000&lt;=Y484-1,$C$15:$C$10000)),""),"")</f>
        <v/>
      </c>
      <c r="AA485" s="16" t="str">
        <f t="array" ref="AA485">IF(AB485&lt;&gt;"",MIN(IF($C$15:$C$10000&gt;=AB485-$G$7,$C$15:$C$10000)),"")</f>
        <v/>
      </c>
      <c r="AB485" s="16" t="str">
        <f t="array" ref="AB485">IF(AB484&lt;&gt;"",IF(AA484-1&gt;=$U$7,MAX(IF($C$15:$C$10000&lt;=AA484-1,$C$15:$C$10000)),""),"")</f>
        <v/>
      </c>
    </row>
    <row r="486" spans="3:28" x14ac:dyDescent="0.2">
      <c r="C486" s="16"/>
      <c r="D486" s="29"/>
      <c r="F486" s="16" t="str">
        <f t="shared" si="42"/>
        <v/>
      </c>
      <c r="G486" s="16" t="str">
        <f t="shared" si="43"/>
        <v/>
      </c>
      <c r="H486" s="53" t="str">
        <f t="shared" ca="1" si="44"/>
        <v/>
      </c>
      <c r="I486" s="51" t="str">
        <f t="shared" si="45"/>
        <v/>
      </c>
      <c r="J486" s="29" t="str">
        <f>IF(G486&lt;&gt;"",IF($D$7="Weekly","Wk "&amp;WEEKNUM(G486)&amp;" "&amp;"- "&amp;YEAR(G486),IF($D$7="Monthly",TEXT(G486,"mmm-yyyy"),IF($D$7="Yearly","Y "&amp;YEAR(G486),IF($D$7="Quarterly",YEAR(G486)&amp;" - Q"&amp;LOOKUP(MONTH(G486),{1,4,7,10},{1,2,3,4}),TEXT(F486,"dd-mmm-yy")&amp;" - "&amp;TEXT(G486,"dd-mmm-yy"))))),"")</f>
        <v/>
      </c>
      <c r="O486" s="63"/>
      <c r="S486" s="16" t="str">
        <f t="array" ref="S486">IF(T486&lt;&gt;"",MIN(IF($C$15:$C$10000&gt;=(T486-6),$C$15:$C$10000)),"")</f>
        <v/>
      </c>
      <c r="T486" s="16" t="str">
        <f t="array" ref="T486">IF(T485&lt;&gt;"",IF(S485-1&gt;=$U$7,MAX(IF($C$15:$C$10000&lt;=(S485-1),$C$15:$C$10000)),""),"")</f>
        <v/>
      </c>
      <c r="U486" s="16" t="str">
        <f t="array" ref="U486">IF(V486&lt;&gt;"",MIN(IF($C$15:$C$10000&gt;=DATE(YEAR(V486),MONTH(V486),1),$C$15:$C$10000)),"")</f>
        <v/>
      </c>
      <c r="V486" s="16" t="str">
        <f t="array" ref="V486">IF(V485&lt;&gt;"",IF(U485-1&gt;=$U$7,MAX(IF($C$15:$C$10000&lt;=U485-1,$C$15:$C$10000)),""),"")</f>
        <v/>
      </c>
      <c r="W486" s="20" t="str">
        <f t="array" ref="W486">IF(X486&lt;&gt;"",MIN(IF($C$15:$C$10000&gt;=DATE(YEAR(X486),3*(ROUNDUP(MONTH(X486)/3,0)-1)+1,1),$C$15:$C$10000)),"")</f>
        <v/>
      </c>
      <c r="X486" s="16" t="str">
        <f t="array" ref="X486">IF(X485&lt;&gt;"",IF(W485-1&gt;=$U$7,MAX(IF($C$15:$C$10000&lt;=W485-1,$C$15:$C$10000)),""),"")</f>
        <v/>
      </c>
      <c r="Y486" s="16" t="str">
        <f t="array" ref="Y486">IF(Z486&lt;&gt;"",MIN(IF($C$15:$C$10000&gt;=DATE(YEAR(Z486),1,1),$C$15:$C$10000)),"")</f>
        <v/>
      </c>
      <c r="Z486" s="16" t="str">
        <f t="array" ref="Z486">IF(Z485&lt;&gt;"",IF(Y485-1&gt;=$U$7,MAX(IF($C$15:$C$10000&lt;=Y485-1,$C$15:$C$10000)),""),"")</f>
        <v/>
      </c>
      <c r="AA486" s="16" t="str">
        <f t="array" ref="AA486">IF(AB486&lt;&gt;"",MIN(IF($C$15:$C$10000&gt;=AB486-$G$7,$C$15:$C$10000)),"")</f>
        <v/>
      </c>
      <c r="AB486" s="16" t="str">
        <f t="array" ref="AB486">IF(AB485&lt;&gt;"",IF(AA485-1&gt;=$U$7,MAX(IF($C$15:$C$10000&lt;=AA485-1,$C$15:$C$10000)),""),"")</f>
        <v/>
      </c>
    </row>
    <row r="487" spans="3:28" x14ac:dyDescent="0.2">
      <c r="C487" s="16"/>
      <c r="D487" s="29"/>
      <c r="F487" s="16" t="str">
        <f t="shared" si="42"/>
        <v/>
      </c>
      <c r="G487" s="16" t="str">
        <f t="shared" si="43"/>
        <v/>
      </c>
      <c r="H487" s="53" t="str">
        <f t="shared" ca="1" si="44"/>
        <v/>
      </c>
      <c r="I487" s="51" t="str">
        <f t="shared" si="45"/>
        <v/>
      </c>
      <c r="J487" s="29" t="str">
        <f>IF(G487&lt;&gt;"",IF($D$7="Weekly","Wk "&amp;WEEKNUM(G487)&amp;" "&amp;"- "&amp;YEAR(G487),IF($D$7="Monthly",TEXT(G487,"mmm-yyyy"),IF($D$7="Yearly","Y "&amp;YEAR(G487),IF($D$7="Quarterly",YEAR(G487)&amp;" - Q"&amp;LOOKUP(MONTH(G487),{1,4,7,10},{1,2,3,4}),TEXT(F487,"dd-mmm-yy")&amp;" - "&amp;TEXT(G487,"dd-mmm-yy"))))),"")</f>
        <v/>
      </c>
      <c r="O487" s="63"/>
      <c r="S487" s="16" t="str">
        <f t="array" ref="S487">IF(T487&lt;&gt;"",MIN(IF($C$15:$C$10000&gt;=(T487-6),$C$15:$C$10000)),"")</f>
        <v/>
      </c>
      <c r="T487" s="16" t="str">
        <f t="array" ref="T487">IF(T486&lt;&gt;"",IF(S486-1&gt;=$U$7,MAX(IF($C$15:$C$10000&lt;=(S486-1),$C$15:$C$10000)),""),"")</f>
        <v/>
      </c>
      <c r="U487" s="16" t="str">
        <f t="array" ref="U487">IF(V487&lt;&gt;"",MIN(IF($C$15:$C$10000&gt;=DATE(YEAR(V487),MONTH(V487),1),$C$15:$C$10000)),"")</f>
        <v/>
      </c>
      <c r="V487" s="16" t="str">
        <f t="array" ref="V487">IF(V486&lt;&gt;"",IF(U486-1&gt;=$U$7,MAX(IF($C$15:$C$10000&lt;=U486-1,$C$15:$C$10000)),""),"")</f>
        <v/>
      </c>
      <c r="W487" s="20" t="str">
        <f t="array" ref="W487">IF(X487&lt;&gt;"",MIN(IF($C$15:$C$10000&gt;=DATE(YEAR(X487),3*(ROUNDUP(MONTH(X487)/3,0)-1)+1,1),$C$15:$C$10000)),"")</f>
        <v/>
      </c>
      <c r="X487" s="16" t="str">
        <f t="array" ref="X487">IF(X486&lt;&gt;"",IF(W486-1&gt;=$U$7,MAX(IF($C$15:$C$10000&lt;=W486-1,$C$15:$C$10000)),""),"")</f>
        <v/>
      </c>
      <c r="Y487" s="16" t="str">
        <f t="array" ref="Y487">IF(Z487&lt;&gt;"",MIN(IF($C$15:$C$10000&gt;=DATE(YEAR(Z487),1,1),$C$15:$C$10000)),"")</f>
        <v/>
      </c>
      <c r="Z487" s="16" t="str">
        <f t="array" ref="Z487">IF(Z486&lt;&gt;"",IF(Y486-1&gt;=$U$7,MAX(IF($C$15:$C$10000&lt;=Y486-1,$C$15:$C$10000)),""),"")</f>
        <v/>
      </c>
      <c r="AA487" s="16" t="str">
        <f t="array" ref="AA487">IF(AB487&lt;&gt;"",MIN(IF($C$15:$C$10000&gt;=AB487-$G$7,$C$15:$C$10000)),"")</f>
        <v/>
      </c>
      <c r="AB487" s="16" t="str">
        <f t="array" ref="AB487">IF(AB486&lt;&gt;"",IF(AA486-1&gt;=$U$7,MAX(IF($C$15:$C$10000&lt;=AA486-1,$C$15:$C$10000)),""),"")</f>
        <v/>
      </c>
    </row>
    <row r="488" spans="3:28" x14ac:dyDescent="0.2">
      <c r="C488" s="16"/>
      <c r="D488" s="29"/>
      <c r="F488" s="16" t="str">
        <f t="shared" si="42"/>
        <v/>
      </c>
      <c r="G488" s="16" t="str">
        <f t="shared" si="43"/>
        <v/>
      </c>
      <c r="H488" s="53" t="str">
        <f t="shared" ca="1" si="44"/>
        <v/>
      </c>
      <c r="I488" s="51" t="str">
        <f t="shared" si="45"/>
        <v/>
      </c>
      <c r="J488" s="29" t="str">
        <f>IF(G488&lt;&gt;"",IF($D$7="Weekly","Wk "&amp;WEEKNUM(G488)&amp;" "&amp;"- "&amp;YEAR(G488),IF($D$7="Monthly",TEXT(G488,"mmm-yyyy"),IF($D$7="Yearly","Y "&amp;YEAR(G488),IF($D$7="Quarterly",YEAR(G488)&amp;" - Q"&amp;LOOKUP(MONTH(G488),{1,4,7,10},{1,2,3,4}),TEXT(F488,"dd-mmm-yy")&amp;" - "&amp;TEXT(G488,"dd-mmm-yy"))))),"")</f>
        <v/>
      </c>
      <c r="O488" s="63"/>
      <c r="S488" s="16" t="str">
        <f t="array" ref="S488">IF(T488&lt;&gt;"",MIN(IF($C$15:$C$10000&gt;=(T488-6),$C$15:$C$10000)),"")</f>
        <v/>
      </c>
      <c r="T488" s="16" t="str">
        <f t="array" ref="T488">IF(T487&lt;&gt;"",IF(S487-1&gt;=$U$7,MAX(IF($C$15:$C$10000&lt;=(S487-1),$C$15:$C$10000)),""),"")</f>
        <v/>
      </c>
      <c r="U488" s="16" t="str">
        <f t="array" ref="U488">IF(V488&lt;&gt;"",MIN(IF($C$15:$C$10000&gt;=DATE(YEAR(V488),MONTH(V488),1),$C$15:$C$10000)),"")</f>
        <v/>
      </c>
      <c r="V488" s="16" t="str">
        <f t="array" ref="V488">IF(V487&lt;&gt;"",IF(U487-1&gt;=$U$7,MAX(IF($C$15:$C$10000&lt;=U487-1,$C$15:$C$10000)),""),"")</f>
        <v/>
      </c>
      <c r="W488" s="20" t="str">
        <f t="array" ref="W488">IF(X488&lt;&gt;"",MIN(IF($C$15:$C$10000&gt;=DATE(YEAR(X488),3*(ROUNDUP(MONTH(X488)/3,0)-1)+1,1),$C$15:$C$10000)),"")</f>
        <v/>
      </c>
      <c r="X488" s="16" t="str">
        <f t="array" ref="X488">IF(X487&lt;&gt;"",IF(W487-1&gt;=$U$7,MAX(IF($C$15:$C$10000&lt;=W487-1,$C$15:$C$10000)),""),"")</f>
        <v/>
      </c>
      <c r="Y488" s="16" t="str">
        <f t="array" ref="Y488">IF(Z488&lt;&gt;"",MIN(IF($C$15:$C$10000&gt;=DATE(YEAR(Z488),1,1),$C$15:$C$10000)),"")</f>
        <v/>
      </c>
      <c r="Z488" s="16" t="str">
        <f t="array" ref="Z488">IF(Z487&lt;&gt;"",IF(Y487-1&gt;=$U$7,MAX(IF($C$15:$C$10000&lt;=Y487-1,$C$15:$C$10000)),""),"")</f>
        <v/>
      </c>
      <c r="AA488" s="16" t="str">
        <f t="array" ref="AA488">IF(AB488&lt;&gt;"",MIN(IF($C$15:$C$10000&gt;=AB488-$G$7,$C$15:$C$10000)),"")</f>
        <v/>
      </c>
      <c r="AB488" s="16" t="str">
        <f t="array" ref="AB488">IF(AB487&lt;&gt;"",IF(AA487-1&gt;=$U$7,MAX(IF($C$15:$C$10000&lt;=AA487-1,$C$15:$C$10000)),""),"")</f>
        <v/>
      </c>
    </row>
    <row r="489" spans="3:28" x14ac:dyDescent="0.2">
      <c r="C489" s="16"/>
      <c r="D489" s="29"/>
      <c r="F489" s="16" t="str">
        <f t="shared" ref="F489:F519" si="46">IF($D$7="Weekly",S489,IF($D$7="Monthly",U489,IF($D$7="Quarterly",W489,IF($D$7="Yearly",Y489,AA489))))</f>
        <v/>
      </c>
      <c r="G489" s="16" t="str">
        <f t="shared" ref="G489:G519" si="47">IF($D$7="Weekly",T489,IF($D$7="Monthly",V489,IF($D$7="Quarterly",X489,IF($D$7="Yearly",Z489,AB489))))</f>
        <v/>
      </c>
      <c r="H489" s="53" t="str">
        <f t="shared" ca="1" si="44"/>
        <v/>
      </c>
      <c r="I489" s="51" t="str">
        <f t="shared" si="45"/>
        <v/>
      </c>
      <c r="J489" s="29" t="str">
        <f>IF(G489&lt;&gt;"",IF($D$7="Weekly","Wk "&amp;WEEKNUM(G489)&amp;" "&amp;"- "&amp;YEAR(G489),IF($D$7="Monthly",TEXT(G489,"mmm-yyyy"),IF($D$7="Yearly","Y "&amp;YEAR(G489),IF($D$7="Quarterly",YEAR(G489)&amp;" - Q"&amp;LOOKUP(MONTH(G489),{1,4,7,10},{1,2,3,4}),TEXT(F489,"dd-mmm-yy")&amp;" - "&amp;TEXT(G489,"dd-mmm-yy"))))),"")</f>
        <v/>
      </c>
      <c r="O489" s="63"/>
      <c r="S489" s="16" t="str">
        <f t="array" ref="S489">IF(T489&lt;&gt;"",MIN(IF($C$15:$C$10000&gt;=(T489-6),$C$15:$C$10000)),"")</f>
        <v/>
      </c>
      <c r="T489" s="16" t="str">
        <f t="array" ref="T489">IF(T488&lt;&gt;"",IF(S488-1&gt;=$U$7,MAX(IF($C$15:$C$10000&lt;=(S488-1),$C$15:$C$10000)),""),"")</f>
        <v/>
      </c>
      <c r="U489" s="16" t="str">
        <f t="array" ref="U489">IF(V489&lt;&gt;"",MIN(IF($C$15:$C$10000&gt;=DATE(YEAR(V489),MONTH(V489),1),$C$15:$C$10000)),"")</f>
        <v/>
      </c>
      <c r="V489" s="16" t="str">
        <f t="array" ref="V489">IF(V488&lt;&gt;"",IF(U488-1&gt;=$U$7,MAX(IF($C$15:$C$10000&lt;=U488-1,$C$15:$C$10000)),""),"")</f>
        <v/>
      </c>
      <c r="W489" s="20" t="str">
        <f t="array" ref="W489">IF(X489&lt;&gt;"",MIN(IF($C$15:$C$10000&gt;=DATE(YEAR(X489),3*(ROUNDUP(MONTH(X489)/3,0)-1)+1,1),$C$15:$C$10000)),"")</f>
        <v/>
      </c>
      <c r="X489" s="16" t="str">
        <f t="array" ref="X489">IF(X488&lt;&gt;"",IF(W488-1&gt;=$U$7,MAX(IF($C$15:$C$10000&lt;=W488-1,$C$15:$C$10000)),""),"")</f>
        <v/>
      </c>
      <c r="Y489" s="16" t="str">
        <f t="array" ref="Y489">IF(Z489&lt;&gt;"",MIN(IF($C$15:$C$10000&gt;=DATE(YEAR(Z489),1,1),$C$15:$C$10000)),"")</f>
        <v/>
      </c>
      <c r="Z489" s="16" t="str">
        <f t="array" ref="Z489">IF(Z488&lt;&gt;"",IF(Y488-1&gt;=$U$7,MAX(IF($C$15:$C$10000&lt;=Y488-1,$C$15:$C$10000)),""),"")</f>
        <v/>
      </c>
      <c r="AA489" s="16" t="str">
        <f t="array" ref="AA489">IF(AB489&lt;&gt;"",MIN(IF($C$15:$C$10000&gt;=AB489-$G$7,$C$15:$C$10000)),"")</f>
        <v/>
      </c>
      <c r="AB489" s="16" t="str">
        <f t="array" ref="AB489">IF(AB488&lt;&gt;"",IF(AA488-1&gt;=$U$7,MAX(IF($C$15:$C$10000&lt;=AA488-1,$C$15:$C$10000)),""),"")</f>
        <v/>
      </c>
    </row>
    <row r="490" spans="3:28" x14ac:dyDescent="0.2">
      <c r="C490" s="16"/>
      <c r="D490" s="29"/>
      <c r="F490" s="16" t="str">
        <f t="shared" si="46"/>
        <v/>
      </c>
      <c r="G490" s="16" t="str">
        <f t="shared" si="47"/>
        <v/>
      </c>
      <c r="H490" s="53" t="str">
        <f t="shared" ca="1" si="44"/>
        <v/>
      </c>
      <c r="I490" s="51" t="str">
        <f t="shared" si="45"/>
        <v/>
      </c>
      <c r="J490" s="29" t="str">
        <f>IF(G490&lt;&gt;"",IF($D$7="Weekly","Wk "&amp;WEEKNUM(G490)&amp;" "&amp;"- "&amp;YEAR(G490),IF($D$7="Monthly",TEXT(G490,"mmm-yyyy"),IF($D$7="Yearly","Y "&amp;YEAR(G490),IF($D$7="Quarterly",YEAR(G490)&amp;" - Q"&amp;LOOKUP(MONTH(G490),{1,4,7,10},{1,2,3,4}),TEXT(F490,"dd-mmm-yy")&amp;" - "&amp;TEXT(G490,"dd-mmm-yy"))))),"")</f>
        <v/>
      </c>
      <c r="O490" s="63"/>
      <c r="S490" s="16" t="str">
        <f t="array" ref="S490">IF(T490&lt;&gt;"",MIN(IF($C$15:$C$10000&gt;=(T490-6),$C$15:$C$10000)),"")</f>
        <v/>
      </c>
      <c r="T490" s="16" t="str">
        <f t="array" ref="T490">IF(T489&lt;&gt;"",IF(S489-1&gt;=$U$7,MAX(IF($C$15:$C$10000&lt;=(S489-1),$C$15:$C$10000)),""),"")</f>
        <v/>
      </c>
      <c r="U490" s="16" t="str">
        <f t="array" ref="U490">IF(V490&lt;&gt;"",MIN(IF($C$15:$C$10000&gt;=DATE(YEAR(V490),MONTH(V490),1),$C$15:$C$10000)),"")</f>
        <v/>
      </c>
      <c r="V490" s="16" t="str">
        <f t="array" ref="V490">IF(V489&lt;&gt;"",IF(U489-1&gt;=$U$7,MAX(IF($C$15:$C$10000&lt;=U489-1,$C$15:$C$10000)),""),"")</f>
        <v/>
      </c>
      <c r="W490" s="20" t="str">
        <f t="array" ref="W490">IF(X490&lt;&gt;"",MIN(IF($C$15:$C$10000&gt;=DATE(YEAR(X490),3*(ROUNDUP(MONTH(X490)/3,0)-1)+1,1),$C$15:$C$10000)),"")</f>
        <v/>
      </c>
      <c r="X490" s="16" t="str">
        <f t="array" ref="X490">IF(X489&lt;&gt;"",IF(W489-1&gt;=$U$7,MAX(IF($C$15:$C$10000&lt;=W489-1,$C$15:$C$10000)),""),"")</f>
        <v/>
      </c>
      <c r="Y490" s="16" t="str">
        <f t="array" ref="Y490">IF(Z490&lt;&gt;"",MIN(IF($C$15:$C$10000&gt;=DATE(YEAR(Z490),1,1),$C$15:$C$10000)),"")</f>
        <v/>
      </c>
      <c r="Z490" s="16" t="str">
        <f t="array" ref="Z490">IF(Z489&lt;&gt;"",IF(Y489-1&gt;=$U$7,MAX(IF($C$15:$C$10000&lt;=Y489-1,$C$15:$C$10000)),""),"")</f>
        <v/>
      </c>
      <c r="AA490" s="16" t="str">
        <f t="array" ref="AA490">IF(AB490&lt;&gt;"",MIN(IF($C$15:$C$10000&gt;=AB490-$G$7,$C$15:$C$10000)),"")</f>
        <v/>
      </c>
      <c r="AB490" s="16" t="str">
        <f t="array" ref="AB490">IF(AB489&lt;&gt;"",IF(AA489-1&gt;=$U$7,MAX(IF($C$15:$C$10000&lt;=AA489-1,$C$15:$C$10000)),""),"")</f>
        <v/>
      </c>
    </row>
    <row r="491" spans="3:28" x14ac:dyDescent="0.2">
      <c r="C491" s="16"/>
      <c r="D491" s="29"/>
      <c r="F491" s="16" t="str">
        <f t="shared" si="46"/>
        <v/>
      </c>
      <c r="G491" s="16" t="str">
        <f t="shared" si="47"/>
        <v/>
      </c>
      <c r="H491" s="53" t="str">
        <f t="shared" ca="1" si="44"/>
        <v/>
      </c>
      <c r="I491" s="51" t="str">
        <f t="shared" si="45"/>
        <v/>
      </c>
      <c r="J491" s="29" t="str">
        <f>IF(G491&lt;&gt;"",IF($D$7="Weekly","Wk "&amp;WEEKNUM(G491)&amp;" "&amp;"- "&amp;YEAR(G491),IF($D$7="Monthly",TEXT(G491,"mmm-yyyy"),IF($D$7="Yearly","Y "&amp;YEAR(G491),IF($D$7="Quarterly",YEAR(G491)&amp;" - Q"&amp;LOOKUP(MONTH(G491),{1,4,7,10},{1,2,3,4}),TEXT(F491,"dd-mmm-yy")&amp;" - "&amp;TEXT(G491,"dd-mmm-yy"))))),"")</f>
        <v/>
      </c>
      <c r="O491" s="63"/>
      <c r="S491" s="16" t="str">
        <f t="array" ref="S491">IF(T491&lt;&gt;"",MIN(IF($C$15:$C$10000&gt;=(T491-6),$C$15:$C$10000)),"")</f>
        <v/>
      </c>
      <c r="T491" s="16" t="str">
        <f t="array" ref="T491">IF(T490&lt;&gt;"",IF(S490-1&gt;=$U$7,MAX(IF($C$15:$C$10000&lt;=(S490-1),$C$15:$C$10000)),""),"")</f>
        <v/>
      </c>
      <c r="U491" s="16" t="str">
        <f t="array" ref="U491">IF(V491&lt;&gt;"",MIN(IF($C$15:$C$10000&gt;=DATE(YEAR(V491),MONTH(V491),1),$C$15:$C$10000)),"")</f>
        <v/>
      </c>
      <c r="V491" s="16" t="str">
        <f t="array" ref="V491">IF(V490&lt;&gt;"",IF(U490-1&gt;=$U$7,MAX(IF($C$15:$C$10000&lt;=U490-1,$C$15:$C$10000)),""),"")</f>
        <v/>
      </c>
      <c r="W491" s="20" t="str">
        <f t="array" ref="W491">IF(X491&lt;&gt;"",MIN(IF($C$15:$C$10000&gt;=DATE(YEAR(X491),3*(ROUNDUP(MONTH(X491)/3,0)-1)+1,1),$C$15:$C$10000)),"")</f>
        <v/>
      </c>
      <c r="X491" s="16" t="str">
        <f t="array" ref="X491">IF(X490&lt;&gt;"",IF(W490-1&gt;=$U$7,MAX(IF($C$15:$C$10000&lt;=W490-1,$C$15:$C$10000)),""),"")</f>
        <v/>
      </c>
      <c r="Y491" s="16" t="str">
        <f t="array" ref="Y491">IF(Z491&lt;&gt;"",MIN(IF($C$15:$C$10000&gt;=DATE(YEAR(Z491),1,1),$C$15:$C$10000)),"")</f>
        <v/>
      </c>
      <c r="Z491" s="16" t="str">
        <f t="array" ref="Z491">IF(Z490&lt;&gt;"",IF(Y490-1&gt;=$U$7,MAX(IF($C$15:$C$10000&lt;=Y490-1,$C$15:$C$10000)),""),"")</f>
        <v/>
      </c>
      <c r="AA491" s="16" t="str">
        <f t="array" ref="AA491">IF(AB491&lt;&gt;"",MIN(IF($C$15:$C$10000&gt;=AB491-$G$7,$C$15:$C$10000)),"")</f>
        <v/>
      </c>
      <c r="AB491" s="16" t="str">
        <f t="array" ref="AB491">IF(AB490&lt;&gt;"",IF(AA490-1&gt;=$U$7,MAX(IF($C$15:$C$10000&lt;=AA490-1,$C$15:$C$10000)),""),"")</f>
        <v/>
      </c>
    </row>
    <row r="492" spans="3:28" x14ac:dyDescent="0.2">
      <c r="C492" s="16"/>
      <c r="D492" s="29"/>
      <c r="F492" s="16" t="str">
        <f t="shared" si="46"/>
        <v/>
      </c>
      <c r="G492" s="16" t="str">
        <f t="shared" si="47"/>
        <v/>
      </c>
      <c r="H492" s="53" t="str">
        <f t="shared" ca="1" si="44"/>
        <v/>
      </c>
      <c r="I492" s="51" t="str">
        <f t="shared" si="45"/>
        <v/>
      </c>
      <c r="J492" s="29" t="str">
        <f>IF(G492&lt;&gt;"",IF($D$7="Weekly","Wk "&amp;WEEKNUM(G492)&amp;" "&amp;"- "&amp;YEAR(G492),IF($D$7="Monthly",TEXT(G492,"mmm-yyyy"),IF($D$7="Yearly","Y "&amp;YEAR(G492),IF($D$7="Quarterly",YEAR(G492)&amp;" - Q"&amp;LOOKUP(MONTH(G492),{1,4,7,10},{1,2,3,4}),TEXT(F492,"dd-mmm-yy")&amp;" - "&amp;TEXT(G492,"dd-mmm-yy"))))),"")</f>
        <v/>
      </c>
      <c r="O492" s="63"/>
      <c r="S492" s="16" t="str">
        <f t="array" ref="S492">IF(T492&lt;&gt;"",MIN(IF($C$15:$C$10000&gt;=(T492-6),$C$15:$C$10000)),"")</f>
        <v/>
      </c>
      <c r="T492" s="16" t="str">
        <f t="array" ref="T492">IF(T491&lt;&gt;"",IF(S491-1&gt;=$U$7,MAX(IF($C$15:$C$10000&lt;=(S491-1),$C$15:$C$10000)),""),"")</f>
        <v/>
      </c>
      <c r="U492" s="16" t="str">
        <f t="array" ref="U492">IF(V492&lt;&gt;"",MIN(IF($C$15:$C$10000&gt;=DATE(YEAR(V492),MONTH(V492),1),$C$15:$C$10000)),"")</f>
        <v/>
      </c>
      <c r="V492" s="16" t="str">
        <f t="array" ref="V492">IF(V491&lt;&gt;"",IF(U491-1&gt;=$U$7,MAX(IF($C$15:$C$10000&lt;=U491-1,$C$15:$C$10000)),""),"")</f>
        <v/>
      </c>
      <c r="W492" s="20" t="str">
        <f t="array" ref="W492">IF(X492&lt;&gt;"",MIN(IF($C$15:$C$10000&gt;=DATE(YEAR(X492),3*(ROUNDUP(MONTH(X492)/3,0)-1)+1,1),$C$15:$C$10000)),"")</f>
        <v/>
      </c>
      <c r="X492" s="16" t="str">
        <f t="array" ref="X492">IF(X491&lt;&gt;"",IF(W491-1&gt;=$U$7,MAX(IF($C$15:$C$10000&lt;=W491-1,$C$15:$C$10000)),""),"")</f>
        <v/>
      </c>
      <c r="Y492" s="16" t="str">
        <f t="array" ref="Y492">IF(Z492&lt;&gt;"",MIN(IF($C$15:$C$10000&gt;=DATE(YEAR(Z492),1,1),$C$15:$C$10000)),"")</f>
        <v/>
      </c>
      <c r="Z492" s="16" t="str">
        <f t="array" ref="Z492">IF(Z491&lt;&gt;"",IF(Y491-1&gt;=$U$7,MAX(IF($C$15:$C$10000&lt;=Y491-1,$C$15:$C$10000)),""),"")</f>
        <v/>
      </c>
      <c r="AA492" s="16" t="str">
        <f t="array" ref="AA492">IF(AB492&lt;&gt;"",MIN(IF($C$15:$C$10000&gt;=AB492-$G$7,$C$15:$C$10000)),"")</f>
        <v/>
      </c>
      <c r="AB492" s="16" t="str">
        <f t="array" ref="AB492">IF(AB491&lt;&gt;"",IF(AA491-1&gt;=$U$7,MAX(IF($C$15:$C$10000&lt;=AA491-1,$C$15:$C$10000)),""),"")</f>
        <v/>
      </c>
    </row>
    <row r="493" spans="3:28" x14ac:dyDescent="0.2">
      <c r="C493" s="16"/>
      <c r="D493" s="29"/>
      <c r="F493" s="16" t="str">
        <f t="shared" si="46"/>
        <v/>
      </c>
      <c r="G493" s="16" t="str">
        <f t="shared" si="47"/>
        <v/>
      </c>
      <c r="H493" s="53" t="str">
        <f t="shared" ca="1" si="44"/>
        <v/>
      </c>
      <c r="I493" s="51" t="str">
        <f t="shared" si="45"/>
        <v/>
      </c>
      <c r="J493" s="29" t="str">
        <f>IF(G493&lt;&gt;"",IF($D$7="Weekly","Wk "&amp;WEEKNUM(G493)&amp;" "&amp;"- "&amp;YEAR(G493),IF($D$7="Monthly",TEXT(G493,"mmm-yyyy"),IF($D$7="Yearly","Y "&amp;YEAR(G493),IF($D$7="Quarterly",YEAR(G493)&amp;" - Q"&amp;LOOKUP(MONTH(G493),{1,4,7,10},{1,2,3,4}),TEXT(F493,"dd-mmm-yy")&amp;" - "&amp;TEXT(G493,"dd-mmm-yy"))))),"")</f>
        <v/>
      </c>
      <c r="O493" s="63"/>
      <c r="S493" s="16" t="str">
        <f t="array" ref="S493">IF(T493&lt;&gt;"",MIN(IF($C$15:$C$10000&gt;=(T493-6),$C$15:$C$10000)),"")</f>
        <v/>
      </c>
      <c r="T493" s="16" t="str">
        <f t="array" ref="T493">IF(T492&lt;&gt;"",IF(S492-1&gt;=$U$7,MAX(IF($C$15:$C$10000&lt;=(S492-1),$C$15:$C$10000)),""),"")</f>
        <v/>
      </c>
      <c r="U493" s="16" t="str">
        <f t="array" ref="U493">IF(V493&lt;&gt;"",MIN(IF($C$15:$C$10000&gt;=DATE(YEAR(V493),MONTH(V493),1),$C$15:$C$10000)),"")</f>
        <v/>
      </c>
      <c r="V493" s="16" t="str">
        <f t="array" ref="V493">IF(V492&lt;&gt;"",IF(U492-1&gt;=$U$7,MAX(IF($C$15:$C$10000&lt;=U492-1,$C$15:$C$10000)),""),"")</f>
        <v/>
      </c>
      <c r="W493" s="20" t="str">
        <f t="array" ref="W493">IF(X493&lt;&gt;"",MIN(IF($C$15:$C$10000&gt;=DATE(YEAR(X493),3*(ROUNDUP(MONTH(X493)/3,0)-1)+1,1),$C$15:$C$10000)),"")</f>
        <v/>
      </c>
      <c r="X493" s="16" t="str">
        <f t="array" ref="X493">IF(X492&lt;&gt;"",IF(W492-1&gt;=$U$7,MAX(IF($C$15:$C$10000&lt;=W492-1,$C$15:$C$10000)),""),"")</f>
        <v/>
      </c>
      <c r="Y493" s="16" t="str">
        <f t="array" ref="Y493">IF(Z493&lt;&gt;"",MIN(IF($C$15:$C$10000&gt;=DATE(YEAR(Z493),1,1),$C$15:$C$10000)),"")</f>
        <v/>
      </c>
      <c r="Z493" s="16" t="str">
        <f t="array" ref="Z493">IF(Z492&lt;&gt;"",IF(Y492-1&gt;=$U$7,MAX(IF($C$15:$C$10000&lt;=Y492-1,$C$15:$C$10000)),""),"")</f>
        <v/>
      </c>
      <c r="AA493" s="16" t="str">
        <f t="array" ref="AA493">IF(AB493&lt;&gt;"",MIN(IF($C$15:$C$10000&gt;=AB493-$G$7,$C$15:$C$10000)),"")</f>
        <v/>
      </c>
      <c r="AB493" s="16" t="str">
        <f t="array" ref="AB493">IF(AB492&lt;&gt;"",IF(AA492-1&gt;=$U$7,MAX(IF($C$15:$C$10000&lt;=AA492-1,$C$15:$C$10000)),""),"")</f>
        <v/>
      </c>
    </row>
    <row r="494" spans="3:28" x14ac:dyDescent="0.2">
      <c r="C494" s="16"/>
      <c r="D494" s="29"/>
      <c r="F494" s="16" t="str">
        <f t="shared" si="46"/>
        <v/>
      </c>
      <c r="G494" s="16" t="str">
        <f t="shared" si="47"/>
        <v/>
      </c>
      <c r="H494" s="53" t="str">
        <f t="shared" ca="1" si="44"/>
        <v/>
      </c>
      <c r="I494" s="51" t="str">
        <f t="shared" si="45"/>
        <v/>
      </c>
      <c r="J494" s="29" t="str">
        <f>IF(G494&lt;&gt;"",IF($D$7="Weekly","Wk "&amp;WEEKNUM(G494)&amp;" "&amp;"- "&amp;YEAR(G494),IF($D$7="Monthly",TEXT(G494,"mmm-yyyy"),IF($D$7="Yearly","Y "&amp;YEAR(G494),IF($D$7="Quarterly",YEAR(G494)&amp;" - Q"&amp;LOOKUP(MONTH(G494),{1,4,7,10},{1,2,3,4}),TEXT(F494,"dd-mmm-yy")&amp;" - "&amp;TEXT(G494,"dd-mmm-yy"))))),"")</f>
        <v/>
      </c>
      <c r="O494" s="63"/>
      <c r="S494" s="16" t="str">
        <f t="array" ref="S494">IF(T494&lt;&gt;"",MIN(IF($C$15:$C$10000&gt;=(T494-6),$C$15:$C$10000)),"")</f>
        <v/>
      </c>
      <c r="T494" s="16" t="str">
        <f t="array" ref="T494">IF(T493&lt;&gt;"",IF(S493-1&gt;=$U$7,MAX(IF($C$15:$C$10000&lt;=(S493-1),$C$15:$C$10000)),""),"")</f>
        <v/>
      </c>
      <c r="U494" s="16" t="str">
        <f t="array" ref="U494">IF(V494&lt;&gt;"",MIN(IF($C$15:$C$10000&gt;=DATE(YEAR(V494),MONTH(V494),1),$C$15:$C$10000)),"")</f>
        <v/>
      </c>
      <c r="V494" s="16" t="str">
        <f t="array" ref="V494">IF(V493&lt;&gt;"",IF(U493-1&gt;=$U$7,MAX(IF($C$15:$C$10000&lt;=U493-1,$C$15:$C$10000)),""),"")</f>
        <v/>
      </c>
      <c r="W494" s="20" t="str">
        <f t="array" ref="W494">IF(X494&lt;&gt;"",MIN(IF($C$15:$C$10000&gt;=DATE(YEAR(X494),3*(ROUNDUP(MONTH(X494)/3,0)-1)+1,1),$C$15:$C$10000)),"")</f>
        <v/>
      </c>
      <c r="X494" s="16" t="str">
        <f t="array" ref="X494">IF(X493&lt;&gt;"",IF(W493-1&gt;=$U$7,MAX(IF($C$15:$C$10000&lt;=W493-1,$C$15:$C$10000)),""),"")</f>
        <v/>
      </c>
      <c r="Y494" s="16" t="str">
        <f t="array" ref="Y494">IF(Z494&lt;&gt;"",MIN(IF($C$15:$C$10000&gt;=DATE(YEAR(Z494),1,1),$C$15:$C$10000)),"")</f>
        <v/>
      </c>
      <c r="Z494" s="16" t="str">
        <f t="array" ref="Z494">IF(Z493&lt;&gt;"",IF(Y493-1&gt;=$U$7,MAX(IF($C$15:$C$10000&lt;=Y493-1,$C$15:$C$10000)),""),"")</f>
        <v/>
      </c>
      <c r="AA494" s="16" t="str">
        <f t="array" ref="AA494">IF(AB494&lt;&gt;"",MIN(IF($C$15:$C$10000&gt;=AB494-$G$7,$C$15:$C$10000)),"")</f>
        <v/>
      </c>
      <c r="AB494" s="16" t="str">
        <f t="array" ref="AB494">IF(AB493&lt;&gt;"",IF(AA493-1&gt;=$U$7,MAX(IF($C$15:$C$10000&lt;=AA493-1,$C$15:$C$10000)),""),"")</f>
        <v/>
      </c>
    </row>
    <row r="495" spans="3:28" x14ac:dyDescent="0.2">
      <c r="C495" s="16"/>
      <c r="D495" s="29"/>
      <c r="F495" s="16" t="str">
        <f t="shared" si="46"/>
        <v/>
      </c>
      <c r="G495" s="16" t="str">
        <f t="shared" si="47"/>
        <v/>
      </c>
      <c r="H495" s="53" t="str">
        <f t="shared" ca="1" si="44"/>
        <v/>
      </c>
      <c r="I495" s="51" t="str">
        <f t="shared" si="45"/>
        <v/>
      </c>
      <c r="J495" s="29" t="str">
        <f>IF(G495&lt;&gt;"",IF($D$7="Weekly","Wk "&amp;WEEKNUM(G495)&amp;" "&amp;"- "&amp;YEAR(G495),IF($D$7="Monthly",TEXT(G495,"mmm-yyyy"),IF($D$7="Yearly","Y "&amp;YEAR(G495),IF($D$7="Quarterly",YEAR(G495)&amp;" - Q"&amp;LOOKUP(MONTH(G495),{1,4,7,10},{1,2,3,4}),TEXT(F495,"dd-mmm-yy")&amp;" - "&amp;TEXT(G495,"dd-mmm-yy"))))),"")</f>
        <v/>
      </c>
      <c r="O495" s="63"/>
      <c r="S495" s="16" t="str">
        <f t="array" ref="S495">IF(T495&lt;&gt;"",MIN(IF($C$15:$C$10000&gt;=(T495-6),$C$15:$C$10000)),"")</f>
        <v/>
      </c>
      <c r="T495" s="16" t="str">
        <f t="array" ref="T495">IF(T494&lt;&gt;"",IF(S494-1&gt;=$U$7,MAX(IF($C$15:$C$10000&lt;=(S494-1),$C$15:$C$10000)),""),"")</f>
        <v/>
      </c>
      <c r="U495" s="16" t="str">
        <f t="array" ref="U495">IF(V495&lt;&gt;"",MIN(IF($C$15:$C$10000&gt;=DATE(YEAR(V495),MONTH(V495),1),$C$15:$C$10000)),"")</f>
        <v/>
      </c>
      <c r="V495" s="16" t="str">
        <f t="array" ref="V495">IF(V494&lt;&gt;"",IF(U494-1&gt;=$U$7,MAX(IF($C$15:$C$10000&lt;=U494-1,$C$15:$C$10000)),""),"")</f>
        <v/>
      </c>
      <c r="W495" s="20" t="str">
        <f t="array" ref="W495">IF(X495&lt;&gt;"",MIN(IF($C$15:$C$10000&gt;=DATE(YEAR(X495),3*(ROUNDUP(MONTH(X495)/3,0)-1)+1,1),$C$15:$C$10000)),"")</f>
        <v/>
      </c>
      <c r="X495" s="16" t="str">
        <f t="array" ref="X495">IF(X494&lt;&gt;"",IF(W494-1&gt;=$U$7,MAX(IF($C$15:$C$10000&lt;=W494-1,$C$15:$C$10000)),""),"")</f>
        <v/>
      </c>
      <c r="Y495" s="16" t="str">
        <f t="array" ref="Y495">IF(Z495&lt;&gt;"",MIN(IF($C$15:$C$10000&gt;=DATE(YEAR(Z495),1,1),$C$15:$C$10000)),"")</f>
        <v/>
      </c>
      <c r="Z495" s="16" t="str">
        <f t="array" ref="Z495">IF(Z494&lt;&gt;"",IF(Y494-1&gt;=$U$7,MAX(IF($C$15:$C$10000&lt;=Y494-1,$C$15:$C$10000)),""),"")</f>
        <v/>
      </c>
      <c r="AA495" s="16" t="str">
        <f t="array" ref="AA495">IF(AB495&lt;&gt;"",MIN(IF($C$15:$C$10000&gt;=AB495-$G$7,$C$15:$C$10000)),"")</f>
        <v/>
      </c>
      <c r="AB495" s="16" t="str">
        <f t="array" ref="AB495">IF(AB494&lt;&gt;"",IF(AA494-1&gt;=$U$7,MAX(IF($C$15:$C$10000&lt;=AA494-1,$C$15:$C$10000)),""),"")</f>
        <v/>
      </c>
    </row>
    <row r="496" spans="3:28" x14ac:dyDescent="0.2">
      <c r="C496" s="16"/>
      <c r="D496" s="29"/>
      <c r="F496" s="16" t="str">
        <f t="shared" si="46"/>
        <v/>
      </c>
      <c r="G496" s="16" t="str">
        <f t="shared" si="47"/>
        <v/>
      </c>
      <c r="H496" s="53" t="str">
        <f t="shared" ca="1" si="44"/>
        <v/>
      </c>
      <c r="I496" s="51" t="str">
        <f t="shared" si="45"/>
        <v/>
      </c>
      <c r="J496" s="29" t="str">
        <f>IF(G496&lt;&gt;"",IF($D$7="Weekly","Wk "&amp;WEEKNUM(G496)&amp;" "&amp;"- "&amp;YEAR(G496),IF($D$7="Monthly",TEXT(G496,"mmm-yyyy"),IF($D$7="Yearly","Y "&amp;YEAR(G496),IF($D$7="Quarterly",YEAR(G496)&amp;" - Q"&amp;LOOKUP(MONTH(G496),{1,4,7,10},{1,2,3,4}),TEXT(F496,"dd-mmm-yy")&amp;" - "&amp;TEXT(G496,"dd-mmm-yy"))))),"")</f>
        <v/>
      </c>
      <c r="O496" s="63"/>
      <c r="S496" s="16" t="str">
        <f t="array" ref="S496">IF(T496&lt;&gt;"",MIN(IF($C$15:$C$10000&gt;=(T496-6),$C$15:$C$10000)),"")</f>
        <v/>
      </c>
      <c r="T496" s="16" t="str">
        <f t="array" ref="T496">IF(T495&lt;&gt;"",IF(S495-1&gt;=$U$7,MAX(IF($C$15:$C$10000&lt;=(S495-1),$C$15:$C$10000)),""),"")</f>
        <v/>
      </c>
      <c r="U496" s="16" t="str">
        <f t="array" ref="U496">IF(V496&lt;&gt;"",MIN(IF($C$15:$C$10000&gt;=DATE(YEAR(V496),MONTH(V496),1),$C$15:$C$10000)),"")</f>
        <v/>
      </c>
      <c r="V496" s="16" t="str">
        <f t="array" ref="V496">IF(V495&lt;&gt;"",IF(U495-1&gt;=$U$7,MAX(IF($C$15:$C$10000&lt;=U495-1,$C$15:$C$10000)),""),"")</f>
        <v/>
      </c>
      <c r="W496" s="20" t="str">
        <f t="array" ref="W496">IF(X496&lt;&gt;"",MIN(IF($C$15:$C$10000&gt;=DATE(YEAR(X496),3*(ROUNDUP(MONTH(X496)/3,0)-1)+1,1),$C$15:$C$10000)),"")</f>
        <v/>
      </c>
      <c r="X496" s="16" t="str">
        <f t="array" ref="X496">IF(X495&lt;&gt;"",IF(W495-1&gt;=$U$7,MAX(IF($C$15:$C$10000&lt;=W495-1,$C$15:$C$10000)),""),"")</f>
        <v/>
      </c>
      <c r="Y496" s="16" t="str">
        <f t="array" ref="Y496">IF(Z496&lt;&gt;"",MIN(IF($C$15:$C$10000&gt;=DATE(YEAR(Z496),1,1),$C$15:$C$10000)),"")</f>
        <v/>
      </c>
      <c r="Z496" s="16" t="str">
        <f t="array" ref="Z496">IF(Z495&lt;&gt;"",IF(Y495-1&gt;=$U$7,MAX(IF($C$15:$C$10000&lt;=Y495-1,$C$15:$C$10000)),""),"")</f>
        <v/>
      </c>
      <c r="AA496" s="16" t="str">
        <f t="array" ref="AA496">IF(AB496&lt;&gt;"",MIN(IF($C$15:$C$10000&gt;=AB496-$G$7,$C$15:$C$10000)),"")</f>
        <v/>
      </c>
      <c r="AB496" s="16" t="str">
        <f t="array" ref="AB496">IF(AB495&lt;&gt;"",IF(AA495-1&gt;=$U$7,MAX(IF($C$15:$C$10000&lt;=AA495-1,$C$15:$C$10000)),""),"")</f>
        <v/>
      </c>
    </row>
    <row r="497" spans="3:28" x14ac:dyDescent="0.2">
      <c r="C497" s="16"/>
      <c r="D497" s="29"/>
      <c r="F497" s="16" t="str">
        <f t="shared" si="46"/>
        <v/>
      </c>
      <c r="G497" s="16" t="str">
        <f t="shared" si="47"/>
        <v/>
      </c>
      <c r="H497" s="53" t="str">
        <f t="shared" ca="1" si="44"/>
        <v/>
      </c>
      <c r="I497" s="51" t="str">
        <f t="shared" si="45"/>
        <v/>
      </c>
      <c r="J497" s="29" t="str">
        <f>IF(G497&lt;&gt;"",IF($D$7="Weekly","Wk "&amp;WEEKNUM(G497)&amp;" "&amp;"- "&amp;YEAR(G497),IF($D$7="Monthly",TEXT(G497,"mmm-yyyy"),IF($D$7="Yearly","Y "&amp;YEAR(G497),IF($D$7="Quarterly",YEAR(G497)&amp;" - Q"&amp;LOOKUP(MONTH(G497),{1,4,7,10},{1,2,3,4}),TEXT(F497,"dd-mmm-yy")&amp;" - "&amp;TEXT(G497,"dd-mmm-yy"))))),"")</f>
        <v/>
      </c>
      <c r="O497" s="63"/>
      <c r="S497" s="16" t="str">
        <f t="array" ref="S497">IF(T497&lt;&gt;"",MIN(IF($C$15:$C$10000&gt;=(T497-6),$C$15:$C$10000)),"")</f>
        <v/>
      </c>
      <c r="T497" s="16" t="str">
        <f t="array" ref="T497">IF(T496&lt;&gt;"",IF(S496-1&gt;=$U$7,MAX(IF($C$15:$C$10000&lt;=(S496-1),$C$15:$C$10000)),""),"")</f>
        <v/>
      </c>
      <c r="U497" s="16" t="str">
        <f t="array" ref="U497">IF(V497&lt;&gt;"",MIN(IF($C$15:$C$10000&gt;=DATE(YEAR(V497),MONTH(V497),1),$C$15:$C$10000)),"")</f>
        <v/>
      </c>
      <c r="V497" s="16" t="str">
        <f t="array" ref="V497">IF(V496&lt;&gt;"",IF(U496-1&gt;=$U$7,MAX(IF($C$15:$C$10000&lt;=U496-1,$C$15:$C$10000)),""),"")</f>
        <v/>
      </c>
      <c r="W497" s="20" t="str">
        <f t="array" ref="W497">IF(X497&lt;&gt;"",MIN(IF($C$15:$C$10000&gt;=DATE(YEAR(X497),3*(ROUNDUP(MONTH(X497)/3,0)-1)+1,1),$C$15:$C$10000)),"")</f>
        <v/>
      </c>
      <c r="X497" s="16" t="str">
        <f t="array" ref="X497">IF(X496&lt;&gt;"",IF(W496-1&gt;=$U$7,MAX(IF($C$15:$C$10000&lt;=W496-1,$C$15:$C$10000)),""),"")</f>
        <v/>
      </c>
      <c r="Y497" s="16" t="str">
        <f t="array" ref="Y497">IF(Z497&lt;&gt;"",MIN(IF($C$15:$C$10000&gt;=DATE(YEAR(Z497),1,1),$C$15:$C$10000)),"")</f>
        <v/>
      </c>
      <c r="Z497" s="16" t="str">
        <f t="array" ref="Z497">IF(Z496&lt;&gt;"",IF(Y496-1&gt;=$U$7,MAX(IF($C$15:$C$10000&lt;=Y496-1,$C$15:$C$10000)),""),"")</f>
        <v/>
      </c>
      <c r="AA497" s="16" t="str">
        <f t="array" ref="AA497">IF(AB497&lt;&gt;"",MIN(IF($C$15:$C$10000&gt;=AB497-$G$7,$C$15:$C$10000)),"")</f>
        <v/>
      </c>
      <c r="AB497" s="16" t="str">
        <f t="array" ref="AB497">IF(AB496&lt;&gt;"",IF(AA496-1&gt;=$U$7,MAX(IF($C$15:$C$10000&lt;=AA496-1,$C$15:$C$10000)),""),"")</f>
        <v/>
      </c>
    </row>
    <row r="498" spans="3:28" x14ac:dyDescent="0.2">
      <c r="C498" s="16"/>
      <c r="D498" s="29"/>
      <c r="F498" s="16" t="str">
        <f t="shared" si="46"/>
        <v/>
      </c>
      <c r="G498" s="16" t="str">
        <f t="shared" si="47"/>
        <v/>
      </c>
      <c r="H498" s="53" t="str">
        <f t="shared" ca="1" si="44"/>
        <v/>
      </c>
      <c r="I498" s="51" t="str">
        <f t="shared" si="45"/>
        <v/>
      </c>
      <c r="J498" s="29" t="str">
        <f>IF(G498&lt;&gt;"",IF($D$7="Weekly","Wk "&amp;WEEKNUM(G498)&amp;" "&amp;"- "&amp;YEAR(G498),IF($D$7="Monthly",TEXT(G498,"mmm-yyyy"),IF($D$7="Yearly","Y "&amp;YEAR(G498),IF($D$7="Quarterly",YEAR(G498)&amp;" - Q"&amp;LOOKUP(MONTH(G498),{1,4,7,10},{1,2,3,4}),TEXT(F498,"dd-mmm-yy")&amp;" - "&amp;TEXT(G498,"dd-mmm-yy"))))),"")</f>
        <v/>
      </c>
      <c r="O498" s="63"/>
      <c r="S498" s="16" t="str">
        <f t="array" ref="S498">IF(T498&lt;&gt;"",MIN(IF($C$15:$C$10000&gt;=(T498-6),$C$15:$C$10000)),"")</f>
        <v/>
      </c>
      <c r="T498" s="16" t="str">
        <f t="array" ref="T498">IF(T497&lt;&gt;"",IF(S497-1&gt;=$U$7,MAX(IF($C$15:$C$10000&lt;=(S497-1),$C$15:$C$10000)),""),"")</f>
        <v/>
      </c>
      <c r="U498" s="16" t="str">
        <f t="array" ref="U498">IF(V498&lt;&gt;"",MIN(IF($C$15:$C$10000&gt;=DATE(YEAR(V498),MONTH(V498),1),$C$15:$C$10000)),"")</f>
        <v/>
      </c>
      <c r="V498" s="16" t="str">
        <f t="array" ref="V498">IF(V497&lt;&gt;"",IF(U497-1&gt;=$U$7,MAX(IF($C$15:$C$10000&lt;=U497-1,$C$15:$C$10000)),""),"")</f>
        <v/>
      </c>
      <c r="W498" s="20" t="str">
        <f t="array" ref="W498">IF(X498&lt;&gt;"",MIN(IF($C$15:$C$10000&gt;=DATE(YEAR(X498),3*(ROUNDUP(MONTH(X498)/3,0)-1)+1,1),$C$15:$C$10000)),"")</f>
        <v/>
      </c>
      <c r="X498" s="16" t="str">
        <f t="array" ref="X498">IF(X497&lt;&gt;"",IF(W497-1&gt;=$U$7,MAX(IF($C$15:$C$10000&lt;=W497-1,$C$15:$C$10000)),""),"")</f>
        <v/>
      </c>
      <c r="Y498" s="16" t="str">
        <f t="array" ref="Y498">IF(Z498&lt;&gt;"",MIN(IF($C$15:$C$10000&gt;=DATE(YEAR(Z498),1,1),$C$15:$C$10000)),"")</f>
        <v/>
      </c>
      <c r="Z498" s="16" t="str">
        <f t="array" ref="Z498">IF(Z497&lt;&gt;"",IF(Y497-1&gt;=$U$7,MAX(IF($C$15:$C$10000&lt;=Y497-1,$C$15:$C$10000)),""),"")</f>
        <v/>
      </c>
      <c r="AA498" s="16" t="str">
        <f t="array" ref="AA498">IF(AB498&lt;&gt;"",MIN(IF($C$15:$C$10000&gt;=AB498-$G$7,$C$15:$C$10000)),"")</f>
        <v/>
      </c>
      <c r="AB498" s="16" t="str">
        <f t="array" ref="AB498">IF(AB497&lt;&gt;"",IF(AA497-1&gt;=$U$7,MAX(IF($C$15:$C$10000&lt;=AA497-1,$C$15:$C$10000)),""),"")</f>
        <v/>
      </c>
    </row>
    <row r="499" spans="3:28" x14ac:dyDescent="0.2">
      <c r="C499" s="16"/>
      <c r="D499" s="29"/>
      <c r="F499" s="16" t="str">
        <f t="shared" si="46"/>
        <v/>
      </c>
      <c r="G499" s="16" t="str">
        <f t="shared" si="47"/>
        <v/>
      </c>
      <c r="H499" s="53" t="str">
        <f t="shared" ca="1" si="44"/>
        <v/>
      </c>
      <c r="I499" s="51" t="str">
        <f t="shared" si="45"/>
        <v/>
      </c>
      <c r="J499" s="29" t="str">
        <f>IF(G499&lt;&gt;"",IF($D$7="Weekly","Wk "&amp;WEEKNUM(G499)&amp;" "&amp;"- "&amp;YEAR(G499),IF($D$7="Monthly",TEXT(G499,"mmm-yyyy"),IF($D$7="Yearly","Y "&amp;YEAR(G499),IF($D$7="Quarterly",YEAR(G499)&amp;" - Q"&amp;LOOKUP(MONTH(G499),{1,4,7,10},{1,2,3,4}),TEXT(F499,"dd-mmm-yy")&amp;" - "&amp;TEXT(G499,"dd-mmm-yy"))))),"")</f>
        <v/>
      </c>
      <c r="O499" s="63"/>
      <c r="S499" s="16" t="str">
        <f t="array" ref="S499">IF(T499&lt;&gt;"",MIN(IF($C$15:$C$10000&gt;=(T499-6),$C$15:$C$10000)),"")</f>
        <v/>
      </c>
      <c r="T499" s="16" t="str">
        <f t="array" ref="T499">IF(T498&lt;&gt;"",IF(S498-1&gt;=$U$7,MAX(IF($C$15:$C$10000&lt;=(S498-1),$C$15:$C$10000)),""),"")</f>
        <v/>
      </c>
      <c r="U499" s="16" t="str">
        <f t="array" ref="U499">IF(V499&lt;&gt;"",MIN(IF($C$15:$C$10000&gt;=DATE(YEAR(V499),MONTH(V499),1),$C$15:$C$10000)),"")</f>
        <v/>
      </c>
      <c r="V499" s="16" t="str">
        <f t="array" ref="V499">IF(V498&lt;&gt;"",IF(U498-1&gt;=$U$7,MAX(IF($C$15:$C$10000&lt;=U498-1,$C$15:$C$10000)),""),"")</f>
        <v/>
      </c>
      <c r="W499" s="20" t="str">
        <f t="array" ref="W499">IF(X499&lt;&gt;"",MIN(IF($C$15:$C$10000&gt;=DATE(YEAR(X499),3*(ROUNDUP(MONTH(X499)/3,0)-1)+1,1),$C$15:$C$10000)),"")</f>
        <v/>
      </c>
      <c r="X499" s="16" t="str">
        <f t="array" ref="X499">IF(X498&lt;&gt;"",IF(W498-1&gt;=$U$7,MAX(IF($C$15:$C$10000&lt;=W498-1,$C$15:$C$10000)),""),"")</f>
        <v/>
      </c>
      <c r="Y499" s="16" t="str">
        <f t="array" ref="Y499">IF(Z499&lt;&gt;"",MIN(IF($C$15:$C$10000&gt;=DATE(YEAR(Z499),1,1),$C$15:$C$10000)),"")</f>
        <v/>
      </c>
      <c r="Z499" s="16" t="str">
        <f t="array" ref="Z499">IF(Z498&lt;&gt;"",IF(Y498-1&gt;=$U$7,MAX(IF($C$15:$C$10000&lt;=Y498-1,$C$15:$C$10000)),""),"")</f>
        <v/>
      </c>
      <c r="AA499" s="16" t="str">
        <f t="array" ref="AA499">IF(AB499&lt;&gt;"",MIN(IF($C$15:$C$10000&gt;=AB499-$G$7,$C$15:$C$10000)),"")</f>
        <v/>
      </c>
      <c r="AB499" s="16" t="str">
        <f t="array" ref="AB499">IF(AB498&lt;&gt;"",IF(AA498-1&gt;=$U$7,MAX(IF($C$15:$C$10000&lt;=AA498-1,$C$15:$C$10000)),""),"")</f>
        <v/>
      </c>
    </row>
    <row r="500" spans="3:28" x14ac:dyDescent="0.2">
      <c r="C500" s="16"/>
      <c r="D500" s="29"/>
      <c r="F500" s="16" t="str">
        <f t="shared" si="46"/>
        <v/>
      </c>
      <c r="G500" s="16" t="str">
        <f t="shared" si="47"/>
        <v/>
      </c>
      <c r="H500" s="53" t="str">
        <f t="shared" ca="1" si="44"/>
        <v/>
      </c>
      <c r="I500" s="51" t="str">
        <f t="shared" si="45"/>
        <v/>
      </c>
      <c r="J500" s="29" t="str">
        <f>IF(G500&lt;&gt;"",IF($D$7="Weekly","Wk "&amp;WEEKNUM(G500)&amp;" "&amp;"- "&amp;YEAR(G500),IF($D$7="Monthly",TEXT(G500,"mmm-yyyy"),IF($D$7="Yearly","Y "&amp;YEAR(G500),IF($D$7="Quarterly",YEAR(G500)&amp;" - Q"&amp;LOOKUP(MONTH(G500),{1,4,7,10},{1,2,3,4}),TEXT(F500,"dd-mmm-yy")&amp;" - "&amp;TEXT(G500,"dd-mmm-yy"))))),"")</f>
        <v/>
      </c>
      <c r="O500" s="63"/>
      <c r="S500" s="16" t="str">
        <f t="array" ref="S500">IF(T500&lt;&gt;"",MIN(IF($C$15:$C$10000&gt;=(T500-6),$C$15:$C$10000)),"")</f>
        <v/>
      </c>
      <c r="T500" s="16" t="str">
        <f t="array" ref="T500">IF(T499&lt;&gt;"",IF(S499-1&gt;=$U$7,MAX(IF($C$15:$C$10000&lt;=(S499-1),$C$15:$C$10000)),""),"")</f>
        <v/>
      </c>
      <c r="U500" s="16" t="str">
        <f t="array" ref="U500">IF(V500&lt;&gt;"",MIN(IF($C$15:$C$10000&gt;=DATE(YEAR(V500),MONTH(V500),1),$C$15:$C$10000)),"")</f>
        <v/>
      </c>
      <c r="V500" s="16" t="str">
        <f t="array" ref="V500">IF(V499&lt;&gt;"",IF(U499-1&gt;=$U$7,MAX(IF($C$15:$C$10000&lt;=U499-1,$C$15:$C$10000)),""),"")</f>
        <v/>
      </c>
      <c r="W500" s="20" t="str">
        <f t="array" ref="W500">IF(X500&lt;&gt;"",MIN(IF($C$15:$C$10000&gt;=DATE(YEAR(X500),3*(ROUNDUP(MONTH(X500)/3,0)-1)+1,1),$C$15:$C$10000)),"")</f>
        <v/>
      </c>
      <c r="X500" s="16" t="str">
        <f t="array" ref="X500">IF(X499&lt;&gt;"",IF(W499-1&gt;=$U$7,MAX(IF($C$15:$C$10000&lt;=W499-1,$C$15:$C$10000)),""),"")</f>
        <v/>
      </c>
      <c r="Y500" s="16" t="str">
        <f t="array" ref="Y500">IF(Z500&lt;&gt;"",MIN(IF($C$15:$C$10000&gt;=DATE(YEAR(Z500),1,1),$C$15:$C$10000)),"")</f>
        <v/>
      </c>
      <c r="Z500" s="16" t="str">
        <f t="array" ref="Z500">IF(Z499&lt;&gt;"",IF(Y499-1&gt;=$U$7,MAX(IF($C$15:$C$10000&lt;=Y499-1,$C$15:$C$10000)),""),"")</f>
        <v/>
      </c>
      <c r="AA500" s="16" t="str">
        <f t="array" ref="AA500">IF(AB500&lt;&gt;"",MIN(IF($C$15:$C$10000&gt;=AB500-$G$7,$C$15:$C$10000)),"")</f>
        <v/>
      </c>
      <c r="AB500" s="16" t="str">
        <f t="array" ref="AB500">IF(AB499&lt;&gt;"",IF(AA499-1&gt;=$U$7,MAX(IF($C$15:$C$10000&lt;=AA499-1,$C$15:$C$10000)),""),"")</f>
        <v/>
      </c>
    </row>
    <row r="501" spans="3:28" x14ac:dyDescent="0.2">
      <c r="C501" s="16"/>
      <c r="D501" s="29"/>
      <c r="F501" s="16" t="str">
        <f t="shared" si="46"/>
        <v/>
      </c>
      <c r="G501" s="16" t="str">
        <f t="shared" si="47"/>
        <v/>
      </c>
      <c r="H501" s="53" t="str">
        <f t="shared" ca="1" si="44"/>
        <v/>
      </c>
      <c r="I501" s="51" t="str">
        <f t="shared" si="45"/>
        <v/>
      </c>
      <c r="J501" s="29" t="str">
        <f>IF(G501&lt;&gt;"",IF($D$7="Weekly","Wk "&amp;WEEKNUM(G501)&amp;" "&amp;"- "&amp;YEAR(G501),IF($D$7="Monthly",TEXT(G501,"mmm-yyyy"),IF($D$7="Yearly","Y "&amp;YEAR(G501),IF($D$7="Quarterly",YEAR(G501)&amp;" - Q"&amp;LOOKUP(MONTH(G501),{1,4,7,10},{1,2,3,4}),TEXT(F501,"dd-mmm-yy")&amp;" - "&amp;TEXT(G501,"dd-mmm-yy"))))),"")</f>
        <v/>
      </c>
      <c r="O501" s="63"/>
      <c r="S501" s="16" t="str">
        <f t="array" ref="S501">IF(T501&lt;&gt;"",MIN(IF($C$15:$C$10000&gt;=(T501-6),$C$15:$C$10000)),"")</f>
        <v/>
      </c>
      <c r="T501" s="16" t="str">
        <f t="array" ref="T501">IF(T500&lt;&gt;"",IF(S500-1&gt;=$U$7,MAX(IF($C$15:$C$10000&lt;=(S500-1),$C$15:$C$10000)),""),"")</f>
        <v/>
      </c>
      <c r="U501" s="16" t="str">
        <f t="array" ref="U501">IF(V501&lt;&gt;"",MIN(IF($C$15:$C$10000&gt;=DATE(YEAR(V501),MONTH(V501),1),$C$15:$C$10000)),"")</f>
        <v/>
      </c>
      <c r="V501" s="16" t="str">
        <f t="array" ref="V501">IF(V500&lt;&gt;"",IF(U500-1&gt;=$U$7,MAX(IF($C$15:$C$10000&lt;=U500-1,$C$15:$C$10000)),""),"")</f>
        <v/>
      </c>
      <c r="W501" s="20" t="str">
        <f t="array" ref="W501">IF(X501&lt;&gt;"",MIN(IF($C$15:$C$10000&gt;=DATE(YEAR(X501),3*(ROUNDUP(MONTH(X501)/3,0)-1)+1,1),$C$15:$C$10000)),"")</f>
        <v/>
      </c>
      <c r="X501" s="16" t="str">
        <f t="array" ref="X501">IF(X500&lt;&gt;"",IF(W500-1&gt;=$U$7,MAX(IF($C$15:$C$10000&lt;=W500-1,$C$15:$C$10000)),""),"")</f>
        <v/>
      </c>
      <c r="Y501" s="16" t="str">
        <f t="array" ref="Y501">IF(Z501&lt;&gt;"",MIN(IF($C$15:$C$10000&gt;=DATE(YEAR(Z501),1,1),$C$15:$C$10000)),"")</f>
        <v/>
      </c>
      <c r="Z501" s="16" t="str">
        <f t="array" ref="Z501">IF(Z500&lt;&gt;"",IF(Y500-1&gt;=$U$7,MAX(IF($C$15:$C$10000&lt;=Y500-1,$C$15:$C$10000)),""),"")</f>
        <v/>
      </c>
      <c r="AA501" s="16" t="str">
        <f t="array" ref="AA501">IF(AB501&lt;&gt;"",MIN(IF($C$15:$C$10000&gt;=AB501-$G$7,$C$15:$C$10000)),"")</f>
        <v/>
      </c>
      <c r="AB501" s="16" t="str">
        <f t="array" ref="AB501">IF(AB500&lt;&gt;"",IF(AA500-1&gt;=$U$7,MAX(IF($C$15:$C$10000&lt;=AA500-1,$C$15:$C$10000)),""),"")</f>
        <v/>
      </c>
    </row>
    <row r="502" spans="3:28" x14ac:dyDescent="0.2">
      <c r="C502" s="16"/>
      <c r="D502" s="29"/>
      <c r="F502" s="16" t="str">
        <f t="shared" si="46"/>
        <v/>
      </c>
      <c r="G502" s="16" t="str">
        <f t="shared" si="47"/>
        <v/>
      </c>
      <c r="H502" s="53" t="str">
        <f t="shared" ca="1" si="44"/>
        <v/>
      </c>
      <c r="I502" s="51" t="str">
        <f t="shared" si="45"/>
        <v/>
      </c>
      <c r="J502" s="29" t="str">
        <f>IF(G502&lt;&gt;"",IF($D$7="Weekly","Wk "&amp;WEEKNUM(G502)&amp;" "&amp;"- "&amp;YEAR(G502),IF($D$7="Monthly",TEXT(G502,"mmm-yyyy"),IF($D$7="Yearly","Y "&amp;YEAR(G502),IF($D$7="Quarterly",YEAR(G502)&amp;" - Q"&amp;LOOKUP(MONTH(G502),{1,4,7,10},{1,2,3,4}),TEXT(F502,"dd-mmm-yy")&amp;" - "&amp;TEXT(G502,"dd-mmm-yy"))))),"")</f>
        <v/>
      </c>
      <c r="O502" s="63"/>
      <c r="S502" s="16" t="str">
        <f t="array" ref="S502">IF(T502&lt;&gt;"",MIN(IF($C$15:$C$10000&gt;=(T502-6),$C$15:$C$10000)),"")</f>
        <v/>
      </c>
      <c r="T502" s="16" t="str">
        <f t="array" ref="T502">IF(T501&lt;&gt;"",IF(S501-1&gt;=$U$7,MAX(IF($C$15:$C$10000&lt;=(S501-1),$C$15:$C$10000)),""),"")</f>
        <v/>
      </c>
      <c r="U502" s="16" t="str">
        <f t="array" ref="U502">IF(V502&lt;&gt;"",MIN(IF($C$15:$C$10000&gt;=DATE(YEAR(V502),MONTH(V502),1),$C$15:$C$10000)),"")</f>
        <v/>
      </c>
      <c r="V502" s="16" t="str">
        <f t="array" ref="V502">IF(V501&lt;&gt;"",IF(U501-1&gt;=$U$7,MAX(IF($C$15:$C$10000&lt;=U501-1,$C$15:$C$10000)),""),"")</f>
        <v/>
      </c>
      <c r="W502" s="20" t="str">
        <f t="array" ref="W502">IF(X502&lt;&gt;"",MIN(IF($C$15:$C$10000&gt;=DATE(YEAR(X502),3*(ROUNDUP(MONTH(X502)/3,0)-1)+1,1),$C$15:$C$10000)),"")</f>
        <v/>
      </c>
      <c r="X502" s="16" t="str">
        <f t="array" ref="X502">IF(X501&lt;&gt;"",IF(W501-1&gt;=$U$7,MAX(IF($C$15:$C$10000&lt;=W501-1,$C$15:$C$10000)),""),"")</f>
        <v/>
      </c>
      <c r="Y502" s="16" t="str">
        <f t="array" ref="Y502">IF(Z502&lt;&gt;"",MIN(IF($C$15:$C$10000&gt;=DATE(YEAR(Z502),1,1),$C$15:$C$10000)),"")</f>
        <v/>
      </c>
      <c r="Z502" s="16" t="str">
        <f t="array" ref="Z502">IF(Z501&lt;&gt;"",IF(Y501-1&gt;=$U$7,MAX(IF($C$15:$C$10000&lt;=Y501-1,$C$15:$C$10000)),""),"")</f>
        <v/>
      </c>
      <c r="AA502" s="16" t="str">
        <f t="array" ref="AA502">IF(AB502&lt;&gt;"",MIN(IF($C$15:$C$10000&gt;=AB502-$G$7,$C$15:$C$10000)),"")</f>
        <v/>
      </c>
      <c r="AB502" s="16" t="str">
        <f t="array" ref="AB502">IF(AB501&lt;&gt;"",IF(AA501-1&gt;=$U$7,MAX(IF($C$15:$C$10000&lt;=AA501-1,$C$15:$C$10000)),""),"")</f>
        <v/>
      </c>
    </row>
    <row r="503" spans="3:28" x14ac:dyDescent="0.2">
      <c r="C503" s="16"/>
      <c r="D503" s="29"/>
      <c r="F503" s="16" t="str">
        <f t="shared" si="46"/>
        <v/>
      </c>
      <c r="G503" s="16" t="str">
        <f t="shared" si="47"/>
        <v/>
      </c>
      <c r="H503" s="53" t="str">
        <f t="shared" ca="1" si="44"/>
        <v/>
      </c>
      <c r="I503" s="51" t="str">
        <f t="shared" si="45"/>
        <v/>
      </c>
      <c r="J503" s="29" t="str">
        <f>IF(G503&lt;&gt;"",IF($D$7="Weekly","Wk "&amp;WEEKNUM(G503)&amp;" "&amp;"- "&amp;YEAR(G503),IF($D$7="Monthly",TEXT(G503,"mmm-yyyy"),IF($D$7="Yearly","Y "&amp;YEAR(G503),IF($D$7="Quarterly",YEAR(G503)&amp;" - Q"&amp;LOOKUP(MONTH(G503),{1,4,7,10},{1,2,3,4}),TEXT(F503,"dd-mmm-yy")&amp;" - "&amp;TEXT(G503,"dd-mmm-yy"))))),"")</f>
        <v/>
      </c>
      <c r="O503" s="63"/>
      <c r="S503" s="16" t="str">
        <f t="array" ref="S503">IF(T503&lt;&gt;"",MIN(IF($C$15:$C$10000&gt;=(T503-6),$C$15:$C$10000)),"")</f>
        <v/>
      </c>
      <c r="T503" s="16" t="str">
        <f t="array" ref="T503">IF(T502&lt;&gt;"",IF(S502-1&gt;=$U$7,MAX(IF($C$15:$C$10000&lt;=(S502-1),$C$15:$C$10000)),""),"")</f>
        <v/>
      </c>
      <c r="U503" s="16" t="str">
        <f t="array" ref="U503">IF(V503&lt;&gt;"",MIN(IF($C$15:$C$10000&gt;=DATE(YEAR(V503),MONTH(V503),1),$C$15:$C$10000)),"")</f>
        <v/>
      </c>
      <c r="V503" s="16" t="str">
        <f t="array" ref="V503">IF(V502&lt;&gt;"",IF(U502-1&gt;=$U$7,MAX(IF($C$15:$C$10000&lt;=U502-1,$C$15:$C$10000)),""),"")</f>
        <v/>
      </c>
      <c r="W503" s="20" t="str">
        <f t="array" ref="W503">IF(X503&lt;&gt;"",MIN(IF($C$15:$C$10000&gt;=DATE(YEAR(X503),3*(ROUNDUP(MONTH(X503)/3,0)-1)+1,1),$C$15:$C$10000)),"")</f>
        <v/>
      </c>
      <c r="X503" s="16" t="str">
        <f t="array" ref="X503">IF(X502&lt;&gt;"",IF(W502-1&gt;=$U$7,MAX(IF($C$15:$C$10000&lt;=W502-1,$C$15:$C$10000)),""),"")</f>
        <v/>
      </c>
      <c r="Y503" s="16" t="str">
        <f t="array" ref="Y503">IF(Z503&lt;&gt;"",MIN(IF($C$15:$C$10000&gt;=DATE(YEAR(Z503),1,1),$C$15:$C$10000)),"")</f>
        <v/>
      </c>
      <c r="Z503" s="16" t="str">
        <f t="array" ref="Z503">IF(Z502&lt;&gt;"",IF(Y502-1&gt;=$U$7,MAX(IF($C$15:$C$10000&lt;=Y502-1,$C$15:$C$10000)),""),"")</f>
        <v/>
      </c>
      <c r="AA503" s="16" t="str">
        <f t="array" ref="AA503">IF(AB503&lt;&gt;"",MIN(IF($C$15:$C$10000&gt;=AB503-$G$7,$C$15:$C$10000)),"")</f>
        <v/>
      </c>
      <c r="AB503" s="16" t="str">
        <f t="array" ref="AB503">IF(AB502&lt;&gt;"",IF(AA502-1&gt;=$U$7,MAX(IF($C$15:$C$10000&lt;=AA502-1,$C$15:$C$10000)),""),"")</f>
        <v/>
      </c>
    </row>
    <row r="504" spans="3:28" x14ac:dyDescent="0.2">
      <c r="C504" s="16"/>
      <c r="D504" s="29"/>
      <c r="F504" s="16" t="str">
        <f t="shared" si="46"/>
        <v/>
      </c>
      <c r="G504" s="16" t="str">
        <f t="shared" si="47"/>
        <v/>
      </c>
      <c r="H504" s="53" t="str">
        <f t="shared" ca="1" si="44"/>
        <v/>
      </c>
      <c r="I504" s="51" t="str">
        <f t="shared" si="45"/>
        <v/>
      </c>
      <c r="J504" s="29" t="str">
        <f>IF(G504&lt;&gt;"",IF($D$7="Weekly","Wk "&amp;WEEKNUM(G504)&amp;" "&amp;"- "&amp;YEAR(G504),IF($D$7="Monthly",TEXT(G504,"mmm-yyyy"),IF($D$7="Yearly","Y "&amp;YEAR(G504),IF($D$7="Quarterly",YEAR(G504)&amp;" - Q"&amp;LOOKUP(MONTH(G504),{1,4,7,10},{1,2,3,4}),TEXT(F504,"dd-mmm-yy")&amp;" - "&amp;TEXT(G504,"dd-mmm-yy"))))),"")</f>
        <v/>
      </c>
      <c r="O504" s="63"/>
      <c r="S504" s="16" t="str">
        <f t="array" ref="S504">IF(T504&lt;&gt;"",MIN(IF($C$15:$C$10000&gt;=(T504-6),$C$15:$C$10000)),"")</f>
        <v/>
      </c>
      <c r="T504" s="16" t="str">
        <f t="array" ref="T504">IF(T503&lt;&gt;"",IF(S503-1&gt;=$U$7,MAX(IF($C$15:$C$10000&lt;=(S503-1),$C$15:$C$10000)),""),"")</f>
        <v/>
      </c>
      <c r="U504" s="16" t="str">
        <f t="array" ref="U504">IF(V504&lt;&gt;"",MIN(IF($C$15:$C$10000&gt;=DATE(YEAR(V504),MONTH(V504),1),$C$15:$C$10000)),"")</f>
        <v/>
      </c>
      <c r="V504" s="16" t="str">
        <f t="array" ref="V504">IF(V503&lt;&gt;"",IF(U503-1&gt;=$U$7,MAX(IF($C$15:$C$10000&lt;=U503-1,$C$15:$C$10000)),""),"")</f>
        <v/>
      </c>
      <c r="W504" s="20" t="str">
        <f t="array" ref="W504">IF(X504&lt;&gt;"",MIN(IF($C$15:$C$10000&gt;=DATE(YEAR(X504),3*(ROUNDUP(MONTH(X504)/3,0)-1)+1,1),$C$15:$C$10000)),"")</f>
        <v/>
      </c>
      <c r="X504" s="16" t="str">
        <f t="array" ref="X504">IF(X503&lt;&gt;"",IF(W503-1&gt;=$U$7,MAX(IF($C$15:$C$10000&lt;=W503-1,$C$15:$C$10000)),""),"")</f>
        <v/>
      </c>
      <c r="Y504" s="16" t="str">
        <f t="array" ref="Y504">IF(Z504&lt;&gt;"",MIN(IF($C$15:$C$10000&gt;=DATE(YEAR(Z504),1,1),$C$15:$C$10000)),"")</f>
        <v/>
      </c>
      <c r="Z504" s="16" t="str">
        <f t="array" ref="Z504">IF(Z503&lt;&gt;"",IF(Y503-1&gt;=$U$7,MAX(IF($C$15:$C$10000&lt;=Y503-1,$C$15:$C$10000)),""),"")</f>
        <v/>
      </c>
      <c r="AA504" s="16" t="str">
        <f t="array" ref="AA504">IF(AB504&lt;&gt;"",MIN(IF($C$15:$C$10000&gt;=AB504-$G$7,$C$15:$C$10000)),"")</f>
        <v/>
      </c>
      <c r="AB504" s="16" t="str">
        <f t="array" ref="AB504">IF(AB503&lt;&gt;"",IF(AA503-1&gt;=$U$7,MAX(IF($C$15:$C$10000&lt;=AA503-1,$C$15:$C$10000)),""),"")</f>
        <v/>
      </c>
    </row>
    <row r="505" spans="3:28" x14ac:dyDescent="0.2">
      <c r="C505" s="16"/>
      <c r="D505" s="29"/>
      <c r="F505" s="16" t="str">
        <f t="shared" si="46"/>
        <v/>
      </c>
      <c r="G505" s="16" t="str">
        <f t="shared" si="47"/>
        <v/>
      </c>
      <c r="H505" s="53" t="str">
        <f t="shared" ca="1" si="44"/>
        <v/>
      </c>
      <c r="I505" s="51" t="str">
        <f t="shared" si="45"/>
        <v/>
      </c>
      <c r="J505" s="29" t="str">
        <f>IF(G505&lt;&gt;"",IF($D$7="Weekly","Wk "&amp;WEEKNUM(G505)&amp;" "&amp;"- "&amp;YEAR(G505),IF($D$7="Monthly",TEXT(G505,"mmm-yyyy"),IF($D$7="Yearly","Y "&amp;YEAR(G505),IF($D$7="Quarterly",YEAR(G505)&amp;" - Q"&amp;LOOKUP(MONTH(G505),{1,4,7,10},{1,2,3,4}),TEXT(F505,"dd-mmm-yy")&amp;" - "&amp;TEXT(G505,"dd-mmm-yy"))))),"")</f>
        <v/>
      </c>
      <c r="O505" s="63"/>
      <c r="S505" s="16" t="str">
        <f t="array" ref="S505">IF(T505&lt;&gt;"",MIN(IF($C$15:$C$10000&gt;=(T505-6),$C$15:$C$10000)),"")</f>
        <v/>
      </c>
      <c r="T505" s="16" t="str">
        <f t="array" ref="T505">IF(T504&lt;&gt;"",IF(S504-1&gt;=$U$7,MAX(IF($C$15:$C$10000&lt;=(S504-1),$C$15:$C$10000)),""),"")</f>
        <v/>
      </c>
      <c r="U505" s="16" t="str">
        <f t="array" ref="U505">IF(V505&lt;&gt;"",MIN(IF($C$15:$C$10000&gt;=DATE(YEAR(V505),MONTH(V505),1),$C$15:$C$10000)),"")</f>
        <v/>
      </c>
      <c r="V505" s="16" t="str">
        <f t="array" ref="V505">IF(V504&lt;&gt;"",IF(U504-1&gt;=$U$7,MAX(IF($C$15:$C$10000&lt;=U504-1,$C$15:$C$10000)),""),"")</f>
        <v/>
      </c>
      <c r="W505" s="20" t="str">
        <f t="array" ref="W505">IF(X505&lt;&gt;"",MIN(IF($C$15:$C$10000&gt;=DATE(YEAR(X505),3*(ROUNDUP(MONTH(X505)/3,0)-1)+1,1),$C$15:$C$10000)),"")</f>
        <v/>
      </c>
      <c r="X505" s="16" t="str">
        <f t="array" ref="X505">IF(X504&lt;&gt;"",IF(W504-1&gt;=$U$7,MAX(IF($C$15:$C$10000&lt;=W504-1,$C$15:$C$10000)),""),"")</f>
        <v/>
      </c>
      <c r="Y505" s="16" t="str">
        <f t="array" ref="Y505">IF(Z505&lt;&gt;"",MIN(IF($C$15:$C$10000&gt;=DATE(YEAR(Z505),1,1),$C$15:$C$10000)),"")</f>
        <v/>
      </c>
      <c r="Z505" s="16" t="str">
        <f t="array" ref="Z505">IF(Z504&lt;&gt;"",IF(Y504-1&gt;=$U$7,MAX(IF($C$15:$C$10000&lt;=Y504-1,$C$15:$C$10000)),""),"")</f>
        <v/>
      </c>
      <c r="AA505" s="16" t="str">
        <f t="array" ref="AA505">IF(AB505&lt;&gt;"",MIN(IF($C$15:$C$10000&gt;=AB505-$G$7,$C$15:$C$10000)),"")</f>
        <v/>
      </c>
      <c r="AB505" s="16" t="str">
        <f t="array" ref="AB505">IF(AB504&lt;&gt;"",IF(AA504-1&gt;=$U$7,MAX(IF($C$15:$C$10000&lt;=AA504-1,$C$15:$C$10000)),""),"")</f>
        <v/>
      </c>
    </row>
    <row r="506" spans="3:28" x14ac:dyDescent="0.2">
      <c r="C506" s="16"/>
      <c r="D506" s="29"/>
      <c r="F506" s="16" t="str">
        <f t="shared" si="46"/>
        <v/>
      </c>
      <c r="G506" s="16" t="str">
        <f t="shared" si="47"/>
        <v/>
      </c>
      <c r="H506" s="53" t="str">
        <f t="shared" ca="1" si="44"/>
        <v/>
      </c>
      <c r="I506" s="51" t="str">
        <f t="shared" si="45"/>
        <v/>
      </c>
      <c r="J506" s="29" t="str">
        <f>IF(G506&lt;&gt;"",IF($D$7="Weekly","Wk "&amp;WEEKNUM(G506)&amp;" "&amp;"- "&amp;YEAR(G506),IF($D$7="Monthly",TEXT(G506,"mmm-yyyy"),IF($D$7="Yearly","Y "&amp;YEAR(G506),IF($D$7="Quarterly",YEAR(G506)&amp;" - Q"&amp;LOOKUP(MONTH(G506),{1,4,7,10},{1,2,3,4}),TEXT(F506,"dd-mmm-yy")&amp;" - "&amp;TEXT(G506,"dd-mmm-yy"))))),"")</f>
        <v/>
      </c>
      <c r="O506" s="63"/>
      <c r="S506" s="16" t="str">
        <f t="array" ref="S506">IF(T506&lt;&gt;"",MIN(IF($C$15:$C$10000&gt;=(T506-6),$C$15:$C$10000)),"")</f>
        <v/>
      </c>
      <c r="T506" s="16" t="str">
        <f t="array" ref="T506">IF(T505&lt;&gt;"",IF(S505-1&gt;=$U$7,MAX(IF($C$15:$C$10000&lt;=(S505-1),$C$15:$C$10000)),""),"")</f>
        <v/>
      </c>
      <c r="U506" s="16" t="str">
        <f t="array" ref="U506">IF(V506&lt;&gt;"",MIN(IF($C$15:$C$10000&gt;=DATE(YEAR(V506),MONTH(V506),1),$C$15:$C$10000)),"")</f>
        <v/>
      </c>
      <c r="V506" s="16" t="str">
        <f t="array" ref="V506">IF(V505&lt;&gt;"",IF(U505-1&gt;=$U$7,MAX(IF($C$15:$C$10000&lt;=U505-1,$C$15:$C$10000)),""),"")</f>
        <v/>
      </c>
      <c r="W506" s="20" t="str">
        <f t="array" ref="W506">IF(X506&lt;&gt;"",MIN(IF($C$15:$C$10000&gt;=DATE(YEAR(X506),3*(ROUNDUP(MONTH(X506)/3,0)-1)+1,1),$C$15:$C$10000)),"")</f>
        <v/>
      </c>
      <c r="X506" s="16" t="str">
        <f t="array" ref="X506">IF(X505&lt;&gt;"",IF(W505-1&gt;=$U$7,MAX(IF($C$15:$C$10000&lt;=W505-1,$C$15:$C$10000)),""),"")</f>
        <v/>
      </c>
      <c r="Y506" s="16" t="str">
        <f t="array" ref="Y506">IF(Z506&lt;&gt;"",MIN(IF($C$15:$C$10000&gt;=DATE(YEAR(Z506),1,1),$C$15:$C$10000)),"")</f>
        <v/>
      </c>
      <c r="Z506" s="16" t="str">
        <f t="array" ref="Z506">IF(Z505&lt;&gt;"",IF(Y505-1&gt;=$U$7,MAX(IF($C$15:$C$10000&lt;=Y505-1,$C$15:$C$10000)),""),"")</f>
        <v/>
      </c>
      <c r="AA506" s="16" t="str">
        <f t="array" ref="AA506">IF(AB506&lt;&gt;"",MIN(IF($C$15:$C$10000&gt;=AB506-$G$7,$C$15:$C$10000)),"")</f>
        <v/>
      </c>
      <c r="AB506" s="16" t="str">
        <f t="array" ref="AB506">IF(AB505&lt;&gt;"",IF(AA505-1&gt;=$U$7,MAX(IF($C$15:$C$10000&lt;=AA505-1,$C$15:$C$10000)),""),"")</f>
        <v/>
      </c>
    </row>
    <row r="507" spans="3:28" x14ac:dyDescent="0.2">
      <c r="C507" s="16"/>
      <c r="D507" s="29"/>
      <c r="F507" s="16" t="str">
        <f t="shared" si="46"/>
        <v/>
      </c>
      <c r="G507" s="16" t="str">
        <f t="shared" si="47"/>
        <v/>
      </c>
      <c r="H507" s="53" t="str">
        <f t="shared" ca="1" si="44"/>
        <v/>
      </c>
      <c r="I507" s="51" t="str">
        <f t="shared" si="45"/>
        <v/>
      </c>
      <c r="J507" s="29" t="str">
        <f>IF(G507&lt;&gt;"",IF($D$7="Weekly","Wk "&amp;WEEKNUM(G507)&amp;" "&amp;"- "&amp;YEAR(G507),IF($D$7="Monthly",TEXT(G507,"mmm-yyyy"),IF($D$7="Yearly","Y "&amp;YEAR(G507),IF($D$7="Quarterly",YEAR(G507)&amp;" - Q"&amp;LOOKUP(MONTH(G507),{1,4,7,10},{1,2,3,4}),TEXT(F507,"dd-mmm-yy")&amp;" - "&amp;TEXT(G507,"dd-mmm-yy"))))),"")</f>
        <v/>
      </c>
      <c r="O507" s="63"/>
      <c r="S507" s="16" t="str">
        <f t="array" ref="S507">IF(T507&lt;&gt;"",MIN(IF($C$15:$C$10000&gt;=(T507-6),$C$15:$C$10000)),"")</f>
        <v/>
      </c>
      <c r="T507" s="16" t="str">
        <f t="array" ref="T507">IF(T506&lt;&gt;"",IF(S506-1&gt;=$U$7,MAX(IF($C$15:$C$10000&lt;=(S506-1),$C$15:$C$10000)),""),"")</f>
        <v/>
      </c>
      <c r="U507" s="16" t="str">
        <f t="array" ref="U507">IF(V507&lt;&gt;"",MIN(IF($C$15:$C$10000&gt;=DATE(YEAR(V507),MONTH(V507),1),$C$15:$C$10000)),"")</f>
        <v/>
      </c>
      <c r="V507" s="16" t="str">
        <f t="array" ref="V507">IF(V506&lt;&gt;"",IF(U506-1&gt;=$U$7,MAX(IF($C$15:$C$10000&lt;=U506-1,$C$15:$C$10000)),""),"")</f>
        <v/>
      </c>
      <c r="W507" s="20" t="str">
        <f t="array" ref="W507">IF(X507&lt;&gt;"",MIN(IF($C$15:$C$10000&gt;=DATE(YEAR(X507),3*(ROUNDUP(MONTH(X507)/3,0)-1)+1,1),$C$15:$C$10000)),"")</f>
        <v/>
      </c>
      <c r="X507" s="16" t="str">
        <f t="array" ref="X507">IF(X506&lt;&gt;"",IF(W506-1&gt;=$U$7,MAX(IF($C$15:$C$10000&lt;=W506-1,$C$15:$C$10000)),""),"")</f>
        <v/>
      </c>
      <c r="Y507" s="16" t="str">
        <f t="array" ref="Y507">IF(Z507&lt;&gt;"",MIN(IF($C$15:$C$10000&gt;=DATE(YEAR(Z507),1,1),$C$15:$C$10000)),"")</f>
        <v/>
      </c>
      <c r="Z507" s="16" t="str">
        <f t="array" ref="Z507">IF(Z506&lt;&gt;"",IF(Y506-1&gt;=$U$7,MAX(IF($C$15:$C$10000&lt;=Y506-1,$C$15:$C$10000)),""),"")</f>
        <v/>
      </c>
      <c r="AA507" s="16" t="str">
        <f t="array" ref="AA507">IF(AB507&lt;&gt;"",MIN(IF($C$15:$C$10000&gt;=AB507-$G$7,$C$15:$C$10000)),"")</f>
        <v/>
      </c>
      <c r="AB507" s="16" t="str">
        <f t="array" ref="AB507">IF(AB506&lt;&gt;"",IF(AA506-1&gt;=$U$7,MAX(IF($C$15:$C$10000&lt;=AA506-1,$C$15:$C$10000)),""),"")</f>
        <v/>
      </c>
    </row>
    <row r="508" spans="3:28" x14ac:dyDescent="0.2">
      <c r="C508" s="16"/>
      <c r="D508" s="29"/>
      <c r="F508" s="16" t="str">
        <f t="shared" si="46"/>
        <v/>
      </c>
      <c r="G508" s="16" t="str">
        <f t="shared" si="47"/>
        <v/>
      </c>
      <c r="H508" s="53" t="str">
        <f t="shared" ca="1" si="44"/>
        <v/>
      </c>
      <c r="I508" s="51" t="str">
        <f t="shared" si="45"/>
        <v/>
      </c>
      <c r="J508" s="29" t="str">
        <f>IF(G508&lt;&gt;"",IF($D$7="Weekly","Wk "&amp;WEEKNUM(G508)&amp;" "&amp;"- "&amp;YEAR(G508),IF($D$7="Monthly",TEXT(G508,"mmm-yyyy"),IF($D$7="Yearly","Y "&amp;YEAR(G508),IF($D$7="Quarterly",YEAR(G508)&amp;" - Q"&amp;LOOKUP(MONTH(G508),{1,4,7,10},{1,2,3,4}),TEXT(F508,"dd-mmm-yy")&amp;" - "&amp;TEXT(G508,"dd-mmm-yy"))))),"")</f>
        <v/>
      </c>
      <c r="O508" s="63"/>
      <c r="S508" s="16" t="str">
        <f t="array" ref="S508">IF(T508&lt;&gt;"",MIN(IF($C$15:$C$10000&gt;=(T508-6),$C$15:$C$10000)),"")</f>
        <v/>
      </c>
      <c r="T508" s="16" t="str">
        <f t="array" ref="T508">IF(T507&lt;&gt;"",IF(S507-1&gt;=$U$7,MAX(IF($C$15:$C$10000&lt;=(S507-1),$C$15:$C$10000)),""),"")</f>
        <v/>
      </c>
      <c r="U508" s="16" t="str">
        <f t="array" ref="U508">IF(V508&lt;&gt;"",MIN(IF($C$15:$C$10000&gt;=DATE(YEAR(V508),MONTH(V508),1),$C$15:$C$10000)),"")</f>
        <v/>
      </c>
      <c r="V508" s="16" t="str">
        <f t="array" ref="V508">IF(V507&lt;&gt;"",IF(U507-1&gt;=$U$7,MAX(IF($C$15:$C$10000&lt;=U507-1,$C$15:$C$10000)),""),"")</f>
        <v/>
      </c>
      <c r="W508" s="20" t="str">
        <f t="array" ref="W508">IF(X508&lt;&gt;"",MIN(IF($C$15:$C$10000&gt;=DATE(YEAR(X508),3*(ROUNDUP(MONTH(X508)/3,0)-1)+1,1),$C$15:$C$10000)),"")</f>
        <v/>
      </c>
      <c r="X508" s="16" t="str">
        <f t="array" ref="X508">IF(X507&lt;&gt;"",IF(W507-1&gt;=$U$7,MAX(IF($C$15:$C$10000&lt;=W507-1,$C$15:$C$10000)),""),"")</f>
        <v/>
      </c>
      <c r="Y508" s="16" t="str">
        <f t="array" ref="Y508">IF(Z508&lt;&gt;"",MIN(IF($C$15:$C$10000&gt;=DATE(YEAR(Z508),1,1),$C$15:$C$10000)),"")</f>
        <v/>
      </c>
      <c r="Z508" s="16" t="str">
        <f t="array" ref="Z508">IF(Z507&lt;&gt;"",IF(Y507-1&gt;=$U$7,MAX(IF($C$15:$C$10000&lt;=Y507-1,$C$15:$C$10000)),""),"")</f>
        <v/>
      </c>
      <c r="AA508" s="16" t="str">
        <f t="array" ref="AA508">IF(AB508&lt;&gt;"",MIN(IF($C$15:$C$10000&gt;=AB508-$G$7,$C$15:$C$10000)),"")</f>
        <v/>
      </c>
      <c r="AB508" s="16" t="str">
        <f t="array" ref="AB508">IF(AB507&lt;&gt;"",IF(AA507-1&gt;=$U$7,MAX(IF($C$15:$C$10000&lt;=AA507-1,$C$15:$C$10000)),""),"")</f>
        <v/>
      </c>
    </row>
    <row r="509" spans="3:28" x14ac:dyDescent="0.2">
      <c r="C509" s="16"/>
      <c r="D509" s="29"/>
      <c r="F509" s="16" t="str">
        <f t="shared" si="46"/>
        <v/>
      </c>
      <c r="G509" s="16" t="str">
        <f t="shared" si="47"/>
        <v/>
      </c>
      <c r="H509" s="53" t="str">
        <f t="shared" ca="1" si="44"/>
        <v/>
      </c>
      <c r="I509" s="51" t="str">
        <f t="shared" si="45"/>
        <v/>
      </c>
      <c r="J509" s="29" t="str">
        <f>IF(G509&lt;&gt;"",IF($D$7="Weekly","Wk "&amp;WEEKNUM(G509)&amp;" "&amp;"- "&amp;YEAR(G509),IF($D$7="Monthly",TEXT(G509,"mmm-yyyy"),IF($D$7="Yearly","Y "&amp;YEAR(G509),IF($D$7="Quarterly",YEAR(G509)&amp;" - Q"&amp;LOOKUP(MONTH(G509),{1,4,7,10},{1,2,3,4}),TEXT(F509,"dd-mmm-yy")&amp;" - "&amp;TEXT(G509,"dd-mmm-yy"))))),"")</f>
        <v/>
      </c>
      <c r="O509" s="63"/>
      <c r="S509" s="16" t="str">
        <f t="array" ref="S509">IF(T509&lt;&gt;"",MIN(IF($C$15:$C$10000&gt;=(T509-6),$C$15:$C$10000)),"")</f>
        <v/>
      </c>
      <c r="T509" s="16" t="str">
        <f t="array" ref="T509">IF(T508&lt;&gt;"",IF(S508-1&gt;=$U$7,MAX(IF($C$15:$C$10000&lt;=(S508-1),$C$15:$C$10000)),""),"")</f>
        <v/>
      </c>
      <c r="U509" s="16" t="str">
        <f t="array" ref="U509">IF(V509&lt;&gt;"",MIN(IF($C$15:$C$10000&gt;=DATE(YEAR(V509),MONTH(V509),1),$C$15:$C$10000)),"")</f>
        <v/>
      </c>
      <c r="V509" s="16" t="str">
        <f t="array" ref="V509">IF(V508&lt;&gt;"",IF(U508-1&gt;=$U$7,MAX(IF($C$15:$C$10000&lt;=U508-1,$C$15:$C$10000)),""),"")</f>
        <v/>
      </c>
      <c r="W509" s="20" t="str">
        <f t="array" ref="W509">IF(X509&lt;&gt;"",MIN(IF($C$15:$C$10000&gt;=DATE(YEAR(X509),3*(ROUNDUP(MONTH(X509)/3,0)-1)+1,1),$C$15:$C$10000)),"")</f>
        <v/>
      </c>
      <c r="X509" s="16" t="str">
        <f t="array" ref="X509">IF(X508&lt;&gt;"",IF(W508-1&gt;=$U$7,MAX(IF($C$15:$C$10000&lt;=W508-1,$C$15:$C$10000)),""),"")</f>
        <v/>
      </c>
      <c r="Y509" s="16" t="str">
        <f t="array" ref="Y509">IF(Z509&lt;&gt;"",MIN(IF($C$15:$C$10000&gt;=DATE(YEAR(Z509),1,1),$C$15:$C$10000)),"")</f>
        <v/>
      </c>
      <c r="Z509" s="16" t="str">
        <f t="array" ref="Z509">IF(Z508&lt;&gt;"",IF(Y508-1&gt;=$U$7,MAX(IF($C$15:$C$10000&lt;=Y508-1,$C$15:$C$10000)),""),"")</f>
        <v/>
      </c>
      <c r="AA509" s="16" t="str">
        <f t="array" ref="AA509">IF(AB509&lt;&gt;"",MIN(IF($C$15:$C$10000&gt;=AB509-$G$7,$C$15:$C$10000)),"")</f>
        <v/>
      </c>
      <c r="AB509" s="16" t="str">
        <f t="array" ref="AB509">IF(AB508&lt;&gt;"",IF(AA508-1&gt;=$U$7,MAX(IF($C$15:$C$10000&lt;=AA508-1,$C$15:$C$10000)),""),"")</f>
        <v/>
      </c>
    </row>
    <row r="510" spans="3:28" x14ac:dyDescent="0.2">
      <c r="C510" s="16"/>
      <c r="D510" s="29"/>
      <c r="F510" s="16" t="str">
        <f t="shared" si="46"/>
        <v/>
      </c>
      <c r="G510" s="16" t="str">
        <f t="shared" si="47"/>
        <v/>
      </c>
      <c r="H510" s="53" t="str">
        <f t="shared" ca="1" si="44"/>
        <v/>
      </c>
      <c r="I510" s="51" t="str">
        <f t="shared" si="45"/>
        <v/>
      </c>
      <c r="J510" s="29" t="str">
        <f>IF(G510&lt;&gt;"",IF($D$7="Weekly","Wk "&amp;WEEKNUM(G510)&amp;" "&amp;"- "&amp;YEAR(G510),IF($D$7="Monthly",TEXT(G510,"mmm-yyyy"),IF($D$7="Yearly","Y "&amp;YEAR(G510),IF($D$7="Quarterly",YEAR(G510)&amp;" - Q"&amp;LOOKUP(MONTH(G510),{1,4,7,10},{1,2,3,4}),TEXT(F510,"dd-mmm-yy")&amp;" - "&amp;TEXT(G510,"dd-mmm-yy"))))),"")</f>
        <v/>
      </c>
      <c r="O510" s="63"/>
      <c r="S510" s="16" t="str">
        <f t="array" ref="S510">IF(T510&lt;&gt;"",MIN(IF($C$15:$C$10000&gt;=(T510-6),$C$15:$C$10000)),"")</f>
        <v/>
      </c>
      <c r="T510" s="16" t="str">
        <f t="array" ref="T510">IF(T509&lt;&gt;"",IF(S509-1&gt;=$U$7,MAX(IF($C$15:$C$10000&lt;=(S509-1),$C$15:$C$10000)),""),"")</f>
        <v/>
      </c>
      <c r="U510" s="16" t="str">
        <f t="array" ref="U510">IF(V510&lt;&gt;"",MIN(IF($C$15:$C$10000&gt;=DATE(YEAR(V510),MONTH(V510),1),$C$15:$C$10000)),"")</f>
        <v/>
      </c>
      <c r="V510" s="16" t="str">
        <f t="array" ref="V510">IF(V509&lt;&gt;"",IF(U509-1&gt;=$U$7,MAX(IF($C$15:$C$10000&lt;=U509-1,$C$15:$C$10000)),""),"")</f>
        <v/>
      </c>
      <c r="W510" s="20" t="str">
        <f t="array" ref="W510">IF(X510&lt;&gt;"",MIN(IF($C$15:$C$10000&gt;=DATE(YEAR(X510),3*(ROUNDUP(MONTH(X510)/3,0)-1)+1,1),$C$15:$C$10000)),"")</f>
        <v/>
      </c>
      <c r="X510" s="16" t="str">
        <f t="array" ref="X510">IF(X509&lt;&gt;"",IF(W509-1&gt;=$U$7,MAX(IF($C$15:$C$10000&lt;=W509-1,$C$15:$C$10000)),""),"")</f>
        <v/>
      </c>
      <c r="Y510" s="16" t="str">
        <f t="array" ref="Y510">IF(Z510&lt;&gt;"",MIN(IF($C$15:$C$10000&gt;=DATE(YEAR(Z510),1,1),$C$15:$C$10000)),"")</f>
        <v/>
      </c>
      <c r="Z510" s="16" t="str">
        <f t="array" ref="Z510">IF(Z509&lt;&gt;"",IF(Y509-1&gt;=$U$7,MAX(IF($C$15:$C$10000&lt;=Y509-1,$C$15:$C$10000)),""),"")</f>
        <v/>
      </c>
      <c r="AA510" s="16" t="str">
        <f t="array" ref="AA510">IF(AB510&lt;&gt;"",MIN(IF($C$15:$C$10000&gt;=AB510-$G$7,$C$15:$C$10000)),"")</f>
        <v/>
      </c>
      <c r="AB510" s="16" t="str">
        <f t="array" ref="AB510">IF(AB509&lt;&gt;"",IF(AA509-1&gt;=$U$7,MAX(IF($C$15:$C$10000&lt;=AA509-1,$C$15:$C$10000)),""),"")</f>
        <v/>
      </c>
    </row>
    <row r="511" spans="3:28" x14ac:dyDescent="0.2">
      <c r="C511" s="16"/>
      <c r="D511" s="29"/>
      <c r="F511" s="16" t="str">
        <f t="shared" si="46"/>
        <v/>
      </c>
      <c r="G511" s="16" t="str">
        <f t="shared" si="47"/>
        <v/>
      </c>
      <c r="H511" s="53" t="str">
        <f t="shared" ca="1" si="44"/>
        <v/>
      </c>
      <c r="I511" s="51" t="str">
        <f t="shared" si="45"/>
        <v/>
      </c>
      <c r="J511" s="29" t="str">
        <f>IF(G511&lt;&gt;"",IF($D$7="Weekly","Wk "&amp;WEEKNUM(G511)&amp;" "&amp;"- "&amp;YEAR(G511),IF($D$7="Monthly",TEXT(G511,"mmm-yyyy"),IF($D$7="Yearly","Y "&amp;YEAR(G511),IF($D$7="Quarterly",YEAR(G511)&amp;" - Q"&amp;LOOKUP(MONTH(G511),{1,4,7,10},{1,2,3,4}),TEXT(F511,"dd-mmm-yy")&amp;" - "&amp;TEXT(G511,"dd-mmm-yy"))))),"")</f>
        <v/>
      </c>
      <c r="O511" s="63"/>
      <c r="S511" s="16" t="str">
        <f t="array" ref="S511">IF(T511&lt;&gt;"",MIN(IF($C$15:$C$10000&gt;=(T511-6),$C$15:$C$10000)),"")</f>
        <v/>
      </c>
      <c r="T511" s="16" t="str">
        <f t="array" ref="T511">IF(T510&lt;&gt;"",IF(S510-1&gt;=$U$7,MAX(IF($C$15:$C$10000&lt;=(S510-1),$C$15:$C$10000)),""),"")</f>
        <v/>
      </c>
      <c r="U511" s="16" t="str">
        <f t="array" ref="U511">IF(V511&lt;&gt;"",MIN(IF($C$15:$C$10000&gt;=DATE(YEAR(V511),MONTH(V511),1),$C$15:$C$10000)),"")</f>
        <v/>
      </c>
      <c r="V511" s="16" t="str">
        <f t="array" ref="V511">IF(V510&lt;&gt;"",IF(U510-1&gt;=$U$7,MAX(IF($C$15:$C$10000&lt;=U510-1,$C$15:$C$10000)),""),"")</f>
        <v/>
      </c>
      <c r="W511" s="20" t="str">
        <f t="array" ref="W511">IF(X511&lt;&gt;"",MIN(IF($C$15:$C$10000&gt;=DATE(YEAR(X511),3*(ROUNDUP(MONTH(X511)/3,0)-1)+1,1),$C$15:$C$10000)),"")</f>
        <v/>
      </c>
      <c r="X511" s="16" t="str">
        <f t="array" ref="X511">IF(X510&lt;&gt;"",IF(W510-1&gt;=$U$7,MAX(IF($C$15:$C$10000&lt;=W510-1,$C$15:$C$10000)),""),"")</f>
        <v/>
      </c>
      <c r="Y511" s="16" t="str">
        <f t="array" ref="Y511">IF(Z511&lt;&gt;"",MIN(IF($C$15:$C$10000&gt;=DATE(YEAR(Z511),1,1),$C$15:$C$10000)),"")</f>
        <v/>
      </c>
      <c r="Z511" s="16" t="str">
        <f t="array" ref="Z511">IF(Z510&lt;&gt;"",IF(Y510-1&gt;=$U$7,MAX(IF($C$15:$C$10000&lt;=Y510-1,$C$15:$C$10000)),""),"")</f>
        <v/>
      </c>
      <c r="AA511" s="16" t="str">
        <f t="array" ref="AA511">IF(AB511&lt;&gt;"",MIN(IF($C$15:$C$10000&gt;=AB511-$G$7,$C$15:$C$10000)),"")</f>
        <v/>
      </c>
      <c r="AB511" s="16" t="str">
        <f t="array" ref="AB511">IF(AB510&lt;&gt;"",IF(AA510-1&gt;=$U$7,MAX(IF($C$15:$C$10000&lt;=AA510-1,$C$15:$C$10000)),""),"")</f>
        <v/>
      </c>
    </row>
    <row r="512" spans="3:28" x14ac:dyDescent="0.2">
      <c r="C512" s="16"/>
      <c r="D512" s="29"/>
      <c r="F512" s="16" t="str">
        <f t="shared" si="46"/>
        <v/>
      </c>
      <c r="G512" s="16" t="str">
        <f t="shared" si="47"/>
        <v/>
      </c>
      <c r="H512" s="53" t="str">
        <f t="shared" ca="1" si="44"/>
        <v/>
      </c>
      <c r="I512" s="51" t="str">
        <f t="shared" si="45"/>
        <v/>
      </c>
      <c r="J512" s="29" t="str">
        <f>IF(G512&lt;&gt;"",IF($D$7="Weekly","Wk "&amp;WEEKNUM(G512)&amp;" "&amp;"- "&amp;YEAR(G512),IF($D$7="Monthly",TEXT(G512,"mmm-yyyy"),IF($D$7="Yearly","Y "&amp;YEAR(G512),IF($D$7="Quarterly",YEAR(G512)&amp;" - Q"&amp;LOOKUP(MONTH(G512),{1,4,7,10},{1,2,3,4}),TEXT(F512,"dd-mmm-yy")&amp;" - "&amp;TEXT(G512,"dd-mmm-yy"))))),"")</f>
        <v/>
      </c>
      <c r="O512" s="63"/>
      <c r="S512" s="16" t="str">
        <f t="array" ref="S512">IF(T512&lt;&gt;"",MIN(IF($C$15:$C$10000&gt;=(T512-6),$C$15:$C$10000)),"")</f>
        <v/>
      </c>
      <c r="T512" s="16" t="str">
        <f t="array" ref="T512">IF(T511&lt;&gt;"",IF(S511-1&gt;=$U$7,MAX(IF($C$15:$C$10000&lt;=(S511-1),$C$15:$C$10000)),""),"")</f>
        <v/>
      </c>
      <c r="U512" s="16" t="str">
        <f t="array" ref="U512">IF(V512&lt;&gt;"",MIN(IF($C$15:$C$10000&gt;=DATE(YEAR(V512),MONTH(V512),1),$C$15:$C$10000)),"")</f>
        <v/>
      </c>
      <c r="V512" s="16" t="str">
        <f t="array" ref="V512">IF(V511&lt;&gt;"",IF(U511-1&gt;=$U$7,MAX(IF($C$15:$C$10000&lt;=U511-1,$C$15:$C$10000)),""),"")</f>
        <v/>
      </c>
      <c r="W512" s="20" t="str">
        <f t="array" ref="W512">IF(X512&lt;&gt;"",MIN(IF($C$15:$C$10000&gt;=DATE(YEAR(X512),3*(ROUNDUP(MONTH(X512)/3,0)-1)+1,1),$C$15:$C$10000)),"")</f>
        <v/>
      </c>
      <c r="X512" s="16" t="str">
        <f t="array" ref="X512">IF(X511&lt;&gt;"",IF(W511-1&gt;=$U$7,MAX(IF($C$15:$C$10000&lt;=W511-1,$C$15:$C$10000)),""),"")</f>
        <v/>
      </c>
      <c r="Y512" s="16" t="str">
        <f t="array" ref="Y512">IF(Z512&lt;&gt;"",MIN(IF($C$15:$C$10000&gt;=DATE(YEAR(Z512),1,1),$C$15:$C$10000)),"")</f>
        <v/>
      </c>
      <c r="Z512" s="16" t="str">
        <f t="array" ref="Z512">IF(Z511&lt;&gt;"",IF(Y511-1&gt;=$U$7,MAX(IF($C$15:$C$10000&lt;=Y511-1,$C$15:$C$10000)),""),"")</f>
        <v/>
      </c>
      <c r="AA512" s="16" t="str">
        <f t="array" ref="AA512">IF(AB512&lt;&gt;"",MIN(IF($C$15:$C$10000&gt;=AB512-$G$7,$C$15:$C$10000)),"")</f>
        <v/>
      </c>
      <c r="AB512" s="16" t="str">
        <f t="array" ref="AB512">IF(AB511&lt;&gt;"",IF(AA511-1&gt;=$U$7,MAX(IF($C$15:$C$10000&lt;=AA511-1,$C$15:$C$10000)),""),"")</f>
        <v/>
      </c>
    </row>
    <row r="513" spans="3:28" x14ac:dyDescent="0.2">
      <c r="C513" s="16"/>
      <c r="D513" s="29"/>
      <c r="F513" s="16" t="str">
        <f t="shared" si="46"/>
        <v/>
      </c>
      <c r="G513" s="16" t="str">
        <f t="shared" si="47"/>
        <v/>
      </c>
      <c r="H513" s="53" t="str">
        <f t="shared" ca="1" si="44"/>
        <v/>
      </c>
      <c r="I513" s="51" t="str">
        <f t="shared" si="45"/>
        <v/>
      </c>
      <c r="J513" s="29" t="str">
        <f>IF(G513&lt;&gt;"",IF($D$7="Weekly","Wk "&amp;WEEKNUM(G513)&amp;" "&amp;"- "&amp;YEAR(G513),IF($D$7="Monthly",TEXT(G513,"mmm-yyyy"),IF($D$7="Yearly","Y "&amp;YEAR(G513),IF($D$7="Quarterly",YEAR(G513)&amp;" - Q"&amp;LOOKUP(MONTH(G513),{1,4,7,10},{1,2,3,4}),TEXT(F513,"dd-mmm-yy")&amp;" - "&amp;TEXT(G513,"dd-mmm-yy"))))),"")</f>
        <v/>
      </c>
      <c r="O513" s="63"/>
      <c r="S513" s="16" t="str">
        <f t="array" ref="S513">IF(T513&lt;&gt;"",MIN(IF($C$15:$C$10000&gt;=(T513-6),$C$15:$C$10000)),"")</f>
        <v/>
      </c>
      <c r="T513" s="16" t="str">
        <f t="array" ref="T513">IF(T512&lt;&gt;"",IF(S512-1&gt;=$U$7,MAX(IF($C$15:$C$10000&lt;=(S512-1),$C$15:$C$10000)),""),"")</f>
        <v/>
      </c>
      <c r="U513" s="16" t="str">
        <f t="array" ref="U513">IF(V513&lt;&gt;"",MIN(IF($C$15:$C$10000&gt;=DATE(YEAR(V513),MONTH(V513),1),$C$15:$C$10000)),"")</f>
        <v/>
      </c>
      <c r="V513" s="16" t="str">
        <f t="array" ref="V513">IF(V512&lt;&gt;"",IF(U512-1&gt;=$U$7,MAX(IF($C$15:$C$10000&lt;=U512-1,$C$15:$C$10000)),""),"")</f>
        <v/>
      </c>
      <c r="W513" s="20" t="str">
        <f t="array" ref="W513">IF(X513&lt;&gt;"",MIN(IF($C$15:$C$10000&gt;=DATE(YEAR(X513),3*(ROUNDUP(MONTH(X513)/3,0)-1)+1,1),$C$15:$C$10000)),"")</f>
        <v/>
      </c>
      <c r="X513" s="16" t="str">
        <f t="array" ref="X513">IF(X512&lt;&gt;"",IF(W512-1&gt;=$U$7,MAX(IF($C$15:$C$10000&lt;=W512-1,$C$15:$C$10000)),""),"")</f>
        <v/>
      </c>
      <c r="Y513" s="16" t="str">
        <f t="array" ref="Y513">IF(Z513&lt;&gt;"",MIN(IF($C$15:$C$10000&gt;=DATE(YEAR(Z513),1,1),$C$15:$C$10000)),"")</f>
        <v/>
      </c>
      <c r="Z513" s="16" t="str">
        <f t="array" ref="Z513">IF(Z512&lt;&gt;"",IF(Y512-1&gt;=$U$7,MAX(IF($C$15:$C$10000&lt;=Y512-1,$C$15:$C$10000)),""),"")</f>
        <v/>
      </c>
      <c r="AA513" s="16" t="str">
        <f t="array" ref="AA513">IF(AB513&lt;&gt;"",MIN(IF($C$15:$C$10000&gt;=AB513-$G$7,$C$15:$C$10000)),"")</f>
        <v/>
      </c>
      <c r="AB513" s="16" t="str">
        <f t="array" ref="AB513">IF(AB512&lt;&gt;"",IF(AA512-1&gt;=$U$7,MAX(IF($C$15:$C$10000&lt;=AA512-1,$C$15:$C$10000)),""),"")</f>
        <v/>
      </c>
    </row>
    <row r="514" spans="3:28" x14ac:dyDescent="0.2">
      <c r="C514" s="16"/>
      <c r="D514" s="29"/>
      <c r="F514" s="16" t="str">
        <f t="shared" si="46"/>
        <v/>
      </c>
      <c r="G514" s="16" t="str">
        <f t="shared" si="47"/>
        <v/>
      </c>
      <c r="H514" s="53" t="str">
        <f t="shared" ca="1" si="44"/>
        <v/>
      </c>
      <c r="I514" s="51" t="str">
        <f t="shared" si="45"/>
        <v/>
      </c>
      <c r="J514" s="29" t="str">
        <f>IF(G514&lt;&gt;"",IF($D$7="Weekly","Wk "&amp;WEEKNUM(G514)&amp;" "&amp;"- "&amp;YEAR(G514),IF($D$7="Monthly",TEXT(G514,"mmm-yyyy"),IF($D$7="Yearly","Y "&amp;YEAR(G514),IF($D$7="Quarterly",YEAR(G514)&amp;" - Q"&amp;LOOKUP(MONTH(G514),{1,4,7,10},{1,2,3,4}),TEXT(F514,"dd-mmm-yy")&amp;" - "&amp;TEXT(G514,"dd-mmm-yy"))))),"")</f>
        <v/>
      </c>
      <c r="O514" s="63"/>
      <c r="S514" s="16" t="str">
        <f t="array" ref="S514">IF(T514&lt;&gt;"",MIN(IF($C$15:$C$10000&gt;=(T514-6),$C$15:$C$10000)),"")</f>
        <v/>
      </c>
      <c r="T514" s="16" t="str">
        <f t="array" ref="T514">IF(T513&lt;&gt;"",IF(S513-1&gt;=$U$7,MAX(IF($C$15:$C$10000&lt;=(S513-1),$C$15:$C$10000)),""),"")</f>
        <v/>
      </c>
      <c r="U514" s="16" t="str">
        <f t="array" ref="U514">IF(V514&lt;&gt;"",MIN(IF($C$15:$C$10000&gt;=DATE(YEAR(V514),MONTH(V514),1),$C$15:$C$10000)),"")</f>
        <v/>
      </c>
      <c r="V514" s="16" t="str">
        <f t="array" ref="V514">IF(V513&lt;&gt;"",IF(U513-1&gt;=$U$7,MAX(IF($C$15:$C$10000&lt;=U513-1,$C$15:$C$10000)),""),"")</f>
        <v/>
      </c>
      <c r="W514" s="20" t="str">
        <f t="array" ref="W514">IF(X514&lt;&gt;"",MIN(IF($C$15:$C$10000&gt;=DATE(YEAR(X514),3*(ROUNDUP(MONTH(X514)/3,0)-1)+1,1),$C$15:$C$10000)),"")</f>
        <v/>
      </c>
      <c r="X514" s="16" t="str">
        <f t="array" ref="X514">IF(X513&lt;&gt;"",IF(W513-1&gt;=$U$7,MAX(IF($C$15:$C$10000&lt;=W513-1,$C$15:$C$10000)),""),"")</f>
        <v/>
      </c>
      <c r="Y514" s="16" t="str">
        <f t="array" ref="Y514">IF(Z514&lt;&gt;"",MIN(IF($C$15:$C$10000&gt;=DATE(YEAR(Z514),1,1),$C$15:$C$10000)),"")</f>
        <v/>
      </c>
      <c r="Z514" s="16" t="str">
        <f t="array" ref="Z514">IF(Z513&lt;&gt;"",IF(Y513-1&gt;=$U$7,MAX(IF($C$15:$C$10000&lt;=Y513-1,$C$15:$C$10000)),""),"")</f>
        <v/>
      </c>
      <c r="AA514" s="16" t="str">
        <f t="array" ref="AA514">IF(AB514&lt;&gt;"",MIN(IF($C$15:$C$10000&gt;=AB514-$G$7,$C$15:$C$10000)),"")</f>
        <v/>
      </c>
      <c r="AB514" s="16" t="str">
        <f t="array" ref="AB514">IF(AB513&lt;&gt;"",IF(AA513-1&gt;=$U$7,MAX(IF($C$15:$C$10000&lt;=AA513-1,$C$15:$C$10000)),""),"")</f>
        <v/>
      </c>
    </row>
    <row r="515" spans="3:28" x14ac:dyDescent="0.2">
      <c r="C515" s="16"/>
      <c r="D515" s="29"/>
      <c r="F515" s="16" t="str">
        <f t="shared" si="46"/>
        <v/>
      </c>
      <c r="G515" s="16" t="str">
        <f t="shared" si="47"/>
        <v/>
      </c>
      <c r="H515" s="53" t="str">
        <f t="shared" ca="1" si="44"/>
        <v/>
      </c>
      <c r="I515" s="51" t="str">
        <f t="shared" si="45"/>
        <v/>
      </c>
      <c r="J515" s="29" t="str">
        <f>IF(G515&lt;&gt;"",IF($D$7="Weekly","Wk "&amp;WEEKNUM(G515)&amp;" "&amp;"- "&amp;YEAR(G515),IF($D$7="Monthly",TEXT(G515,"mmm-yyyy"),IF($D$7="Yearly","Y "&amp;YEAR(G515),IF($D$7="Quarterly",YEAR(G515)&amp;" - Q"&amp;LOOKUP(MONTH(G515),{1,4,7,10},{1,2,3,4}),TEXT(F515,"dd-mmm-yy")&amp;" - "&amp;TEXT(G515,"dd-mmm-yy"))))),"")</f>
        <v/>
      </c>
      <c r="O515" s="63"/>
      <c r="S515" s="16" t="str">
        <f t="array" ref="S515">IF(T515&lt;&gt;"",MIN(IF($C$15:$C$10000&gt;=(T515-6),$C$15:$C$10000)),"")</f>
        <v/>
      </c>
      <c r="T515" s="16" t="str">
        <f t="array" ref="T515">IF(T514&lt;&gt;"",IF(S514-1&gt;=$U$7,MAX(IF($C$15:$C$10000&lt;=(S514-1),$C$15:$C$10000)),""),"")</f>
        <v/>
      </c>
      <c r="U515" s="16" t="str">
        <f t="array" ref="U515">IF(V515&lt;&gt;"",MIN(IF($C$15:$C$10000&gt;=DATE(YEAR(V515),MONTH(V515),1),$C$15:$C$10000)),"")</f>
        <v/>
      </c>
      <c r="V515" s="16" t="str">
        <f t="array" ref="V515">IF(V514&lt;&gt;"",IF(U514-1&gt;=$U$7,MAX(IF($C$15:$C$10000&lt;=U514-1,$C$15:$C$10000)),""),"")</f>
        <v/>
      </c>
      <c r="W515" s="20" t="str">
        <f t="array" ref="W515">IF(X515&lt;&gt;"",MIN(IF($C$15:$C$10000&gt;=DATE(YEAR(X515),3*(ROUNDUP(MONTH(X515)/3,0)-1)+1,1),$C$15:$C$10000)),"")</f>
        <v/>
      </c>
      <c r="X515" s="16" t="str">
        <f t="array" ref="X515">IF(X514&lt;&gt;"",IF(W514-1&gt;=$U$7,MAX(IF($C$15:$C$10000&lt;=W514-1,$C$15:$C$10000)),""),"")</f>
        <v/>
      </c>
      <c r="Y515" s="16" t="str">
        <f t="array" ref="Y515">IF(Z515&lt;&gt;"",MIN(IF($C$15:$C$10000&gt;=DATE(YEAR(Z515),1,1),$C$15:$C$10000)),"")</f>
        <v/>
      </c>
      <c r="Z515" s="16" t="str">
        <f t="array" ref="Z515">IF(Z514&lt;&gt;"",IF(Y514-1&gt;=$U$7,MAX(IF($C$15:$C$10000&lt;=Y514-1,$C$15:$C$10000)),""),"")</f>
        <v/>
      </c>
      <c r="AA515" s="16" t="str">
        <f t="array" ref="AA515">IF(AB515&lt;&gt;"",MIN(IF($C$15:$C$10000&gt;=AB515-$G$7,$C$15:$C$10000)),"")</f>
        <v/>
      </c>
      <c r="AB515" s="16" t="str">
        <f t="array" ref="AB515">IF(AB514&lt;&gt;"",IF(AA514-1&gt;=$U$7,MAX(IF($C$15:$C$10000&lt;=AA514-1,$C$15:$C$10000)),""),"")</f>
        <v/>
      </c>
    </row>
    <row r="516" spans="3:28" x14ac:dyDescent="0.2">
      <c r="C516" s="16"/>
      <c r="D516" s="29"/>
      <c r="F516" s="16" t="str">
        <f t="shared" si="46"/>
        <v/>
      </c>
      <c r="G516" s="16" t="str">
        <f t="shared" si="47"/>
        <v/>
      </c>
      <c r="H516" s="53" t="str">
        <f t="shared" ca="1" si="44"/>
        <v/>
      </c>
      <c r="I516" s="51" t="str">
        <f t="shared" si="45"/>
        <v/>
      </c>
      <c r="J516" s="29" t="str">
        <f>IF(G516&lt;&gt;"",IF($D$7="Weekly","Wk "&amp;WEEKNUM(G516)&amp;" "&amp;"- "&amp;YEAR(G516),IF($D$7="Monthly",TEXT(G516,"mmm-yyyy"),IF($D$7="Yearly","Y "&amp;YEAR(G516),IF($D$7="Quarterly",YEAR(G516)&amp;" - Q"&amp;LOOKUP(MONTH(G516),{1,4,7,10},{1,2,3,4}),TEXT(F516,"dd-mmm-yy")&amp;" - "&amp;TEXT(G516,"dd-mmm-yy"))))),"")</f>
        <v/>
      </c>
      <c r="O516" s="63"/>
      <c r="S516" s="16" t="str">
        <f t="array" ref="S516">IF(T516&lt;&gt;"",MIN(IF($C$15:$C$10000&gt;=(T516-6),$C$15:$C$10000)),"")</f>
        <v/>
      </c>
      <c r="T516" s="16" t="str">
        <f t="array" ref="T516">IF(T515&lt;&gt;"",IF(S515-1&gt;=$U$7,MAX(IF($C$15:$C$10000&lt;=(S515-1),$C$15:$C$10000)),""),"")</f>
        <v/>
      </c>
      <c r="U516" s="16" t="str">
        <f t="array" ref="U516">IF(V516&lt;&gt;"",MIN(IF($C$15:$C$10000&gt;=DATE(YEAR(V516),MONTH(V516),1),$C$15:$C$10000)),"")</f>
        <v/>
      </c>
      <c r="V516" s="16" t="str">
        <f t="array" ref="V516">IF(V515&lt;&gt;"",IF(U515-1&gt;=$U$7,MAX(IF($C$15:$C$10000&lt;=U515-1,$C$15:$C$10000)),""),"")</f>
        <v/>
      </c>
      <c r="W516" s="20" t="str">
        <f t="array" ref="W516">IF(X516&lt;&gt;"",MIN(IF($C$15:$C$10000&gt;=DATE(YEAR(X516),3*(ROUNDUP(MONTH(X516)/3,0)-1)+1,1),$C$15:$C$10000)),"")</f>
        <v/>
      </c>
      <c r="X516" s="16" t="str">
        <f t="array" ref="X516">IF(X515&lt;&gt;"",IF(W515-1&gt;=$U$7,MAX(IF($C$15:$C$10000&lt;=W515-1,$C$15:$C$10000)),""),"")</f>
        <v/>
      </c>
      <c r="Y516" s="16" t="str">
        <f t="array" ref="Y516">IF(Z516&lt;&gt;"",MIN(IF($C$15:$C$10000&gt;=DATE(YEAR(Z516),1,1),$C$15:$C$10000)),"")</f>
        <v/>
      </c>
      <c r="Z516" s="16" t="str">
        <f t="array" ref="Z516">IF(Z515&lt;&gt;"",IF(Y515-1&gt;=$U$7,MAX(IF($C$15:$C$10000&lt;=Y515-1,$C$15:$C$10000)),""),"")</f>
        <v/>
      </c>
      <c r="AA516" s="16" t="str">
        <f t="array" ref="AA516">IF(AB516&lt;&gt;"",MIN(IF($C$15:$C$10000&gt;=AB516-$G$7,$C$15:$C$10000)),"")</f>
        <v/>
      </c>
      <c r="AB516" s="16" t="str">
        <f t="array" ref="AB516">IF(AB515&lt;&gt;"",IF(AA515-1&gt;=$U$7,MAX(IF($C$15:$C$10000&lt;=AA515-1,$C$15:$C$10000)),""),"")</f>
        <v/>
      </c>
    </row>
    <row r="517" spans="3:28" x14ac:dyDescent="0.2">
      <c r="C517" s="16"/>
      <c r="D517" s="29"/>
      <c r="F517" s="16" t="str">
        <f t="shared" si="46"/>
        <v/>
      </c>
      <c r="G517" s="16" t="str">
        <f t="shared" si="47"/>
        <v/>
      </c>
      <c r="H517" s="53" t="str">
        <f t="shared" ca="1" si="44"/>
        <v/>
      </c>
      <c r="I517" s="51" t="str">
        <f t="shared" si="45"/>
        <v/>
      </c>
      <c r="J517" s="29" t="str">
        <f>IF(G517&lt;&gt;"",IF($D$7="Weekly","Wk "&amp;WEEKNUM(G517)&amp;" "&amp;"- "&amp;YEAR(G517),IF($D$7="Monthly",TEXT(G517,"mmm-yyyy"),IF($D$7="Yearly","Y "&amp;YEAR(G517),IF($D$7="Quarterly",YEAR(G517)&amp;" - Q"&amp;LOOKUP(MONTH(G517),{1,4,7,10},{1,2,3,4}),TEXT(F517,"dd-mmm-yy")&amp;" - "&amp;TEXT(G517,"dd-mmm-yy"))))),"")</f>
        <v/>
      </c>
      <c r="O517" s="63"/>
      <c r="S517" s="16" t="str">
        <f t="array" ref="S517">IF(T517&lt;&gt;"",MIN(IF($C$15:$C$10000&gt;=(T517-6),$C$15:$C$10000)),"")</f>
        <v/>
      </c>
      <c r="T517" s="16" t="str">
        <f t="array" ref="T517">IF(T516&lt;&gt;"",IF(S516-1&gt;=$U$7,MAX(IF($C$15:$C$10000&lt;=(S516-1),$C$15:$C$10000)),""),"")</f>
        <v/>
      </c>
      <c r="U517" s="16" t="str">
        <f t="array" ref="U517">IF(V517&lt;&gt;"",MIN(IF($C$15:$C$10000&gt;=DATE(YEAR(V517),MONTH(V517),1),$C$15:$C$10000)),"")</f>
        <v/>
      </c>
      <c r="V517" s="16" t="str">
        <f t="array" ref="V517">IF(V516&lt;&gt;"",IF(U516-1&gt;=$U$7,MAX(IF($C$15:$C$10000&lt;=U516-1,$C$15:$C$10000)),""),"")</f>
        <v/>
      </c>
      <c r="W517" s="20" t="str">
        <f t="array" ref="W517">IF(X517&lt;&gt;"",MIN(IF($C$15:$C$10000&gt;=DATE(YEAR(X517),3*(ROUNDUP(MONTH(X517)/3,0)-1)+1,1),$C$15:$C$10000)),"")</f>
        <v/>
      </c>
      <c r="X517" s="16" t="str">
        <f t="array" ref="X517">IF(X516&lt;&gt;"",IF(W516-1&gt;=$U$7,MAX(IF($C$15:$C$10000&lt;=W516-1,$C$15:$C$10000)),""),"")</f>
        <v/>
      </c>
      <c r="Y517" s="16" t="str">
        <f t="array" ref="Y517">IF(Z517&lt;&gt;"",MIN(IF($C$15:$C$10000&gt;=DATE(YEAR(Z517),1,1),$C$15:$C$10000)),"")</f>
        <v/>
      </c>
      <c r="Z517" s="16" t="str">
        <f t="array" ref="Z517">IF(Z516&lt;&gt;"",IF(Y516-1&gt;=$U$7,MAX(IF($C$15:$C$10000&lt;=Y516-1,$C$15:$C$10000)),""),"")</f>
        <v/>
      </c>
      <c r="AA517" s="16" t="str">
        <f t="array" ref="AA517">IF(AB517&lt;&gt;"",MIN(IF($C$15:$C$10000&gt;=AB517-$G$7,$C$15:$C$10000)),"")</f>
        <v/>
      </c>
      <c r="AB517" s="16" t="str">
        <f t="array" ref="AB517">IF(AB516&lt;&gt;"",IF(AA516-1&gt;=$U$7,MAX(IF($C$15:$C$10000&lt;=AA516-1,$C$15:$C$10000)),""),"")</f>
        <v/>
      </c>
    </row>
    <row r="518" spans="3:28" x14ac:dyDescent="0.2">
      <c r="C518" s="16"/>
      <c r="D518" s="29"/>
      <c r="F518" s="16" t="str">
        <f t="shared" si="46"/>
        <v/>
      </c>
      <c r="G518" s="16" t="str">
        <f t="shared" si="47"/>
        <v/>
      </c>
      <c r="H518" s="53" t="str">
        <f t="shared" ca="1" si="44"/>
        <v/>
      </c>
      <c r="I518" s="51" t="str">
        <f t="shared" si="45"/>
        <v/>
      </c>
      <c r="J518" s="29" t="str">
        <f>IF(G518&lt;&gt;"",IF($D$7="Weekly","Wk "&amp;WEEKNUM(G518)&amp;" "&amp;"- "&amp;YEAR(G518),IF($D$7="Monthly",TEXT(G518,"mmm-yyyy"),IF($D$7="Yearly","Y "&amp;YEAR(G518),IF($D$7="Quarterly",YEAR(G518)&amp;" - Q"&amp;LOOKUP(MONTH(G518),{1,4,7,10},{1,2,3,4}),TEXT(F518,"dd-mmm-yy")&amp;" - "&amp;TEXT(G518,"dd-mmm-yy"))))),"")</f>
        <v/>
      </c>
      <c r="O518" s="63"/>
      <c r="S518" s="16" t="str">
        <f t="array" ref="S518">IF(T518&lt;&gt;"",MIN(IF($C$15:$C$10000&gt;=(T518-6),$C$15:$C$10000)),"")</f>
        <v/>
      </c>
      <c r="T518" s="16" t="str">
        <f t="array" ref="T518">IF(T517&lt;&gt;"",IF(S517-1&gt;=$U$7,MAX(IF($C$15:$C$10000&lt;=(S517-1),$C$15:$C$10000)),""),"")</f>
        <v/>
      </c>
      <c r="U518" s="16" t="str">
        <f t="array" ref="U518">IF(V518&lt;&gt;"",MIN(IF($C$15:$C$10000&gt;=DATE(YEAR(V518),MONTH(V518),1),$C$15:$C$10000)),"")</f>
        <v/>
      </c>
      <c r="V518" s="16" t="str">
        <f t="array" ref="V518">IF(V517&lt;&gt;"",IF(U517-1&gt;=$U$7,MAX(IF($C$15:$C$10000&lt;=U517-1,$C$15:$C$10000)),""),"")</f>
        <v/>
      </c>
      <c r="W518" s="20" t="str">
        <f t="array" ref="W518">IF(X518&lt;&gt;"",MIN(IF($C$15:$C$10000&gt;=DATE(YEAR(X518),3*(ROUNDUP(MONTH(X518)/3,0)-1)+1,1),$C$15:$C$10000)),"")</f>
        <v/>
      </c>
      <c r="X518" s="16" t="str">
        <f t="array" ref="X518">IF(X517&lt;&gt;"",IF(W517-1&gt;=$U$7,MAX(IF($C$15:$C$10000&lt;=W517-1,$C$15:$C$10000)),""),"")</f>
        <v/>
      </c>
      <c r="Y518" s="16" t="str">
        <f t="array" ref="Y518">IF(Z518&lt;&gt;"",MIN(IF($C$15:$C$10000&gt;=DATE(YEAR(Z518),1,1),$C$15:$C$10000)),"")</f>
        <v/>
      </c>
      <c r="Z518" s="16" t="str">
        <f t="array" ref="Z518">IF(Z517&lt;&gt;"",IF(Y517-1&gt;=$U$7,MAX(IF($C$15:$C$10000&lt;=Y517-1,$C$15:$C$10000)),""),"")</f>
        <v/>
      </c>
      <c r="AA518" s="16" t="str">
        <f t="array" ref="AA518">IF(AB518&lt;&gt;"",MIN(IF($C$15:$C$10000&gt;=AB518-$G$7,$C$15:$C$10000)),"")</f>
        <v/>
      </c>
      <c r="AB518" s="16" t="str">
        <f t="array" ref="AB518">IF(AB517&lt;&gt;"",IF(AA517-1&gt;=$U$7,MAX(IF($C$15:$C$10000&lt;=AA517-1,$C$15:$C$10000)),""),"")</f>
        <v/>
      </c>
    </row>
    <row r="519" spans="3:28" x14ac:dyDescent="0.2">
      <c r="C519" s="16"/>
      <c r="D519" s="29"/>
      <c r="F519" s="16" t="str">
        <f t="shared" si="46"/>
        <v/>
      </c>
      <c r="G519" s="16" t="str">
        <f t="shared" si="47"/>
        <v/>
      </c>
      <c r="H519" s="53" t="str">
        <f t="shared" ca="1" si="44"/>
        <v/>
      </c>
      <c r="I519" s="51" t="str">
        <f t="shared" si="45"/>
        <v/>
      </c>
      <c r="J519" s="29" t="str">
        <f>IF(G519&lt;&gt;"",IF($D$7="Weekly","Wk "&amp;WEEKNUM(G519)&amp;" "&amp;"- "&amp;YEAR(G519),IF($D$7="Monthly",TEXT(G519,"mmm-yyyy"),IF($D$7="Yearly","Y "&amp;YEAR(G519),IF($D$7="Quarterly",YEAR(G519)&amp;" - Q"&amp;LOOKUP(MONTH(G519),{1,4,7,10},{1,2,3,4}),TEXT(F519,"dd-mmm-yy")&amp;" - "&amp;TEXT(G519,"dd-mmm-yy"))))),"")</f>
        <v/>
      </c>
      <c r="O519" s="63"/>
      <c r="S519" s="16" t="str">
        <f t="array" ref="S519">IF(T519&lt;&gt;"",MIN(IF($C$15:$C$10000&gt;=(T519-6),$C$15:$C$10000)),"")</f>
        <v/>
      </c>
      <c r="T519" s="16" t="str">
        <f t="array" ref="T519">IF(T518&lt;&gt;"",IF(S518-1&gt;=$U$7,MAX(IF($C$15:$C$10000&lt;=(S518-1),$C$15:$C$10000)),""),"")</f>
        <v/>
      </c>
      <c r="U519" s="16" t="str">
        <f t="array" ref="U519">IF(V519&lt;&gt;"",MIN(IF($C$15:$C$10000&gt;=DATE(YEAR(V519),MONTH(V519),1),$C$15:$C$10000)),"")</f>
        <v/>
      </c>
      <c r="V519" s="16" t="str">
        <f t="array" ref="V519">IF(V518&lt;&gt;"",IF(U518-1&gt;=$U$7,MAX(IF($C$15:$C$10000&lt;=U518-1,$C$15:$C$10000)),""),"")</f>
        <v/>
      </c>
      <c r="W519" s="20" t="str">
        <f t="array" ref="W519">IF(X519&lt;&gt;"",MIN(IF($C$15:$C$10000&gt;=DATE(YEAR(X519),3*(ROUNDUP(MONTH(X519)/3,0)-1)+1,1),$C$15:$C$10000)),"")</f>
        <v/>
      </c>
      <c r="X519" s="16" t="str">
        <f t="array" ref="X519">IF(X518&lt;&gt;"",IF(W518-1&gt;=$U$7,MAX(IF($C$15:$C$10000&lt;=W518-1,$C$15:$C$10000)),""),"")</f>
        <v/>
      </c>
      <c r="Y519" s="16" t="str">
        <f t="array" ref="Y519">IF(Z519&lt;&gt;"",MIN(IF($C$15:$C$10000&gt;=DATE(YEAR(Z519),1,1),$C$15:$C$10000)),"")</f>
        <v/>
      </c>
      <c r="Z519" s="16" t="str">
        <f t="array" ref="Z519">IF(Z518&lt;&gt;"",IF(Y518-1&gt;=$U$7,MAX(IF($C$15:$C$10000&lt;=Y518-1,$C$15:$C$10000)),""),"")</f>
        <v/>
      </c>
      <c r="AA519" s="16" t="str">
        <f t="array" ref="AA519">IF(AB519&lt;&gt;"",MIN(IF($C$15:$C$10000&gt;=AB519-$G$7,$C$15:$C$10000)),"")</f>
        <v/>
      </c>
      <c r="AB519" s="16" t="str">
        <f t="array" ref="AB519">IF(AB518&lt;&gt;"",IF(AA518-1&gt;=$U$7,MAX(IF($C$15:$C$10000&lt;=AA518-1,$C$15:$C$10000)),""),"")</f>
        <v/>
      </c>
    </row>
    <row r="520" spans="3:28" x14ac:dyDescent="0.2">
      <c r="C520" s="16"/>
      <c r="D520" s="29"/>
      <c r="J520" s="29"/>
      <c r="O520" s="63"/>
    </row>
    <row r="521" spans="3:28" x14ac:dyDescent="0.2">
      <c r="C521" s="16"/>
      <c r="D521" s="29"/>
      <c r="J521" s="29"/>
      <c r="O521" s="63"/>
    </row>
    <row r="522" spans="3:28" x14ac:dyDescent="0.2">
      <c r="C522" s="16"/>
      <c r="D522" s="29"/>
      <c r="J522" s="29"/>
      <c r="O522" s="56"/>
    </row>
    <row r="523" spans="3:28" x14ac:dyDescent="0.2">
      <c r="C523" s="16"/>
      <c r="D523" s="29"/>
      <c r="J523" s="29"/>
      <c r="O523" s="56"/>
    </row>
    <row r="524" spans="3:28" x14ac:dyDescent="0.2">
      <c r="C524" s="16"/>
      <c r="D524" s="29"/>
      <c r="J524" s="29"/>
      <c r="O524" s="56"/>
    </row>
    <row r="525" spans="3:28" x14ac:dyDescent="0.2">
      <c r="C525" s="16"/>
      <c r="D525" s="29"/>
      <c r="J525" s="29"/>
      <c r="O525" s="56"/>
    </row>
    <row r="526" spans="3:28" x14ac:dyDescent="0.2">
      <c r="C526" s="16"/>
      <c r="D526" s="29"/>
      <c r="J526" s="29"/>
      <c r="O526" s="56"/>
    </row>
    <row r="527" spans="3:28" x14ac:dyDescent="0.2">
      <c r="C527" s="16"/>
      <c r="D527" s="29"/>
      <c r="J527" s="29"/>
      <c r="O527" s="56"/>
    </row>
    <row r="528" spans="3:28" x14ac:dyDescent="0.2">
      <c r="C528" s="16"/>
      <c r="D528" s="29"/>
      <c r="J528" s="29"/>
      <c r="O528" s="56"/>
    </row>
    <row r="529" spans="3:15" x14ac:dyDescent="0.2">
      <c r="C529" s="16"/>
      <c r="D529" s="29"/>
      <c r="J529" s="29"/>
      <c r="O529" s="56"/>
    </row>
    <row r="530" spans="3:15" x14ac:dyDescent="0.2">
      <c r="C530" s="16"/>
      <c r="D530" s="29"/>
      <c r="J530" s="29"/>
      <c r="O530" s="56"/>
    </row>
    <row r="531" spans="3:15" x14ac:dyDescent="0.2">
      <c r="C531" s="16"/>
      <c r="D531" s="29"/>
      <c r="J531" s="29"/>
      <c r="O531" s="56"/>
    </row>
    <row r="532" spans="3:15" x14ac:dyDescent="0.2">
      <c r="C532" s="16"/>
      <c r="D532" s="29"/>
      <c r="J532" s="29"/>
      <c r="O532" s="56"/>
    </row>
    <row r="533" spans="3:15" x14ac:dyDescent="0.2">
      <c r="C533" s="16"/>
      <c r="D533" s="29"/>
      <c r="J533" s="29"/>
      <c r="O533" s="56"/>
    </row>
    <row r="534" spans="3:15" x14ac:dyDescent="0.2">
      <c r="C534" s="16"/>
      <c r="D534" s="29"/>
      <c r="J534" s="29"/>
      <c r="O534" s="56"/>
    </row>
    <row r="535" spans="3:15" x14ac:dyDescent="0.2">
      <c r="C535" s="16"/>
      <c r="D535" s="29"/>
      <c r="J535" s="29"/>
      <c r="O535" s="56"/>
    </row>
    <row r="536" spans="3:15" x14ac:dyDescent="0.2">
      <c r="C536" s="16"/>
      <c r="D536" s="29"/>
      <c r="J536" s="29"/>
      <c r="O536" s="56"/>
    </row>
    <row r="537" spans="3:15" x14ac:dyDescent="0.2">
      <c r="C537" s="16"/>
      <c r="D537" s="29"/>
      <c r="J537" s="29"/>
      <c r="O537" s="56"/>
    </row>
    <row r="538" spans="3:15" x14ac:dyDescent="0.2">
      <c r="C538" s="16"/>
      <c r="D538" s="29"/>
      <c r="J538" s="29"/>
      <c r="O538" s="56"/>
    </row>
    <row r="539" spans="3:15" x14ac:dyDescent="0.2">
      <c r="C539" s="16"/>
      <c r="D539" s="29"/>
      <c r="J539" s="29"/>
      <c r="O539" s="56"/>
    </row>
    <row r="540" spans="3:15" x14ac:dyDescent="0.2">
      <c r="C540" s="16"/>
      <c r="D540" s="29"/>
      <c r="J540" s="29"/>
      <c r="O540" s="56"/>
    </row>
    <row r="541" spans="3:15" x14ac:dyDescent="0.2">
      <c r="C541" s="16"/>
      <c r="D541" s="29"/>
      <c r="J541" s="29"/>
      <c r="O541" s="56"/>
    </row>
    <row r="542" spans="3:15" x14ac:dyDescent="0.2">
      <c r="C542" s="16"/>
      <c r="D542" s="29"/>
      <c r="J542" s="29"/>
      <c r="O542" s="56"/>
    </row>
    <row r="543" spans="3:15" x14ac:dyDescent="0.2">
      <c r="C543" s="16"/>
      <c r="D543" s="29"/>
      <c r="J543" s="29"/>
      <c r="O543" s="56"/>
    </row>
    <row r="544" spans="3:15" x14ac:dyDescent="0.2">
      <c r="C544" s="16"/>
      <c r="D544" s="29"/>
      <c r="J544" s="29"/>
      <c r="O544" s="56"/>
    </row>
    <row r="545" spans="3:15" x14ac:dyDescent="0.2">
      <c r="C545" s="16"/>
      <c r="D545" s="29"/>
      <c r="J545" s="29"/>
      <c r="O545" s="56"/>
    </row>
    <row r="546" spans="3:15" x14ac:dyDescent="0.2">
      <c r="C546" s="16"/>
      <c r="D546" s="29"/>
      <c r="J546" s="29"/>
      <c r="O546" s="56"/>
    </row>
    <row r="547" spans="3:15" x14ac:dyDescent="0.2">
      <c r="C547" s="16"/>
      <c r="D547" s="29"/>
      <c r="J547" s="29"/>
      <c r="O547" s="56"/>
    </row>
    <row r="548" spans="3:15" x14ac:dyDescent="0.2">
      <c r="C548" s="16"/>
      <c r="D548" s="29"/>
      <c r="J548" s="29"/>
      <c r="O548" s="56"/>
    </row>
    <row r="549" spans="3:15" x14ac:dyDescent="0.2">
      <c r="C549" s="16"/>
      <c r="D549" s="29"/>
      <c r="J549" s="29"/>
      <c r="O549" s="56"/>
    </row>
    <row r="550" spans="3:15" x14ac:dyDescent="0.2">
      <c r="C550" s="16"/>
      <c r="D550" s="29"/>
      <c r="J550" s="29"/>
      <c r="O550" s="56"/>
    </row>
    <row r="551" spans="3:15" x14ac:dyDescent="0.2">
      <c r="C551" s="16"/>
      <c r="D551" s="29"/>
      <c r="J551" s="29"/>
      <c r="O551" s="56"/>
    </row>
    <row r="552" spans="3:15" x14ac:dyDescent="0.2">
      <c r="C552" s="16"/>
      <c r="D552" s="29"/>
      <c r="J552" s="29"/>
      <c r="O552" s="56"/>
    </row>
    <row r="553" spans="3:15" x14ac:dyDescent="0.2">
      <c r="C553" s="16"/>
      <c r="D553" s="29"/>
      <c r="J553" s="29"/>
      <c r="O553" s="56"/>
    </row>
    <row r="554" spans="3:15" x14ac:dyDescent="0.2">
      <c r="C554" s="16"/>
      <c r="D554" s="29"/>
      <c r="J554" s="29"/>
      <c r="O554" s="56"/>
    </row>
    <row r="555" spans="3:15" x14ac:dyDescent="0.2">
      <c r="C555" s="16"/>
      <c r="D555" s="29"/>
      <c r="J555" s="29"/>
      <c r="O555" s="56"/>
    </row>
    <row r="556" spans="3:15" x14ac:dyDescent="0.2">
      <c r="C556" s="16"/>
      <c r="D556" s="29"/>
      <c r="J556" s="29"/>
      <c r="O556" s="56"/>
    </row>
    <row r="557" spans="3:15" x14ac:dyDescent="0.2">
      <c r="C557" s="16"/>
      <c r="D557" s="29"/>
      <c r="J557" s="29"/>
      <c r="O557" s="56"/>
    </row>
    <row r="558" spans="3:15" x14ac:dyDescent="0.2">
      <c r="C558" s="16"/>
      <c r="D558" s="29"/>
      <c r="J558" s="29"/>
      <c r="O558" s="56"/>
    </row>
    <row r="559" spans="3:15" x14ac:dyDescent="0.2">
      <c r="C559" s="16"/>
      <c r="D559" s="29"/>
      <c r="J559" s="29"/>
      <c r="O559" s="56"/>
    </row>
    <row r="560" spans="3:15" x14ac:dyDescent="0.2">
      <c r="C560" s="16"/>
      <c r="D560" s="29"/>
      <c r="J560" s="29"/>
      <c r="O560" s="56"/>
    </row>
    <row r="561" spans="3:15" x14ac:dyDescent="0.2">
      <c r="C561" s="16"/>
      <c r="D561" s="29"/>
      <c r="J561" s="29"/>
      <c r="O561" s="56"/>
    </row>
    <row r="562" spans="3:15" x14ac:dyDescent="0.2">
      <c r="C562" s="16"/>
      <c r="D562" s="29"/>
      <c r="J562" s="29"/>
      <c r="O562" s="56"/>
    </row>
    <row r="563" spans="3:15" x14ac:dyDescent="0.2">
      <c r="C563" s="16"/>
      <c r="D563" s="29"/>
      <c r="J563" s="29"/>
      <c r="O563" s="56"/>
    </row>
    <row r="564" spans="3:15" x14ac:dyDescent="0.2">
      <c r="C564" s="16"/>
      <c r="D564" s="29"/>
      <c r="J564" s="29"/>
      <c r="O564" s="56"/>
    </row>
    <row r="565" spans="3:15" x14ac:dyDescent="0.2">
      <c r="C565" s="16"/>
      <c r="D565" s="29"/>
      <c r="J565" s="29"/>
      <c r="O565" s="56"/>
    </row>
    <row r="566" spans="3:15" x14ac:dyDescent="0.2">
      <c r="C566" s="16"/>
      <c r="D566" s="29"/>
      <c r="J566" s="29"/>
      <c r="O566" s="56"/>
    </row>
    <row r="567" spans="3:15" x14ac:dyDescent="0.2">
      <c r="C567" s="16"/>
      <c r="D567" s="29"/>
      <c r="J567" s="29"/>
      <c r="O567" s="56"/>
    </row>
    <row r="568" spans="3:15" x14ac:dyDescent="0.2">
      <c r="C568" s="16"/>
      <c r="D568" s="29"/>
      <c r="J568" s="29"/>
      <c r="O568" s="56"/>
    </row>
    <row r="569" spans="3:15" x14ac:dyDescent="0.2">
      <c r="C569" s="16"/>
      <c r="D569" s="29"/>
      <c r="J569" s="29"/>
      <c r="O569" s="56"/>
    </row>
    <row r="570" spans="3:15" x14ac:dyDescent="0.2">
      <c r="C570" s="16"/>
      <c r="D570" s="29"/>
      <c r="J570" s="29"/>
      <c r="O570" s="56"/>
    </row>
    <row r="571" spans="3:15" x14ac:dyDescent="0.2">
      <c r="C571" s="16"/>
      <c r="D571" s="29"/>
      <c r="J571" s="29"/>
      <c r="O571" s="56"/>
    </row>
    <row r="572" spans="3:15" x14ac:dyDescent="0.2">
      <c r="C572" s="16"/>
      <c r="D572" s="29"/>
      <c r="J572" s="29"/>
      <c r="O572" s="56"/>
    </row>
    <row r="573" spans="3:15" x14ac:dyDescent="0.2">
      <c r="C573" s="16"/>
      <c r="D573" s="29"/>
      <c r="J573" s="29"/>
      <c r="O573" s="56"/>
    </row>
    <row r="574" spans="3:15" x14ac:dyDescent="0.2">
      <c r="C574" s="16"/>
      <c r="D574" s="29"/>
      <c r="J574" s="29"/>
      <c r="O574" s="56"/>
    </row>
    <row r="575" spans="3:15" x14ac:dyDescent="0.2">
      <c r="C575" s="16"/>
      <c r="D575" s="29"/>
      <c r="J575" s="29"/>
      <c r="O575" s="56"/>
    </row>
    <row r="576" spans="3:15" x14ac:dyDescent="0.2">
      <c r="C576" s="16"/>
      <c r="D576" s="29"/>
      <c r="J576" s="29"/>
      <c r="O576" s="56"/>
    </row>
    <row r="577" spans="3:15" x14ac:dyDescent="0.2">
      <c r="C577" s="16"/>
      <c r="D577" s="29"/>
      <c r="J577" s="29"/>
      <c r="O577" s="56"/>
    </row>
    <row r="578" spans="3:15" x14ac:dyDescent="0.2">
      <c r="C578" s="16"/>
      <c r="D578" s="29"/>
      <c r="J578" s="29"/>
      <c r="O578" s="56"/>
    </row>
    <row r="579" spans="3:15" x14ac:dyDescent="0.2">
      <c r="C579" s="16"/>
      <c r="D579" s="29"/>
      <c r="J579" s="29"/>
      <c r="O579" s="56"/>
    </row>
    <row r="580" spans="3:15" x14ac:dyDescent="0.2">
      <c r="C580" s="16"/>
      <c r="D580" s="29"/>
      <c r="J580" s="29"/>
      <c r="O580" s="56"/>
    </row>
    <row r="581" spans="3:15" x14ac:dyDescent="0.2">
      <c r="C581" s="16"/>
      <c r="D581" s="29"/>
      <c r="J581" s="29"/>
      <c r="O581" s="56"/>
    </row>
    <row r="582" spans="3:15" x14ac:dyDescent="0.2">
      <c r="C582" s="16"/>
      <c r="D582" s="29"/>
      <c r="J582" s="29"/>
      <c r="O582" s="56"/>
    </row>
    <row r="583" spans="3:15" x14ac:dyDescent="0.2">
      <c r="C583" s="16"/>
      <c r="D583" s="29"/>
      <c r="J583" s="29"/>
      <c r="O583" s="56"/>
    </row>
    <row r="584" spans="3:15" x14ac:dyDescent="0.2">
      <c r="C584" s="16"/>
      <c r="D584" s="29"/>
      <c r="J584" s="29"/>
      <c r="O584" s="56"/>
    </row>
    <row r="585" spans="3:15" x14ac:dyDescent="0.2">
      <c r="C585" s="16"/>
      <c r="D585" s="29"/>
      <c r="J585" s="29"/>
      <c r="O585" s="56"/>
    </row>
    <row r="586" spans="3:15" x14ac:dyDescent="0.2">
      <c r="C586" s="16"/>
      <c r="D586" s="29"/>
      <c r="J586" s="29"/>
      <c r="O586" s="56"/>
    </row>
    <row r="587" spans="3:15" x14ac:dyDescent="0.2">
      <c r="C587" s="16"/>
      <c r="D587" s="29"/>
      <c r="J587" s="29"/>
      <c r="O587" s="56"/>
    </row>
    <row r="588" spans="3:15" x14ac:dyDescent="0.2">
      <c r="C588" s="16"/>
      <c r="D588" s="29"/>
      <c r="J588" s="29"/>
      <c r="O588" s="56"/>
    </row>
    <row r="589" spans="3:15" x14ac:dyDescent="0.2">
      <c r="C589" s="16"/>
      <c r="D589" s="29"/>
      <c r="J589" s="29"/>
      <c r="O589" s="56"/>
    </row>
    <row r="590" spans="3:15" x14ac:dyDescent="0.2">
      <c r="C590" s="16"/>
      <c r="D590" s="29"/>
      <c r="J590" s="29"/>
      <c r="O590" s="56"/>
    </row>
    <row r="591" spans="3:15" x14ac:dyDescent="0.2">
      <c r="C591" s="16"/>
      <c r="D591" s="29"/>
      <c r="J591" s="29"/>
      <c r="O591" s="56"/>
    </row>
    <row r="592" spans="3:15" x14ac:dyDescent="0.2">
      <c r="C592" s="16"/>
      <c r="D592" s="29"/>
      <c r="J592" s="29"/>
      <c r="O592" s="56"/>
    </row>
    <row r="593" spans="3:15" x14ac:dyDescent="0.2">
      <c r="C593" s="16"/>
      <c r="D593" s="29"/>
      <c r="J593" s="29"/>
      <c r="O593" s="56"/>
    </row>
    <row r="594" spans="3:15" x14ac:dyDescent="0.2">
      <c r="C594" s="16"/>
      <c r="D594" s="29"/>
      <c r="O594" s="56"/>
    </row>
    <row r="595" spans="3:15" x14ac:dyDescent="0.2">
      <c r="C595" s="16"/>
      <c r="D595" s="29"/>
      <c r="O595" s="56"/>
    </row>
    <row r="596" spans="3:15" x14ac:dyDescent="0.2">
      <c r="C596" s="16"/>
      <c r="D596" s="29"/>
      <c r="O596" s="56"/>
    </row>
    <row r="597" spans="3:15" x14ac:dyDescent="0.2">
      <c r="C597" s="16"/>
      <c r="D597" s="29"/>
      <c r="O597" s="56"/>
    </row>
    <row r="598" spans="3:15" x14ac:dyDescent="0.2">
      <c r="C598" s="16"/>
      <c r="D598" s="29"/>
      <c r="O598" s="56"/>
    </row>
    <row r="599" spans="3:15" x14ac:dyDescent="0.2">
      <c r="C599" s="16"/>
      <c r="D599" s="29"/>
      <c r="O599" s="56"/>
    </row>
    <row r="600" spans="3:15" x14ac:dyDescent="0.2">
      <c r="C600" s="16"/>
      <c r="D600" s="29"/>
      <c r="O600" s="56"/>
    </row>
    <row r="601" spans="3:15" x14ac:dyDescent="0.2">
      <c r="C601" s="16"/>
      <c r="D601" s="29"/>
      <c r="O601" s="56"/>
    </row>
    <row r="602" spans="3:15" x14ac:dyDescent="0.2">
      <c r="C602" s="16"/>
      <c r="D602" s="29"/>
      <c r="O602" s="56"/>
    </row>
    <row r="603" spans="3:15" x14ac:dyDescent="0.2">
      <c r="C603" s="16"/>
      <c r="D603" s="29"/>
      <c r="O603" s="56"/>
    </row>
    <row r="604" spans="3:15" x14ac:dyDescent="0.2">
      <c r="C604" s="16"/>
      <c r="D604" s="29"/>
      <c r="O604" s="56"/>
    </row>
    <row r="605" spans="3:15" x14ac:dyDescent="0.2">
      <c r="C605" s="16"/>
      <c r="D605" s="29"/>
      <c r="O605" s="56"/>
    </row>
    <row r="606" spans="3:15" x14ac:dyDescent="0.2">
      <c r="C606" s="16"/>
      <c r="D606" s="29"/>
      <c r="O606" s="56"/>
    </row>
    <row r="607" spans="3:15" x14ac:dyDescent="0.2">
      <c r="C607" s="16"/>
      <c r="D607" s="29"/>
      <c r="O607" s="56"/>
    </row>
    <row r="608" spans="3:15" x14ac:dyDescent="0.2">
      <c r="C608" s="16"/>
      <c r="D608" s="29"/>
      <c r="O608" s="56"/>
    </row>
    <row r="609" spans="3:15" x14ac:dyDescent="0.2">
      <c r="C609" s="16"/>
      <c r="D609" s="29"/>
      <c r="O609" s="56"/>
    </row>
    <row r="610" spans="3:15" x14ac:dyDescent="0.2">
      <c r="C610" s="16"/>
      <c r="D610" s="29"/>
      <c r="O610" s="56"/>
    </row>
    <row r="611" spans="3:15" x14ac:dyDescent="0.2">
      <c r="C611" s="16"/>
      <c r="D611" s="29"/>
      <c r="O611" s="56"/>
    </row>
    <row r="612" spans="3:15" x14ac:dyDescent="0.2">
      <c r="C612" s="16"/>
      <c r="D612" s="29"/>
      <c r="O612" s="56"/>
    </row>
    <row r="613" spans="3:15" x14ac:dyDescent="0.2">
      <c r="C613" s="16"/>
      <c r="D613" s="29"/>
      <c r="O613" s="56"/>
    </row>
    <row r="614" spans="3:15" x14ac:dyDescent="0.2">
      <c r="C614" s="16"/>
      <c r="D614" s="29"/>
      <c r="O614" s="56"/>
    </row>
    <row r="615" spans="3:15" x14ac:dyDescent="0.2">
      <c r="C615" s="16"/>
      <c r="D615" s="29"/>
      <c r="O615" s="56"/>
    </row>
    <row r="616" spans="3:15" x14ac:dyDescent="0.2">
      <c r="C616" s="16"/>
      <c r="D616" s="29"/>
      <c r="O616" s="56"/>
    </row>
    <row r="617" spans="3:15" x14ac:dyDescent="0.2">
      <c r="C617" s="16"/>
      <c r="D617" s="29"/>
      <c r="O617" s="56"/>
    </row>
    <row r="618" spans="3:15" x14ac:dyDescent="0.2">
      <c r="C618" s="16"/>
      <c r="D618" s="29"/>
      <c r="O618" s="56"/>
    </row>
    <row r="619" spans="3:15" x14ac:dyDescent="0.2">
      <c r="C619" s="16"/>
      <c r="D619" s="29"/>
      <c r="O619" s="56"/>
    </row>
    <row r="620" spans="3:15" x14ac:dyDescent="0.2">
      <c r="C620" s="16"/>
      <c r="D620" s="29"/>
      <c r="O620" s="56"/>
    </row>
    <row r="621" spans="3:15" x14ac:dyDescent="0.2">
      <c r="C621" s="16"/>
      <c r="D621" s="29"/>
      <c r="O621" s="56"/>
    </row>
    <row r="622" spans="3:15" x14ac:dyDescent="0.2">
      <c r="C622" s="16"/>
      <c r="D622" s="29"/>
      <c r="O622" s="56"/>
    </row>
    <row r="623" spans="3:15" x14ac:dyDescent="0.2">
      <c r="C623" s="16"/>
      <c r="D623" s="29"/>
      <c r="O623" s="56"/>
    </row>
    <row r="624" spans="3:15" x14ac:dyDescent="0.2">
      <c r="C624" s="16"/>
      <c r="D624" s="29"/>
      <c r="O624" s="56"/>
    </row>
    <row r="625" spans="3:15" x14ac:dyDescent="0.2">
      <c r="C625" s="16"/>
      <c r="D625" s="29"/>
      <c r="O625" s="56"/>
    </row>
    <row r="626" spans="3:15" x14ac:dyDescent="0.2">
      <c r="C626" s="16"/>
      <c r="D626" s="29"/>
      <c r="O626" s="56"/>
    </row>
    <row r="627" spans="3:15" x14ac:dyDescent="0.2">
      <c r="C627" s="16"/>
      <c r="D627" s="29"/>
      <c r="O627" s="56"/>
    </row>
    <row r="628" spans="3:15" x14ac:dyDescent="0.2">
      <c r="C628" s="16"/>
      <c r="D628" s="29"/>
      <c r="O628" s="56"/>
    </row>
    <row r="629" spans="3:15" x14ac:dyDescent="0.2">
      <c r="C629" s="16"/>
      <c r="D629" s="29"/>
      <c r="O629" s="56"/>
    </row>
    <row r="630" spans="3:15" x14ac:dyDescent="0.2">
      <c r="C630" s="16"/>
      <c r="D630" s="29"/>
      <c r="O630" s="56"/>
    </row>
    <row r="631" spans="3:15" x14ac:dyDescent="0.2">
      <c r="C631" s="16"/>
      <c r="D631" s="29"/>
      <c r="O631" s="56"/>
    </row>
    <row r="632" spans="3:15" x14ac:dyDescent="0.2">
      <c r="C632" s="16"/>
      <c r="D632" s="29"/>
      <c r="O632" s="56"/>
    </row>
    <row r="633" spans="3:15" x14ac:dyDescent="0.2">
      <c r="C633" s="16"/>
      <c r="D633" s="29"/>
      <c r="O633" s="56"/>
    </row>
    <row r="634" spans="3:15" x14ac:dyDescent="0.2">
      <c r="C634" s="16"/>
      <c r="D634" s="29"/>
      <c r="O634" s="56"/>
    </row>
    <row r="635" spans="3:15" x14ac:dyDescent="0.2">
      <c r="C635" s="16"/>
      <c r="D635" s="29"/>
      <c r="O635" s="56"/>
    </row>
    <row r="636" spans="3:15" x14ac:dyDescent="0.2">
      <c r="C636" s="16"/>
      <c r="D636" s="29"/>
      <c r="O636" s="56"/>
    </row>
    <row r="637" spans="3:15" x14ac:dyDescent="0.2">
      <c r="C637" s="16"/>
      <c r="D637" s="29"/>
      <c r="O637" s="56"/>
    </row>
    <row r="638" spans="3:15" x14ac:dyDescent="0.2">
      <c r="C638" s="16"/>
      <c r="D638" s="29"/>
      <c r="O638" s="56"/>
    </row>
    <row r="639" spans="3:15" x14ac:dyDescent="0.2">
      <c r="C639" s="16"/>
      <c r="D639" s="29"/>
      <c r="O639" s="56"/>
    </row>
    <row r="640" spans="3:15" x14ac:dyDescent="0.2">
      <c r="C640" s="16"/>
      <c r="D640" s="29"/>
      <c r="O640" s="56"/>
    </row>
    <row r="641" spans="3:15" x14ac:dyDescent="0.2">
      <c r="C641" s="16"/>
      <c r="D641" s="29"/>
      <c r="O641" s="56"/>
    </row>
    <row r="642" spans="3:15" x14ac:dyDescent="0.2">
      <c r="C642" s="16"/>
      <c r="D642" s="29"/>
      <c r="O642" s="56"/>
    </row>
    <row r="643" spans="3:15" x14ac:dyDescent="0.2">
      <c r="C643" s="16"/>
      <c r="D643" s="29"/>
      <c r="O643" s="56"/>
    </row>
    <row r="644" spans="3:15" x14ac:dyDescent="0.2">
      <c r="C644" s="16"/>
      <c r="D644" s="29"/>
      <c r="O644" s="56"/>
    </row>
    <row r="645" spans="3:15" x14ac:dyDescent="0.2">
      <c r="C645" s="16"/>
      <c r="D645" s="29"/>
      <c r="O645" s="56"/>
    </row>
    <row r="646" spans="3:15" x14ac:dyDescent="0.2">
      <c r="C646" s="16"/>
      <c r="D646" s="29"/>
      <c r="O646" s="56"/>
    </row>
    <row r="647" spans="3:15" x14ac:dyDescent="0.2">
      <c r="C647" s="16"/>
      <c r="D647" s="29"/>
      <c r="O647" s="56"/>
    </row>
    <row r="648" spans="3:15" x14ac:dyDescent="0.2">
      <c r="C648" s="16"/>
      <c r="D648" s="29"/>
      <c r="O648" s="56"/>
    </row>
    <row r="649" spans="3:15" x14ac:dyDescent="0.2">
      <c r="C649" s="16"/>
      <c r="D649" s="29"/>
      <c r="O649" s="56"/>
    </row>
    <row r="650" spans="3:15" x14ac:dyDescent="0.2">
      <c r="C650" s="16"/>
      <c r="D650" s="29"/>
      <c r="O650" s="56"/>
    </row>
    <row r="651" spans="3:15" x14ac:dyDescent="0.2">
      <c r="C651" s="16"/>
      <c r="D651" s="29"/>
      <c r="O651" s="56"/>
    </row>
    <row r="652" spans="3:15" x14ac:dyDescent="0.2">
      <c r="C652" s="16"/>
      <c r="D652" s="29"/>
      <c r="O652" s="56"/>
    </row>
    <row r="653" spans="3:15" x14ac:dyDescent="0.2">
      <c r="C653" s="16"/>
      <c r="D653" s="29"/>
      <c r="O653" s="56"/>
    </row>
    <row r="654" spans="3:15" x14ac:dyDescent="0.2">
      <c r="C654" s="16"/>
      <c r="D654" s="29"/>
      <c r="O654" s="56"/>
    </row>
    <row r="655" spans="3:15" x14ac:dyDescent="0.2">
      <c r="C655" s="16"/>
      <c r="D655" s="29"/>
      <c r="O655" s="56"/>
    </row>
    <row r="656" spans="3:15" x14ac:dyDescent="0.2">
      <c r="C656" s="16"/>
      <c r="D656" s="29"/>
      <c r="O656" s="56"/>
    </row>
    <row r="657" spans="3:15" x14ac:dyDescent="0.2">
      <c r="C657" s="16"/>
      <c r="D657" s="29"/>
      <c r="O657" s="56"/>
    </row>
    <row r="658" spans="3:15" x14ac:dyDescent="0.2">
      <c r="C658" s="16"/>
      <c r="D658" s="29"/>
      <c r="O658" s="56"/>
    </row>
    <row r="659" spans="3:15" x14ac:dyDescent="0.2">
      <c r="C659" s="16"/>
      <c r="D659" s="29"/>
      <c r="O659" s="56"/>
    </row>
    <row r="660" spans="3:15" x14ac:dyDescent="0.2">
      <c r="C660" s="16"/>
      <c r="D660" s="29"/>
      <c r="O660" s="56"/>
    </row>
    <row r="661" spans="3:15" x14ac:dyDescent="0.2">
      <c r="C661" s="16"/>
      <c r="D661" s="29"/>
      <c r="O661" s="56"/>
    </row>
    <row r="662" spans="3:15" x14ac:dyDescent="0.2">
      <c r="C662" s="16"/>
      <c r="D662" s="29"/>
      <c r="O662" s="56"/>
    </row>
    <row r="663" spans="3:15" x14ac:dyDescent="0.2">
      <c r="C663" s="16"/>
      <c r="D663" s="29"/>
      <c r="O663" s="56"/>
    </row>
    <row r="664" spans="3:15" x14ac:dyDescent="0.2">
      <c r="C664" s="16"/>
      <c r="D664" s="29"/>
      <c r="O664" s="56"/>
    </row>
    <row r="665" spans="3:15" x14ac:dyDescent="0.2">
      <c r="C665" s="16"/>
      <c r="D665" s="29"/>
      <c r="O665" s="56"/>
    </row>
    <row r="666" spans="3:15" x14ac:dyDescent="0.2">
      <c r="C666" s="16"/>
      <c r="D666" s="29"/>
      <c r="O666" s="56"/>
    </row>
    <row r="667" spans="3:15" x14ac:dyDescent="0.2">
      <c r="C667" s="16"/>
      <c r="D667" s="29"/>
      <c r="O667" s="56"/>
    </row>
    <row r="668" spans="3:15" x14ac:dyDescent="0.2">
      <c r="C668" s="16"/>
      <c r="D668" s="29"/>
      <c r="O668" s="56"/>
    </row>
    <row r="669" spans="3:15" x14ac:dyDescent="0.2">
      <c r="C669" s="16"/>
      <c r="D669" s="29"/>
      <c r="O669" s="56"/>
    </row>
    <row r="670" spans="3:15" x14ac:dyDescent="0.2">
      <c r="C670" s="16"/>
      <c r="D670" s="29"/>
      <c r="O670" s="56"/>
    </row>
    <row r="671" spans="3:15" x14ac:dyDescent="0.2">
      <c r="C671" s="16"/>
      <c r="D671" s="29"/>
      <c r="O671" s="56"/>
    </row>
    <row r="672" spans="3:15" x14ac:dyDescent="0.2">
      <c r="C672" s="16"/>
      <c r="D672" s="29"/>
      <c r="O672" s="56"/>
    </row>
    <row r="673" spans="3:15" x14ac:dyDescent="0.2">
      <c r="C673" s="16"/>
      <c r="D673" s="29"/>
      <c r="O673" s="56"/>
    </row>
    <row r="674" spans="3:15" x14ac:dyDescent="0.2">
      <c r="C674" s="16"/>
      <c r="D674" s="29"/>
      <c r="O674" s="56"/>
    </row>
    <row r="675" spans="3:15" x14ac:dyDescent="0.2">
      <c r="C675" s="16"/>
      <c r="D675" s="29"/>
      <c r="O675" s="56"/>
    </row>
    <row r="676" spans="3:15" x14ac:dyDescent="0.2">
      <c r="C676" s="16"/>
      <c r="D676" s="29"/>
      <c r="O676" s="56"/>
    </row>
    <row r="677" spans="3:15" x14ac:dyDescent="0.2">
      <c r="C677" s="16"/>
      <c r="D677" s="29"/>
      <c r="O677" s="56"/>
    </row>
    <row r="678" spans="3:15" x14ac:dyDescent="0.2">
      <c r="C678" s="16"/>
      <c r="D678" s="29"/>
      <c r="O678" s="56"/>
    </row>
    <row r="679" spans="3:15" x14ac:dyDescent="0.2">
      <c r="C679" s="16"/>
      <c r="D679" s="29"/>
      <c r="O679" s="56"/>
    </row>
    <row r="680" spans="3:15" x14ac:dyDescent="0.2">
      <c r="C680" s="16"/>
      <c r="D680" s="29"/>
      <c r="O680" s="56"/>
    </row>
    <row r="681" spans="3:15" x14ac:dyDescent="0.2">
      <c r="C681" s="16"/>
      <c r="D681" s="29"/>
      <c r="O681" s="56"/>
    </row>
    <row r="682" spans="3:15" x14ac:dyDescent="0.2">
      <c r="C682" s="16"/>
      <c r="D682" s="29"/>
      <c r="O682" s="56"/>
    </row>
    <row r="683" spans="3:15" x14ac:dyDescent="0.2">
      <c r="C683" s="16"/>
      <c r="D683" s="29"/>
      <c r="O683" s="56"/>
    </row>
    <row r="684" spans="3:15" x14ac:dyDescent="0.2">
      <c r="C684" s="16"/>
      <c r="D684" s="29"/>
      <c r="O684" s="56"/>
    </row>
    <row r="685" spans="3:15" x14ac:dyDescent="0.2">
      <c r="C685" s="16"/>
      <c r="D685" s="29"/>
      <c r="O685" s="56"/>
    </row>
    <row r="686" spans="3:15" x14ac:dyDescent="0.2">
      <c r="C686" s="16"/>
      <c r="D686" s="29"/>
      <c r="O686" s="56"/>
    </row>
    <row r="687" spans="3:15" x14ac:dyDescent="0.2">
      <c r="C687" s="16"/>
      <c r="D687" s="29"/>
      <c r="O687" s="56"/>
    </row>
    <row r="688" spans="3:15" x14ac:dyDescent="0.2">
      <c r="C688" s="16"/>
      <c r="D688" s="29"/>
      <c r="O688" s="56"/>
    </row>
    <row r="689" spans="3:15" x14ac:dyDescent="0.2">
      <c r="C689" s="16"/>
      <c r="D689" s="29"/>
      <c r="O689" s="56"/>
    </row>
    <row r="690" spans="3:15" x14ac:dyDescent="0.2">
      <c r="C690" s="16"/>
      <c r="D690" s="29"/>
      <c r="O690" s="56"/>
    </row>
    <row r="691" spans="3:15" x14ac:dyDescent="0.2">
      <c r="C691" s="16"/>
      <c r="D691" s="29"/>
      <c r="O691" s="56"/>
    </row>
    <row r="692" spans="3:15" x14ac:dyDescent="0.2">
      <c r="C692" s="16"/>
      <c r="D692" s="29"/>
      <c r="O692" s="56"/>
    </row>
    <row r="693" spans="3:15" x14ac:dyDescent="0.2">
      <c r="C693" s="16"/>
      <c r="D693" s="29"/>
      <c r="O693" s="56"/>
    </row>
    <row r="694" spans="3:15" x14ac:dyDescent="0.2">
      <c r="C694" s="16"/>
      <c r="D694" s="29"/>
      <c r="O694" s="56"/>
    </row>
    <row r="695" spans="3:15" x14ac:dyDescent="0.2">
      <c r="C695" s="16"/>
      <c r="D695" s="29"/>
      <c r="O695" s="56"/>
    </row>
    <row r="696" spans="3:15" x14ac:dyDescent="0.2">
      <c r="C696" s="16"/>
      <c r="D696" s="29"/>
      <c r="O696" s="56"/>
    </row>
    <row r="697" spans="3:15" x14ac:dyDescent="0.2">
      <c r="C697" s="16"/>
      <c r="D697" s="29"/>
      <c r="O697" s="56"/>
    </row>
    <row r="698" spans="3:15" x14ac:dyDescent="0.2">
      <c r="C698" s="16"/>
      <c r="D698" s="29"/>
      <c r="O698" s="56"/>
    </row>
    <row r="699" spans="3:15" x14ac:dyDescent="0.2">
      <c r="C699" s="16"/>
      <c r="D699" s="29"/>
      <c r="O699" s="56"/>
    </row>
    <row r="700" spans="3:15" x14ac:dyDescent="0.2">
      <c r="C700" s="16"/>
      <c r="D700" s="29"/>
      <c r="O700" s="56"/>
    </row>
    <row r="701" spans="3:15" x14ac:dyDescent="0.2">
      <c r="C701" s="16"/>
      <c r="D701" s="29"/>
      <c r="O701" s="56"/>
    </row>
    <row r="702" spans="3:15" x14ac:dyDescent="0.2">
      <c r="C702" s="16"/>
      <c r="D702" s="29"/>
      <c r="O702" s="56"/>
    </row>
    <row r="703" spans="3:15" x14ac:dyDescent="0.2">
      <c r="C703" s="16"/>
      <c r="D703" s="29"/>
      <c r="O703" s="56"/>
    </row>
    <row r="704" spans="3:15" x14ac:dyDescent="0.2">
      <c r="C704" s="16"/>
      <c r="D704" s="29"/>
      <c r="O704" s="56"/>
    </row>
    <row r="705" spans="3:15" x14ac:dyDescent="0.2">
      <c r="C705" s="16"/>
      <c r="D705" s="29"/>
      <c r="O705" s="56"/>
    </row>
    <row r="706" spans="3:15" x14ac:dyDescent="0.2">
      <c r="C706" s="16"/>
      <c r="D706" s="29"/>
      <c r="O706" s="56"/>
    </row>
    <row r="707" spans="3:15" x14ac:dyDescent="0.2">
      <c r="C707" s="16"/>
      <c r="D707" s="29"/>
      <c r="O707" s="56"/>
    </row>
    <row r="708" spans="3:15" x14ac:dyDescent="0.2">
      <c r="C708" s="16"/>
      <c r="D708" s="29"/>
      <c r="O708" s="56"/>
    </row>
    <row r="709" spans="3:15" x14ac:dyDescent="0.2">
      <c r="C709" s="16"/>
      <c r="D709" s="29"/>
      <c r="O709" s="56"/>
    </row>
    <row r="710" spans="3:15" x14ac:dyDescent="0.2">
      <c r="C710" s="16"/>
      <c r="D710" s="29"/>
      <c r="O710" s="56"/>
    </row>
    <row r="711" spans="3:15" x14ac:dyDescent="0.2">
      <c r="C711" s="16"/>
      <c r="D711" s="29"/>
      <c r="O711" s="56"/>
    </row>
    <row r="712" spans="3:15" x14ac:dyDescent="0.2">
      <c r="C712" s="16"/>
      <c r="D712" s="29"/>
      <c r="O712" s="56"/>
    </row>
    <row r="713" spans="3:15" x14ac:dyDescent="0.2">
      <c r="C713" s="16"/>
      <c r="D713" s="29"/>
      <c r="O713" s="56"/>
    </row>
    <row r="714" spans="3:15" x14ac:dyDescent="0.2">
      <c r="C714" s="16"/>
      <c r="D714" s="29"/>
      <c r="O714" s="56"/>
    </row>
    <row r="715" spans="3:15" x14ac:dyDescent="0.2">
      <c r="C715" s="16"/>
      <c r="D715" s="29"/>
      <c r="O715" s="56"/>
    </row>
    <row r="716" spans="3:15" x14ac:dyDescent="0.2">
      <c r="C716" s="16"/>
      <c r="D716" s="29"/>
      <c r="O716" s="56"/>
    </row>
    <row r="717" spans="3:15" x14ac:dyDescent="0.2">
      <c r="C717" s="16"/>
      <c r="D717" s="29"/>
      <c r="O717" s="56"/>
    </row>
    <row r="718" spans="3:15" x14ac:dyDescent="0.2">
      <c r="C718" s="16"/>
      <c r="D718" s="29"/>
      <c r="O718" s="56"/>
    </row>
    <row r="719" spans="3:15" x14ac:dyDescent="0.2">
      <c r="C719" s="16"/>
      <c r="D719" s="29"/>
      <c r="O719" s="56"/>
    </row>
    <row r="720" spans="3:15" x14ac:dyDescent="0.2">
      <c r="C720" s="16"/>
      <c r="D720" s="29"/>
      <c r="O720" s="56"/>
    </row>
    <row r="721" spans="3:15" x14ac:dyDescent="0.2">
      <c r="C721" s="16"/>
      <c r="D721" s="29"/>
      <c r="O721" s="56"/>
    </row>
    <row r="722" spans="3:15" x14ac:dyDescent="0.2">
      <c r="C722" s="16"/>
      <c r="D722" s="29"/>
      <c r="O722" s="56"/>
    </row>
    <row r="723" spans="3:15" x14ac:dyDescent="0.2">
      <c r="C723" s="16"/>
      <c r="D723" s="29"/>
      <c r="O723" s="56"/>
    </row>
    <row r="724" spans="3:15" x14ac:dyDescent="0.2">
      <c r="C724" s="16"/>
      <c r="D724" s="29"/>
      <c r="O724" s="56"/>
    </row>
    <row r="725" spans="3:15" x14ac:dyDescent="0.2">
      <c r="C725" s="16"/>
      <c r="D725" s="29"/>
      <c r="O725" s="56"/>
    </row>
    <row r="726" spans="3:15" x14ac:dyDescent="0.2">
      <c r="C726" s="16"/>
      <c r="D726" s="29"/>
      <c r="O726" s="56"/>
    </row>
    <row r="727" spans="3:15" x14ac:dyDescent="0.2">
      <c r="C727" s="16"/>
      <c r="D727" s="29"/>
      <c r="O727" s="56"/>
    </row>
    <row r="728" spans="3:15" x14ac:dyDescent="0.2">
      <c r="C728" s="16"/>
      <c r="D728" s="29"/>
      <c r="O728" s="56"/>
    </row>
    <row r="729" spans="3:15" x14ac:dyDescent="0.2">
      <c r="C729" s="16"/>
      <c r="D729" s="29"/>
      <c r="O729" s="56"/>
    </row>
    <row r="730" spans="3:15" x14ac:dyDescent="0.2">
      <c r="C730" s="16"/>
      <c r="D730" s="29"/>
      <c r="O730" s="56"/>
    </row>
    <row r="731" spans="3:15" x14ac:dyDescent="0.2">
      <c r="C731" s="16"/>
      <c r="D731" s="29"/>
      <c r="O731" s="56"/>
    </row>
    <row r="732" spans="3:15" x14ac:dyDescent="0.2">
      <c r="C732" s="16"/>
      <c r="D732" s="29"/>
      <c r="O732" s="56"/>
    </row>
    <row r="733" spans="3:15" x14ac:dyDescent="0.2">
      <c r="C733" s="16"/>
      <c r="D733" s="29"/>
      <c r="O733" s="56"/>
    </row>
    <row r="734" spans="3:15" x14ac:dyDescent="0.2">
      <c r="C734" s="16"/>
      <c r="D734" s="29"/>
      <c r="O734" s="56"/>
    </row>
    <row r="735" spans="3:15" x14ac:dyDescent="0.2">
      <c r="C735" s="16"/>
      <c r="D735" s="29"/>
      <c r="O735" s="56"/>
    </row>
    <row r="736" spans="3:15" x14ac:dyDescent="0.2">
      <c r="C736" s="16"/>
      <c r="D736" s="29"/>
      <c r="O736" s="56"/>
    </row>
    <row r="737" spans="3:15" x14ac:dyDescent="0.2">
      <c r="C737" s="16"/>
      <c r="D737" s="29"/>
      <c r="O737" s="56"/>
    </row>
    <row r="738" spans="3:15" x14ac:dyDescent="0.2">
      <c r="C738" s="16"/>
      <c r="D738" s="29"/>
      <c r="O738" s="56"/>
    </row>
    <row r="739" spans="3:15" x14ac:dyDescent="0.2">
      <c r="C739" s="16"/>
      <c r="D739" s="29"/>
      <c r="O739" s="56"/>
    </row>
    <row r="740" spans="3:15" x14ac:dyDescent="0.2">
      <c r="C740" s="16"/>
      <c r="D740" s="29"/>
      <c r="O740" s="56"/>
    </row>
    <row r="741" spans="3:15" x14ac:dyDescent="0.2">
      <c r="C741" s="16"/>
      <c r="D741" s="29"/>
      <c r="O741" s="56"/>
    </row>
    <row r="742" spans="3:15" x14ac:dyDescent="0.2">
      <c r="C742" s="16"/>
      <c r="D742" s="29"/>
      <c r="O742" s="56"/>
    </row>
    <row r="743" spans="3:15" x14ac:dyDescent="0.2">
      <c r="C743" s="16"/>
      <c r="D743" s="29"/>
      <c r="O743" s="56"/>
    </row>
    <row r="744" spans="3:15" x14ac:dyDescent="0.2">
      <c r="C744" s="16"/>
      <c r="D744" s="29"/>
      <c r="O744" s="56"/>
    </row>
    <row r="745" spans="3:15" x14ac:dyDescent="0.2">
      <c r="C745" s="16"/>
      <c r="D745" s="29"/>
      <c r="O745" s="56"/>
    </row>
    <row r="746" spans="3:15" x14ac:dyDescent="0.2">
      <c r="C746" s="16"/>
      <c r="D746" s="29"/>
      <c r="O746" s="56"/>
    </row>
    <row r="747" spans="3:15" x14ac:dyDescent="0.2">
      <c r="C747" s="16"/>
      <c r="D747" s="29"/>
      <c r="O747" s="56"/>
    </row>
    <row r="748" spans="3:15" x14ac:dyDescent="0.2">
      <c r="C748" s="16"/>
      <c r="D748" s="29"/>
      <c r="O748" s="56"/>
    </row>
    <row r="749" spans="3:15" x14ac:dyDescent="0.2">
      <c r="C749" s="16"/>
      <c r="D749" s="29"/>
      <c r="O749" s="56"/>
    </row>
    <row r="750" spans="3:15" x14ac:dyDescent="0.2">
      <c r="C750" s="16"/>
      <c r="D750" s="29"/>
      <c r="O750" s="56"/>
    </row>
    <row r="751" spans="3:15" x14ac:dyDescent="0.2">
      <c r="C751" s="16"/>
      <c r="D751" s="29"/>
      <c r="O751" s="56"/>
    </row>
    <row r="752" spans="3:15" x14ac:dyDescent="0.2">
      <c r="C752" s="16"/>
      <c r="D752" s="29"/>
      <c r="O752" s="56"/>
    </row>
    <row r="753" spans="3:15" x14ac:dyDescent="0.2">
      <c r="C753" s="16"/>
      <c r="D753" s="29"/>
      <c r="O753" s="56"/>
    </row>
    <row r="754" spans="3:15" x14ac:dyDescent="0.2">
      <c r="C754" s="16"/>
      <c r="D754" s="29"/>
      <c r="O754" s="56"/>
    </row>
    <row r="755" spans="3:15" x14ac:dyDescent="0.2">
      <c r="C755" s="16"/>
      <c r="D755" s="29"/>
      <c r="O755" s="56"/>
    </row>
    <row r="756" spans="3:15" x14ac:dyDescent="0.2">
      <c r="C756" s="16"/>
      <c r="D756" s="29"/>
      <c r="O756" s="56"/>
    </row>
    <row r="757" spans="3:15" x14ac:dyDescent="0.2">
      <c r="C757" s="16"/>
      <c r="D757" s="29"/>
      <c r="O757" s="56"/>
    </row>
    <row r="758" spans="3:15" x14ac:dyDescent="0.2">
      <c r="C758" s="16"/>
      <c r="D758" s="29"/>
      <c r="O758" s="56"/>
    </row>
    <row r="759" spans="3:15" x14ac:dyDescent="0.2">
      <c r="C759" s="16"/>
      <c r="D759" s="29"/>
      <c r="O759" s="56"/>
    </row>
    <row r="760" spans="3:15" x14ac:dyDescent="0.2">
      <c r="C760" s="16"/>
      <c r="D760" s="29"/>
      <c r="O760" s="56"/>
    </row>
    <row r="761" spans="3:15" x14ac:dyDescent="0.2">
      <c r="C761" s="16"/>
      <c r="D761" s="29"/>
      <c r="O761" s="56"/>
    </row>
    <row r="762" spans="3:15" x14ac:dyDescent="0.2">
      <c r="C762" s="16"/>
      <c r="D762" s="29"/>
      <c r="O762" s="56"/>
    </row>
    <row r="763" spans="3:15" x14ac:dyDescent="0.2">
      <c r="C763" s="16"/>
      <c r="D763" s="29"/>
      <c r="O763" s="56"/>
    </row>
    <row r="764" spans="3:15" x14ac:dyDescent="0.2">
      <c r="C764" s="16"/>
      <c r="D764" s="29"/>
      <c r="O764" s="56"/>
    </row>
    <row r="765" spans="3:15" x14ac:dyDescent="0.2">
      <c r="C765" s="16"/>
      <c r="D765" s="29"/>
      <c r="O765" s="56"/>
    </row>
    <row r="766" spans="3:15" x14ac:dyDescent="0.2">
      <c r="C766" s="16"/>
      <c r="D766" s="29"/>
      <c r="O766" s="56"/>
    </row>
    <row r="767" spans="3:15" x14ac:dyDescent="0.2">
      <c r="C767" s="16"/>
      <c r="D767" s="29"/>
      <c r="O767" s="56"/>
    </row>
    <row r="768" spans="3:15" x14ac:dyDescent="0.2">
      <c r="C768" s="16"/>
      <c r="D768" s="29"/>
      <c r="O768" s="56"/>
    </row>
    <row r="769" spans="3:15" x14ac:dyDescent="0.2">
      <c r="C769" s="16"/>
      <c r="D769" s="29"/>
      <c r="O769" s="56"/>
    </row>
    <row r="770" spans="3:15" x14ac:dyDescent="0.2">
      <c r="C770" s="16"/>
      <c r="D770" s="29"/>
      <c r="O770" s="56"/>
    </row>
    <row r="771" spans="3:15" x14ac:dyDescent="0.2">
      <c r="C771" s="16"/>
      <c r="D771" s="29"/>
      <c r="O771" s="56"/>
    </row>
    <row r="772" spans="3:15" x14ac:dyDescent="0.2">
      <c r="C772" s="16"/>
      <c r="D772" s="29"/>
      <c r="O772" s="56"/>
    </row>
    <row r="773" spans="3:15" x14ac:dyDescent="0.2">
      <c r="C773" s="16"/>
      <c r="D773" s="29"/>
      <c r="O773" s="56"/>
    </row>
    <row r="774" spans="3:15" x14ac:dyDescent="0.2">
      <c r="C774" s="16"/>
      <c r="D774" s="29"/>
      <c r="O774" s="56"/>
    </row>
    <row r="775" spans="3:15" x14ac:dyDescent="0.2">
      <c r="C775" s="16"/>
      <c r="D775" s="29"/>
      <c r="O775" s="56"/>
    </row>
    <row r="776" spans="3:15" x14ac:dyDescent="0.2">
      <c r="C776" s="16"/>
      <c r="D776" s="29"/>
      <c r="O776" s="56"/>
    </row>
    <row r="777" spans="3:15" x14ac:dyDescent="0.2">
      <c r="C777" s="16"/>
      <c r="D777" s="29"/>
      <c r="O777" s="56"/>
    </row>
    <row r="778" spans="3:15" x14ac:dyDescent="0.2">
      <c r="C778" s="16"/>
      <c r="D778" s="29"/>
      <c r="O778" s="56"/>
    </row>
    <row r="779" spans="3:15" x14ac:dyDescent="0.2">
      <c r="C779" s="16"/>
      <c r="D779" s="29"/>
      <c r="O779" s="56"/>
    </row>
    <row r="780" spans="3:15" x14ac:dyDescent="0.2">
      <c r="C780" s="16"/>
      <c r="D780" s="29"/>
      <c r="O780" s="56"/>
    </row>
    <row r="781" spans="3:15" x14ac:dyDescent="0.2">
      <c r="C781" s="16"/>
      <c r="D781" s="29"/>
      <c r="O781" s="56"/>
    </row>
    <row r="782" spans="3:15" x14ac:dyDescent="0.2">
      <c r="C782" s="16"/>
      <c r="D782" s="29"/>
      <c r="O782" s="56"/>
    </row>
    <row r="783" spans="3:15" x14ac:dyDescent="0.2">
      <c r="C783" s="16"/>
      <c r="D783" s="29"/>
      <c r="O783" s="56"/>
    </row>
    <row r="784" spans="3:15" x14ac:dyDescent="0.2">
      <c r="C784" s="16"/>
      <c r="D784" s="29"/>
      <c r="O784" s="56"/>
    </row>
    <row r="785" spans="3:15" x14ac:dyDescent="0.2">
      <c r="C785" s="16"/>
      <c r="D785" s="29"/>
      <c r="O785" s="56"/>
    </row>
    <row r="786" spans="3:15" x14ac:dyDescent="0.2">
      <c r="C786" s="16"/>
      <c r="D786" s="29"/>
      <c r="O786" s="56"/>
    </row>
    <row r="787" spans="3:15" x14ac:dyDescent="0.2">
      <c r="C787" s="16"/>
      <c r="D787" s="29"/>
      <c r="O787" s="56"/>
    </row>
    <row r="788" spans="3:15" x14ac:dyDescent="0.2">
      <c r="C788" s="16"/>
      <c r="D788" s="29"/>
      <c r="O788" s="56"/>
    </row>
    <row r="789" spans="3:15" x14ac:dyDescent="0.2">
      <c r="C789" s="16"/>
      <c r="D789" s="29"/>
      <c r="O789" s="56"/>
    </row>
    <row r="790" spans="3:15" x14ac:dyDescent="0.2">
      <c r="C790" s="16"/>
      <c r="D790" s="29"/>
      <c r="O790" s="56"/>
    </row>
    <row r="791" spans="3:15" x14ac:dyDescent="0.2">
      <c r="C791" s="16"/>
      <c r="D791" s="29"/>
      <c r="O791" s="56"/>
    </row>
    <row r="792" spans="3:15" x14ac:dyDescent="0.2">
      <c r="C792" s="16"/>
      <c r="D792" s="29"/>
      <c r="O792" s="56"/>
    </row>
    <row r="793" spans="3:15" x14ac:dyDescent="0.2">
      <c r="C793" s="16"/>
      <c r="D793" s="29"/>
      <c r="O793" s="56"/>
    </row>
    <row r="794" spans="3:15" x14ac:dyDescent="0.2">
      <c r="C794" s="16"/>
      <c r="D794" s="29"/>
      <c r="O794" s="56"/>
    </row>
    <row r="795" spans="3:15" x14ac:dyDescent="0.2">
      <c r="C795" s="16"/>
      <c r="D795" s="29"/>
      <c r="O795" s="56"/>
    </row>
    <row r="796" spans="3:15" x14ac:dyDescent="0.2">
      <c r="C796" s="16"/>
      <c r="D796" s="29"/>
      <c r="O796" s="56"/>
    </row>
    <row r="797" spans="3:15" x14ac:dyDescent="0.2">
      <c r="C797" s="16"/>
      <c r="D797" s="29"/>
      <c r="O797" s="56"/>
    </row>
    <row r="798" spans="3:15" x14ac:dyDescent="0.2">
      <c r="C798" s="16"/>
      <c r="D798" s="29"/>
      <c r="O798" s="56"/>
    </row>
    <row r="799" spans="3:15" x14ac:dyDescent="0.2">
      <c r="C799" s="16"/>
      <c r="D799" s="29"/>
      <c r="O799" s="56"/>
    </row>
    <row r="800" spans="3:15" x14ac:dyDescent="0.2">
      <c r="C800" s="16"/>
      <c r="D800" s="29"/>
      <c r="O800" s="56"/>
    </row>
    <row r="801" spans="3:15" x14ac:dyDescent="0.2">
      <c r="C801" s="16"/>
      <c r="D801" s="29"/>
      <c r="O801" s="56"/>
    </row>
    <row r="802" spans="3:15" x14ac:dyDescent="0.2">
      <c r="C802" s="16"/>
      <c r="D802" s="29"/>
      <c r="O802" s="56"/>
    </row>
    <row r="803" spans="3:15" x14ac:dyDescent="0.2">
      <c r="C803" s="16"/>
      <c r="D803" s="29"/>
      <c r="O803" s="56"/>
    </row>
    <row r="804" spans="3:15" x14ac:dyDescent="0.2">
      <c r="C804" s="16"/>
      <c r="D804" s="29"/>
      <c r="O804" s="56"/>
    </row>
    <row r="805" spans="3:15" x14ac:dyDescent="0.2">
      <c r="C805" s="16"/>
      <c r="D805" s="29"/>
      <c r="O805" s="56"/>
    </row>
    <row r="806" spans="3:15" x14ac:dyDescent="0.2">
      <c r="C806" s="16"/>
      <c r="D806" s="29"/>
      <c r="O806" s="56"/>
    </row>
    <row r="807" spans="3:15" x14ac:dyDescent="0.2">
      <c r="C807" s="16"/>
      <c r="D807" s="29"/>
      <c r="O807" s="56"/>
    </row>
    <row r="808" spans="3:15" x14ac:dyDescent="0.2">
      <c r="C808" s="16"/>
      <c r="D808" s="29"/>
      <c r="O808" s="56"/>
    </row>
    <row r="809" spans="3:15" x14ac:dyDescent="0.2">
      <c r="C809" s="16"/>
      <c r="D809" s="29"/>
      <c r="O809" s="56"/>
    </row>
    <row r="810" spans="3:15" x14ac:dyDescent="0.2">
      <c r="C810" s="16"/>
      <c r="D810" s="29"/>
      <c r="O810" s="56"/>
    </row>
    <row r="811" spans="3:15" x14ac:dyDescent="0.2">
      <c r="C811" s="16"/>
      <c r="D811" s="29"/>
      <c r="O811" s="56"/>
    </row>
    <row r="812" spans="3:15" x14ac:dyDescent="0.2">
      <c r="C812" s="16"/>
      <c r="D812" s="29"/>
      <c r="O812" s="56"/>
    </row>
    <row r="813" spans="3:15" x14ac:dyDescent="0.2">
      <c r="C813" s="16"/>
      <c r="D813" s="29"/>
      <c r="O813" s="56"/>
    </row>
    <row r="814" spans="3:15" x14ac:dyDescent="0.2">
      <c r="C814" s="16"/>
      <c r="D814" s="29"/>
      <c r="O814" s="56"/>
    </row>
    <row r="815" spans="3:15" x14ac:dyDescent="0.2">
      <c r="C815" s="16"/>
      <c r="D815" s="29"/>
      <c r="O815" s="56"/>
    </row>
    <row r="816" spans="3:15" x14ac:dyDescent="0.2">
      <c r="C816" s="16"/>
      <c r="D816" s="29"/>
      <c r="O816" s="56"/>
    </row>
    <row r="817" spans="3:15" x14ac:dyDescent="0.2">
      <c r="C817" s="16"/>
      <c r="D817" s="29"/>
      <c r="O817" s="56"/>
    </row>
    <row r="818" spans="3:15" x14ac:dyDescent="0.2">
      <c r="C818" s="16"/>
      <c r="D818" s="29"/>
      <c r="O818" s="56"/>
    </row>
    <row r="819" spans="3:15" x14ac:dyDescent="0.2">
      <c r="C819" s="16"/>
      <c r="D819" s="29"/>
      <c r="O819" s="56"/>
    </row>
    <row r="820" spans="3:15" x14ac:dyDescent="0.2">
      <c r="C820" s="16"/>
      <c r="D820" s="29"/>
      <c r="O820" s="56"/>
    </row>
    <row r="821" spans="3:15" x14ac:dyDescent="0.2">
      <c r="C821" s="16"/>
      <c r="D821" s="29"/>
      <c r="O821" s="56"/>
    </row>
    <row r="822" spans="3:15" x14ac:dyDescent="0.2">
      <c r="C822" s="16"/>
      <c r="D822" s="29"/>
      <c r="O822" s="56"/>
    </row>
    <row r="823" spans="3:15" x14ac:dyDescent="0.2">
      <c r="C823" s="16"/>
      <c r="D823" s="29"/>
      <c r="O823" s="56"/>
    </row>
    <row r="824" spans="3:15" x14ac:dyDescent="0.2">
      <c r="C824" s="16"/>
      <c r="D824" s="29"/>
      <c r="O824" s="56"/>
    </row>
    <row r="825" spans="3:15" x14ac:dyDescent="0.2">
      <c r="C825" s="16"/>
      <c r="D825" s="29"/>
      <c r="O825" s="56"/>
    </row>
    <row r="826" spans="3:15" x14ac:dyDescent="0.2">
      <c r="C826" s="16"/>
      <c r="D826" s="29"/>
      <c r="O826" s="56"/>
    </row>
    <row r="827" spans="3:15" x14ac:dyDescent="0.2">
      <c r="C827" s="16"/>
      <c r="D827" s="29"/>
      <c r="O827" s="56"/>
    </row>
    <row r="828" spans="3:15" x14ac:dyDescent="0.2">
      <c r="C828" s="16"/>
      <c r="D828" s="29"/>
      <c r="O828" s="56"/>
    </row>
    <row r="829" spans="3:15" x14ac:dyDescent="0.2">
      <c r="C829" s="16"/>
      <c r="D829" s="29"/>
      <c r="O829" s="56"/>
    </row>
    <row r="830" spans="3:15" x14ac:dyDescent="0.2">
      <c r="C830" s="16"/>
      <c r="D830" s="29"/>
      <c r="O830" s="56"/>
    </row>
    <row r="831" spans="3:15" x14ac:dyDescent="0.2">
      <c r="C831" s="16"/>
      <c r="D831" s="29"/>
      <c r="O831" s="56"/>
    </row>
    <row r="832" spans="3:15" x14ac:dyDescent="0.2">
      <c r="C832" s="16"/>
      <c r="D832" s="29"/>
      <c r="O832" s="56"/>
    </row>
    <row r="833" spans="3:15" x14ac:dyDescent="0.2">
      <c r="C833" s="16"/>
      <c r="D833" s="29"/>
      <c r="O833" s="56"/>
    </row>
    <row r="834" spans="3:15" x14ac:dyDescent="0.2">
      <c r="C834" s="16"/>
      <c r="D834" s="29"/>
      <c r="O834" s="56"/>
    </row>
    <row r="835" spans="3:15" x14ac:dyDescent="0.2">
      <c r="C835" s="16"/>
      <c r="D835" s="29"/>
      <c r="O835" s="56"/>
    </row>
    <row r="836" spans="3:15" x14ac:dyDescent="0.2">
      <c r="C836" s="16"/>
      <c r="D836" s="29"/>
      <c r="O836" s="56"/>
    </row>
    <row r="837" spans="3:15" x14ac:dyDescent="0.2">
      <c r="C837" s="16"/>
      <c r="D837" s="29"/>
      <c r="O837" s="56"/>
    </row>
    <row r="838" spans="3:15" x14ac:dyDescent="0.2">
      <c r="C838" s="16"/>
      <c r="D838" s="29"/>
      <c r="O838" s="56"/>
    </row>
    <row r="839" spans="3:15" x14ac:dyDescent="0.2">
      <c r="C839" s="16"/>
      <c r="D839" s="29"/>
      <c r="O839" s="56"/>
    </row>
    <row r="840" spans="3:15" x14ac:dyDescent="0.2">
      <c r="C840" s="16"/>
      <c r="D840" s="29"/>
      <c r="O840" s="56"/>
    </row>
    <row r="841" spans="3:15" x14ac:dyDescent="0.2">
      <c r="C841" s="16"/>
      <c r="D841" s="29"/>
      <c r="O841" s="56"/>
    </row>
    <row r="842" spans="3:15" x14ac:dyDescent="0.2">
      <c r="C842" s="16"/>
      <c r="D842" s="29"/>
      <c r="O842" s="56"/>
    </row>
    <row r="843" spans="3:15" x14ac:dyDescent="0.2">
      <c r="C843" s="16"/>
      <c r="D843" s="29"/>
      <c r="O843" s="56"/>
    </row>
    <row r="844" spans="3:15" x14ac:dyDescent="0.2">
      <c r="C844" s="16"/>
      <c r="D844" s="29"/>
      <c r="O844" s="56"/>
    </row>
    <row r="845" spans="3:15" x14ac:dyDescent="0.2">
      <c r="C845" s="16"/>
      <c r="D845" s="29"/>
      <c r="O845" s="56"/>
    </row>
    <row r="846" spans="3:15" x14ac:dyDescent="0.2">
      <c r="C846" s="16"/>
      <c r="D846" s="29"/>
      <c r="O846" s="56"/>
    </row>
    <row r="847" spans="3:15" x14ac:dyDescent="0.2">
      <c r="C847" s="16"/>
      <c r="D847" s="29"/>
      <c r="O847" s="56"/>
    </row>
    <row r="848" spans="3:15" x14ac:dyDescent="0.2">
      <c r="C848" s="16"/>
      <c r="D848" s="29"/>
      <c r="O848" s="56"/>
    </row>
    <row r="849" spans="3:15" x14ac:dyDescent="0.2">
      <c r="C849" s="16"/>
      <c r="D849" s="29"/>
      <c r="O849" s="56"/>
    </row>
    <row r="850" spans="3:15" x14ac:dyDescent="0.2">
      <c r="C850" s="16"/>
      <c r="D850" s="29"/>
      <c r="O850" s="56"/>
    </row>
    <row r="851" spans="3:15" x14ac:dyDescent="0.2">
      <c r="C851" s="16"/>
      <c r="D851" s="29"/>
      <c r="O851" s="56"/>
    </row>
    <row r="852" spans="3:15" x14ac:dyDescent="0.2">
      <c r="C852" s="16"/>
      <c r="D852" s="29"/>
      <c r="O852" s="56"/>
    </row>
    <row r="853" spans="3:15" x14ac:dyDescent="0.2">
      <c r="C853" s="16"/>
      <c r="D853" s="29"/>
      <c r="O853" s="56"/>
    </row>
    <row r="854" spans="3:15" x14ac:dyDescent="0.2">
      <c r="C854" s="16"/>
      <c r="D854" s="29"/>
      <c r="O854" s="56"/>
    </row>
    <row r="855" spans="3:15" x14ac:dyDescent="0.2">
      <c r="C855" s="16"/>
      <c r="D855" s="29"/>
      <c r="O855" s="56"/>
    </row>
    <row r="856" spans="3:15" x14ac:dyDescent="0.2">
      <c r="C856" s="16"/>
      <c r="D856" s="29"/>
      <c r="O856" s="56"/>
    </row>
    <row r="857" spans="3:15" x14ac:dyDescent="0.2">
      <c r="C857" s="16"/>
      <c r="D857" s="29"/>
      <c r="O857" s="56"/>
    </row>
    <row r="858" spans="3:15" x14ac:dyDescent="0.2">
      <c r="C858" s="16"/>
      <c r="D858" s="29"/>
      <c r="O858" s="56"/>
    </row>
    <row r="859" spans="3:15" x14ac:dyDescent="0.2">
      <c r="C859" s="16"/>
      <c r="D859" s="29"/>
      <c r="O859" s="56"/>
    </row>
    <row r="860" spans="3:15" x14ac:dyDescent="0.2">
      <c r="C860" s="16"/>
      <c r="D860" s="29"/>
      <c r="O860" s="56"/>
    </row>
    <row r="861" spans="3:15" x14ac:dyDescent="0.2">
      <c r="C861" s="16"/>
      <c r="D861" s="29"/>
      <c r="O861" s="56"/>
    </row>
    <row r="862" spans="3:15" x14ac:dyDescent="0.2">
      <c r="C862" s="16"/>
      <c r="D862" s="29"/>
      <c r="O862" s="56"/>
    </row>
    <row r="863" spans="3:15" x14ac:dyDescent="0.2">
      <c r="C863" s="16"/>
      <c r="D863" s="29"/>
      <c r="O863" s="56"/>
    </row>
    <row r="864" spans="3:15" x14ac:dyDescent="0.2">
      <c r="C864" s="16"/>
      <c r="D864" s="29"/>
      <c r="O864" s="56"/>
    </row>
    <row r="865" spans="3:15" x14ac:dyDescent="0.2">
      <c r="C865" s="16"/>
      <c r="D865" s="29"/>
      <c r="O865" s="56"/>
    </row>
    <row r="866" spans="3:15" x14ac:dyDescent="0.2">
      <c r="C866" s="16"/>
      <c r="D866" s="29"/>
      <c r="O866" s="56"/>
    </row>
    <row r="867" spans="3:15" x14ac:dyDescent="0.2">
      <c r="C867" s="16"/>
      <c r="D867" s="29"/>
      <c r="O867" s="56"/>
    </row>
    <row r="868" spans="3:15" x14ac:dyDescent="0.2">
      <c r="C868" s="16"/>
      <c r="D868" s="29"/>
      <c r="O868" s="56"/>
    </row>
    <row r="869" spans="3:15" x14ac:dyDescent="0.2">
      <c r="C869" s="16"/>
      <c r="D869" s="29"/>
      <c r="O869" s="56"/>
    </row>
    <row r="870" spans="3:15" x14ac:dyDescent="0.2">
      <c r="C870" s="16"/>
      <c r="D870" s="29"/>
      <c r="O870" s="56"/>
    </row>
    <row r="871" spans="3:15" x14ac:dyDescent="0.2">
      <c r="C871" s="16"/>
      <c r="D871" s="29"/>
      <c r="O871" s="56"/>
    </row>
    <row r="872" spans="3:15" x14ac:dyDescent="0.2">
      <c r="C872" s="16"/>
      <c r="D872" s="29"/>
      <c r="O872" s="56"/>
    </row>
    <row r="873" spans="3:15" x14ac:dyDescent="0.2">
      <c r="C873" s="16"/>
      <c r="D873" s="29"/>
      <c r="O873" s="56"/>
    </row>
    <row r="874" spans="3:15" x14ac:dyDescent="0.2">
      <c r="C874" s="16"/>
      <c r="D874" s="29"/>
      <c r="O874" s="56"/>
    </row>
    <row r="875" spans="3:15" x14ac:dyDescent="0.2">
      <c r="C875" s="16"/>
      <c r="D875" s="29"/>
      <c r="O875" s="56"/>
    </row>
    <row r="876" spans="3:15" x14ac:dyDescent="0.2">
      <c r="C876" s="16"/>
      <c r="D876" s="29"/>
      <c r="O876" s="56"/>
    </row>
    <row r="877" spans="3:15" x14ac:dyDescent="0.2">
      <c r="C877" s="16"/>
      <c r="D877" s="29"/>
      <c r="O877" s="56"/>
    </row>
    <row r="878" spans="3:15" x14ac:dyDescent="0.2">
      <c r="C878" s="16"/>
      <c r="D878" s="29"/>
      <c r="O878" s="56"/>
    </row>
    <row r="879" spans="3:15" x14ac:dyDescent="0.2">
      <c r="C879" s="16"/>
      <c r="D879" s="29"/>
      <c r="O879" s="56"/>
    </row>
    <row r="880" spans="3:15" x14ac:dyDescent="0.2">
      <c r="C880" s="16"/>
      <c r="D880" s="29"/>
      <c r="O880" s="56"/>
    </row>
    <row r="881" spans="3:15" x14ac:dyDescent="0.2">
      <c r="C881" s="16"/>
      <c r="D881" s="29"/>
      <c r="O881" s="56"/>
    </row>
    <row r="882" spans="3:15" x14ac:dyDescent="0.2">
      <c r="C882" s="16"/>
      <c r="D882" s="29"/>
      <c r="O882" s="56"/>
    </row>
    <row r="883" spans="3:15" x14ac:dyDescent="0.2">
      <c r="C883" s="16"/>
      <c r="D883" s="29"/>
      <c r="O883" s="56"/>
    </row>
    <row r="884" spans="3:15" x14ac:dyDescent="0.2">
      <c r="C884" s="16"/>
      <c r="D884" s="29"/>
      <c r="O884" s="56"/>
    </row>
    <row r="885" spans="3:15" x14ac:dyDescent="0.2">
      <c r="C885" s="16"/>
      <c r="D885" s="29"/>
      <c r="O885" s="56"/>
    </row>
    <row r="886" spans="3:15" x14ac:dyDescent="0.2">
      <c r="C886" s="16"/>
      <c r="D886" s="29"/>
      <c r="O886" s="56"/>
    </row>
    <row r="887" spans="3:15" x14ac:dyDescent="0.2">
      <c r="C887" s="16"/>
      <c r="D887" s="29"/>
      <c r="O887" s="56"/>
    </row>
    <row r="888" spans="3:15" x14ac:dyDescent="0.2">
      <c r="C888" s="16"/>
      <c r="D888" s="29"/>
      <c r="O888" s="56"/>
    </row>
    <row r="889" spans="3:15" x14ac:dyDescent="0.2">
      <c r="C889" s="16"/>
      <c r="D889" s="29"/>
      <c r="O889" s="56"/>
    </row>
    <row r="890" spans="3:15" x14ac:dyDescent="0.2">
      <c r="C890" s="16"/>
      <c r="D890" s="29"/>
      <c r="O890" s="56"/>
    </row>
    <row r="891" spans="3:15" x14ac:dyDescent="0.2">
      <c r="C891" s="16"/>
      <c r="D891" s="29"/>
      <c r="O891" s="56"/>
    </row>
    <row r="892" spans="3:15" x14ac:dyDescent="0.2">
      <c r="C892" s="16"/>
      <c r="D892" s="29"/>
      <c r="O892" s="56"/>
    </row>
    <row r="893" spans="3:15" x14ac:dyDescent="0.2">
      <c r="C893" s="16"/>
      <c r="D893" s="29"/>
      <c r="O893" s="56"/>
    </row>
    <row r="894" spans="3:15" x14ac:dyDescent="0.2">
      <c r="C894" s="16"/>
      <c r="D894" s="29"/>
      <c r="O894" s="56"/>
    </row>
    <row r="895" spans="3:15" x14ac:dyDescent="0.2">
      <c r="C895" s="16"/>
      <c r="D895" s="29"/>
      <c r="O895" s="56"/>
    </row>
    <row r="896" spans="3:15" x14ac:dyDescent="0.2">
      <c r="C896" s="16"/>
      <c r="D896" s="29"/>
      <c r="O896" s="56"/>
    </row>
    <row r="897" spans="3:15" x14ac:dyDescent="0.2">
      <c r="C897" s="16"/>
      <c r="D897" s="29"/>
      <c r="O897" s="56"/>
    </row>
    <row r="898" spans="3:15" x14ac:dyDescent="0.2">
      <c r="C898" s="16"/>
      <c r="D898" s="29"/>
      <c r="O898" s="56"/>
    </row>
    <row r="899" spans="3:15" x14ac:dyDescent="0.2">
      <c r="C899" s="16"/>
      <c r="D899" s="29"/>
      <c r="O899" s="56"/>
    </row>
    <row r="900" spans="3:15" x14ac:dyDescent="0.2">
      <c r="C900" s="16"/>
      <c r="D900" s="29"/>
      <c r="O900" s="56"/>
    </row>
    <row r="901" spans="3:15" x14ac:dyDescent="0.2">
      <c r="C901" s="16"/>
      <c r="D901" s="29"/>
      <c r="O901" s="56"/>
    </row>
    <row r="902" spans="3:15" x14ac:dyDescent="0.2">
      <c r="C902" s="16"/>
      <c r="D902" s="29"/>
      <c r="O902" s="56"/>
    </row>
    <row r="903" spans="3:15" x14ac:dyDescent="0.2">
      <c r="C903" s="16"/>
      <c r="D903" s="29"/>
      <c r="O903" s="56"/>
    </row>
    <row r="904" spans="3:15" x14ac:dyDescent="0.2">
      <c r="C904" s="16"/>
      <c r="D904" s="29"/>
      <c r="O904" s="56"/>
    </row>
    <row r="905" spans="3:15" x14ac:dyDescent="0.2">
      <c r="C905" s="16"/>
      <c r="D905" s="29"/>
      <c r="O905" s="56"/>
    </row>
    <row r="906" spans="3:15" x14ac:dyDescent="0.2">
      <c r="C906" s="16"/>
      <c r="D906" s="29"/>
      <c r="O906" s="56"/>
    </row>
    <row r="907" spans="3:15" x14ac:dyDescent="0.2">
      <c r="C907" s="16"/>
      <c r="D907" s="29"/>
      <c r="O907" s="56"/>
    </row>
    <row r="908" spans="3:15" x14ac:dyDescent="0.2">
      <c r="C908" s="16"/>
      <c r="D908" s="29"/>
      <c r="O908" s="56"/>
    </row>
    <row r="909" spans="3:15" x14ac:dyDescent="0.2">
      <c r="C909" s="16"/>
      <c r="D909" s="29"/>
      <c r="O909" s="56"/>
    </row>
    <row r="910" spans="3:15" x14ac:dyDescent="0.2">
      <c r="C910" s="16"/>
      <c r="D910" s="29"/>
      <c r="O910" s="56"/>
    </row>
    <row r="911" spans="3:15" x14ac:dyDescent="0.2">
      <c r="C911" s="16"/>
      <c r="D911" s="29"/>
      <c r="O911" s="56"/>
    </row>
    <row r="912" spans="3:15" x14ac:dyDescent="0.2">
      <c r="C912" s="16"/>
      <c r="D912" s="29"/>
      <c r="O912" s="56"/>
    </row>
    <row r="913" spans="3:15" x14ac:dyDescent="0.2">
      <c r="C913" s="16"/>
      <c r="D913" s="29"/>
      <c r="O913" s="56"/>
    </row>
    <row r="914" spans="3:15" x14ac:dyDescent="0.2">
      <c r="C914" s="16"/>
      <c r="D914" s="29"/>
      <c r="O914" s="56"/>
    </row>
    <row r="915" spans="3:15" x14ac:dyDescent="0.2">
      <c r="C915" s="16"/>
      <c r="D915" s="29"/>
      <c r="O915" s="56"/>
    </row>
    <row r="916" spans="3:15" x14ac:dyDescent="0.2">
      <c r="C916" s="16"/>
      <c r="D916" s="29"/>
      <c r="O916" s="56"/>
    </row>
    <row r="917" spans="3:15" x14ac:dyDescent="0.2">
      <c r="C917" s="16"/>
      <c r="D917" s="29"/>
      <c r="O917" s="56"/>
    </row>
    <row r="918" spans="3:15" x14ac:dyDescent="0.2">
      <c r="C918" s="16"/>
      <c r="D918" s="29"/>
      <c r="O918" s="56"/>
    </row>
    <row r="919" spans="3:15" x14ac:dyDescent="0.2">
      <c r="C919" s="16"/>
      <c r="D919" s="29"/>
      <c r="O919" s="56"/>
    </row>
    <row r="920" spans="3:15" x14ac:dyDescent="0.2">
      <c r="C920" s="16"/>
      <c r="D920" s="29"/>
      <c r="O920" s="56"/>
    </row>
    <row r="921" spans="3:15" x14ac:dyDescent="0.2">
      <c r="C921" s="16"/>
      <c r="D921" s="29"/>
      <c r="O921" s="56"/>
    </row>
    <row r="922" spans="3:15" x14ac:dyDescent="0.2">
      <c r="C922" s="16"/>
      <c r="D922" s="29"/>
      <c r="O922" s="56"/>
    </row>
    <row r="923" spans="3:15" x14ac:dyDescent="0.2">
      <c r="C923" s="16"/>
      <c r="D923" s="29"/>
      <c r="O923" s="56"/>
    </row>
    <row r="924" spans="3:15" x14ac:dyDescent="0.2">
      <c r="C924" s="16"/>
      <c r="D924" s="29"/>
      <c r="O924" s="56"/>
    </row>
    <row r="925" spans="3:15" x14ac:dyDescent="0.2">
      <c r="C925" s="16"/>
      <c r="D925" s="29"/>
      <c r="O925" s="56"/>
    </row>
    <row r="926" spans="3:15" x14ac:dyDescent="0.2">
      <c r="C926" s="16"/>
      <c r="D926" s="29"/>
      <c r="O926" s="56"/>
    </row>
    <row r="927" spans="3:15" x14ac:dyDescent="0.2">
      <c r="C927" s="16"/>
      <c r="D927" s="29"/>
      <c r="O927" s="56"/>
    </row>
    <row r="928" spans="3:15" x14ac:dyDescent="0.2">
      <c r="C928" s="16"/>
      <c r="D928" s="29"/>
      <c r="O928" s="56"/>
    </row>
    <row r="929" spans="3:15" x14ac:dyDescent="0.2">
      <c r="C929" s="16"/>
      <c r="D929" s="29"/>
      <c r="O929" s="56"/>
    </row>
    <row r="930" spans="3:15" x14ac:dyDescent="0.2">
      <c r="C930" s="16"/>
      <c r="D930" s="29"/>
      <c r="O930" s="56"/>
    </row>
    <row r="931" spans="3:15" x14ac:dyDescent="0.2">
      <c r="C931" s="16"/>
      <c r="D931" s="29"/>
      <c r="O931" s="56"/>
    </row>
    <row r="932" spans="3:15" x14ac:dyDescent="0.2">
      <c r="C932" s="16"/>
      <c r="D932" s="29"/>
      <c r="O932" s="56"/>
    </row>
    <row r="933" spans="3:15" x14ac:dyDescent="0.2">
      <c r="C933" s="16"/>
      <c r="D933" s="29"/>
      <c r="O933" s="56"/>
    </row>
    <row r="934" spans="3:15" x14ac:dyDescent="0.2">
      <c r="C934" s="16"/>
      <c r="D934" s="29"/>
      <c r="O934" s="56"/>
    </row>
    <row r="935" spans="3:15" x14ac:dyDescent="0.2">
      <c r="C935" s="16"/>
      <c r="D935" s="29"/>
      <c r="O935" s="56"/>
    </row>
    <row r="936" spans="3:15" x14ac:dyDescent="0.2">
      <c r="C936" s="16"/>
      <c r="D936" s="29"/>
      <c r="O936" s="56"/>
    </row>
    <row r="937" spans="3:15" x14ac:dyDescent="0.2">
      <c r="C937" s="16"/>
      <c r="D937" s="29"/>
      <c r="O937" s="56"/>
    </row>
    <row r="938" spans="3:15" x14ac:dyDescent="0.2">
      <c r="C938" s="16"/>
      <c r="D938" s="29"/>
      <c r="O938" s="56"/>
    </row>
    <row r="939" spans="3:15" x14ac:dyDescent="0.2">
      <c r="C939" s="16"/>
      <c r="D939" s="29"/>
      <c r="O939" s="56"/>
    </row>
    <row r="940" spans="3:15" x14ac:dyDescent="0.2">
      <c r="C940" s="16"/>
      <c r="D940" s="29"/>
      <c r="O940" s="56"/>
    </row>
    <row r="941" spans="3:15" x14ac:dyDescent="0.2">
      <c r="C941" s="16"/>
      <c r="D941" s="29"/>
      <c r="O941" s="56"/>
    </row>
    <row r="942" spans="3:15" x14ac:dyDescent="0.2">
      <c r="C942" s="16"/>
      <c r="D942" s="29"/>
      <c r="O942" s="56"/>
    </row>
    <row r="943" spans="3:15" x14ac:dyDescent="0.2">
      <c r="C943" s="16"/>
      <c r="D943" s="29"/>
      <c r="O943" s="56"/>
    </row>
    <row r="944" spans="3:15" x14ac:dyDescent="0.2">
      <c r="C944" s="16"/>
      <c r="D944" s="29"/>
      <c r="O944" s="56"/>
    </row>
    <row r="945" spans="3:15" x14ac:dyDescent="0.2">
      <c r="C945" s="16"/>
      <c r="D945" s="29"/>
      <c r="O945" s="56"/>
    </row>
    <row r="946" spans="3:15" x14ac:dyDescent="0.2">
      <c r="C946" s="16"/>
      <c r="D946" s="29"/>
      <c r="O946" s="56"/>
    </row>
    <row r="947" spans="3:15" x14ac:dyDescent="0.2">
      <c r="C947" s="16"/>
      <c r="D947" s="29"/>
      <c r="O947" s="56"/>
    </row>
    <row r="948" spans="3:15" x14ac:dyDescent="0.2">
      <c r="C948" s="16"/>
      <c r="D948" s="29"/>
      <c r="O948" s="56"/>
    </row>
    <row r="949" spans="3:15" x14ac:dyDescent="0.2">
      <c r="C949" s="16"/>
      <c r="D949" s="29"/>
      <c r="O949" s="56"/>
    </row>
    <row r="950" spans="3:15" x14ac:dyDescent="0.2">
      <c r="C950" s="16"/>
      <c r="D950" s="29"/>
      <c r="O950" s="56"/>
    </row>
    <row r="951" spans="3:15" x14ac:dyDescent="0.2">
      <c r="C951" s="16"/>
      <c r="D951" s="29"/>
      <c r="O951" s="56"/>
    </row>
    <row r="952" spans="3:15" x14ac:dyDescent="0.2">
      <c r="C952" s="16"/>
      <c r="D952" s="29"/>
      <c r="O952" s="56"/>
    </row>
    <row r="953" spans="3:15" x14ac:dyDescent="0.2">
      <c r="C953" s="16"/>
      <c r="D953" s="29"/>
      <c r="O953" s="56"/>
    </row>
    <row r="954" spans="3:15" x14ac:dyDescent="0.2">
      <c r="C954" s="16"/>
      <c r="D954" s="29"/>
      <c r="O954" s="56"/>
    </row>
    <row r="955" spans="3:15" x14ac:dyDescent="0.2">
      <c r="C955" s="16"/>
      <c r="D955" s="29"/>
      <c r="O955" s="56"/>
    </row>
    <row r="956" spans="3:15" x14ac:dyDescent="0.2">
      <c r="C956" s="16"/>
      <c r="D956" s="29"/>
      <c r="O956" s="56"/>
    </row>
    <row r="957" spans="3:15" x14ac:dyDescent="0.2">
      <c r="C957" s="16"/>
      <c r="D957" s="29"/>
      <c r="O957" s="56"/>
    </row>
    <row r="958" spans="3:15" x14ac:dyDescent="0.2">
      <c r="C958" s="16"/>
      <c r="D958" s="29"/>
      <c r="O958" s="56"/>
    </row>
    <row r="959" spans="3:15" x14ac:dyDescent="0.2">
      <c r="C959" s="16"/>
      <c r="D959" s="29"/>
      <c r="O959" s="56"/>
    </row>
    <row r="960" spans="3:15" x14ac:dyDescent="0.2">
      <c r="C960" s="16"/>
      <c r="D960" s="29"/>
      <c r="O960" s="56"/>
    </row>
    <row r="961" spans="3:15" x14ac:dyDescent="0.2">
      <c r="C961" s="16"/>
      <c r="D961" s="29"/>
      <c r="O961" s="56"/>
    </row>
    <row r="962" spans="3:15" x14ac:dyDescent="0.2">
      <c r="C962" s="16"/>
      <c r="D962" s="29"/>
      <c r="O962" s="56"/>
    </row>
    <row r="963" spans="3:15" x14ac:dyDescent="0.2">
      <c r="C963" s="16"/>
      <c r="D963" s="29"/>
      <c r="O963" s="56"/>
    </row>
    <row r="964" spans="3:15" x14ac:dyDescent="0.2">
      <c r="C964" s="16"/>
      <c r="D964" s="29"/>
      <c r="O964" s="56"/>
    </row>
    <row r="965" spans="3:15" x14ac:dyDescent="0.2">
      <c r="C965" s="16"/>
      <c r="D965" s="29"/>
      <c r="O965" s="56"/>
    </row>
    <row r="966" spans="3:15" x14ac:dyDescent="0.2">
      <c r="C966" s="16"/>
      <c r="D966" s="29"/>
      <c r="O966" s="56"/>
    </row>
    <row r="967" spans="3:15" x14ac:dyDescent="0.2">
      <c r="C967" s="16"/>
      <c r="D967" s="29"/>
      <c r="O967" s="56"/>
    </row>
    <row r="968" spans="3:15" x14ac:dyDescent="0.2">
      <c r="C968" s="16"/>
      <c r="D968" s="29"/>
      <c r="O968" s="56"/>
    </row>
    <row r="969" spans="3:15" x14ac:dyDescent="0.2">
      <c r="C969" s="16"/>
      <c r="D969" s="29"/>
      <c r="O969" s="56"/>
    </row>
    <row r="970" spans="3:15" x14ac:dyDescent="0.2">
      <c r="C970" s="16"/>
      <c r="D970" s="29"/>
      <c r="O970" s="56"/>
    </row>
    <row r="971" spans="3:15" x14ac:dyDescent="0.2">
      <c r="C971" s="16"/>
      <c r="D971" s="29"/>
      <c r="O971" s="56"/>
    </row>
    <row r="972" spans="3:15" x14ac:dyDescent="0.2">
      <c r="C972" s="16"/>
      <c r="D972" s="29"/>
      <c r="O972" s="56"/>
    </row>
    <row r="973" spans="3:15" x14ac:dyDescent="0.2">
      <c r="C973" s="16"/>
      <c r="D973" s="29"/>
      <c r="O973" s="56"/>
    </row>
    <row r="974" spans="3:15" x14ac:dyDescent="0.2">
      <c r="C974" s="16"/>
      <c r="D974" s="29"/>
      <c r="O974" s="56"/>
    </row>
    <row r="975" spans="3:15" x14ac:dyDescent="0.2">
      <c r="C975" s="16"/>
      <c r="D975" s="29"/>
      <c r="O975" s="56"/>
    </row>
    <row r="976" spans="3:15" x14ac:dyDescent="0.2">
      <c r="C976" s="16"/>
      <c r="D976" s="29"/>
      <c r="O976" s="56"/>
    </row>
    <row r="977" spans="3:4" x14ac:dyDescent="0.2">
      <c r="C977" s="16"/>
      <c r="D977" s="29"/>
    </row>
    <row r="978" spans="3:4" x14ac:dyDescent="0.2">
      <c r="C978" s="16"/>
      <c r="D978" s="29"/>
    </row>
    <row r="979" spans="3:4" x14ac:dyDescent="0.2">
      <c r="C979" s="16"/>
      <c r="D979" s="29"/>
    </row>
    <row r="980" spans="3:4" x14ac:dyDescent="0.2">
      <c r="C980" s="16"/>
      <c r="D980" s="29"/>
    </row>
    <row r="981" spans="3:4" x14ac:dyDescent="0.2">
      <c r="C981" s="16"/>
      <c r="D981" s="29"/>
    </row>
    <row r="982" spans="3:4" x14ac:dyDescent="0.2">
      <c r="C982" s="16"/>
      <c r="D982" s="29"/>
    </row>
    <row r="983" spans="3:4" x14ac:dyDescent="0.2">
      <c r="C983" s="16"/>
      <c r="D983" s="29"/>
    </row>
    <row r="984" spans="3:4" x14ac:dyDescent="0.2">
      <c r="C984" s="16"/>
      <c r="D984" s="29"/>
    </row>
    <row r="985" spans="3:4" x14ac:dyDescent="0.2">
      <c r="C985" s="16"/>
      <c r="D985" s="29"/>
    </row>
    <row r="986" spans="3:4" x14ac:dyDescent="0.2">
      <c r="C986" s="16"/>
      <c r="D986" s="29"/>
    </row>
    <row r="987" spans="3:4" x14ac:dyDescent="0.2">
      <c r="C987" s="16"/>
      <c r="D987" s="29"/>
    </row>
    <row r="988" spans="3:4" x14ac:dyDescent="0.2">
      <c r="C988" s="16"/>
      <c r="D988" s="29"/>
    </row>
    <row r="989" spans="3:4" x14ac:dyDescent="0.2">
      <c r="C989" s="16"/>
      <c r="D989" s="29"/>
    </row>
    <row r="990" spans="3:4" x14ac:dyDescent="0.2">
      <c r="C990" s="16"/>
      <c r="D990" s="29"/>
    </row>
    <row r="991" spans="3:4" x14ac:dyDescent="0.2">
      <c r="C991" s="16"/>
      <c r="D991" s="29"/>
    </row>
    <row r="992" spans="3:4" x14ac:dyDescent="0.2">
      <c r="C992" s="16"/>
      <c r="D992" s="29"/>
    </row>
    <row r="993" spans="3:4" x14ac:dyDescent="0.2">
      <c r="C993" s="16"/>
      <c r="D993" s="29"/>
    </row>
    <row r="994" spans="3:4" x14ac:dyDescent="0.2">
      <c r="C994" s="16"/>
      <c r="D994" s="29"/>
    </row>
    <row r="995" spans="3:4" x14ac:dyDescent="0.2">
      <c r="C995" s="16"/>
      <c r="D995" s="29"/>
    </row>
    <row r="996" spans="3:4" x14ac:dyDescent="0.2">
      <c r="C996" s="16"/>
      <c r="D996" s="29"/>
    </row>
    <row r="997" spans="3:4" x14ac:dyDescent="0.2">
      <c r="C997" s="16"/>
      <c r="D997" s="29"/>
    </row>
    <row r="998" spans="3:4" x14ac:dyDescent="0.2">
      <c r="C998" s="16"/>
      <c r="D998" s="29"/>
    </row>
    <row r="999" spans="3:4" x14ac:dyDescent="0.2">
      <c r="C999" s="16"/>
      <c r="D999" s="29"/>
    </row>
    <row r="1000" spans="3:4" x14ac:dyDescent="0.2">
      <c r="C1000" s="16"/>
      <c r="D1000" s="29"/>
    </row>
    <row r="1001" spans="3:4" x14ac:dyDescent="0.2">
      <c r="C1001" s="16"/>
      <c r="D1001" s="29"/>
    </row>
    <row r="1002" spans="3:4" x14ac:dyDescent="0.2">
      <c r="C1002" s="16"/>
      <c r="D1002" s="29"/>
    </row>
    <row r="1003" spans="3:4" x14ac:dyDescent="0.2">
      <c r="C1003" s="16"/>
      <c r="D1003" s="29"/>
    </row>
    <row r="1004" spans="3:4" x14ac:dyDescent="0.2">
      <c r="C1004" s="16"/>
      <c r="D1004" s="29"/>
    </row>
    <row r="1005" spans="3:4" x14ac:dyDescent="0.2">
      <c r="C1005" s="16"/>
      <c r="D1005" s="29"/>
    </row>
    <row r="1006" spans="3:4" x14ac:dyDescent="0.2">
      <c r="C1006" s="16"/>
      <c r="D1006" s="29"/>
    </row>
    <row r="1007" spans="3:4" x14ac:dyDescent="0.2">
      <c r="C1007" s="16"/>
      <c r="D1007" s="29"/>
    </row>
    <row r="1008" spans="3:4" x14ac:dyDescent="0.2">
      <c r="C1008" s="16"/>
      <c r="D1008" s="29"/>
    </row>
    <row r="1009" spans="3:4" x14ac:dyDescent="0.2">
      <c r="C1009" s="16"/>
      <c r="D1009" s="29"/>
    </row>
    <row r="1010" spans="3:4" x14ac:dyDescent="0.2">
      <c r="C1010" s="16"/>
      <c r="D1010" s="29"/>
    </row>
    <row r="1011" spans="3:4" x14ac:dyDescent="0.2">
      <c r="C1011" s="16"/>
      <c r="D1011" s="29"/>
    </row>
    <row r="1012" spans="3:4" x14ac:dyDescent="0.2">
      <c r="C1012" s="16"/>
      <c r="D1012" s="29"/>
    </row>
    <row r="1013" spans="3:4" x14ac:dyDescent="0.2">
      <c r="C1013" s="16"/>
      <c r="D1013" s="29"/>
    </row>
    <row r="1014" spans="3:4" x14ac:dyDescent="0.2">
      <c r="C1014" s="16"/>
      <c r="D1014" s="29"/>
    </row>
    <row r="1015" spans="3:4" x14ac:dyDescent="0.2">
      <c r="C1015" s="16"/>
      <c r="D1015" s="29"/>
    </row>
    <row r="1016" spans="3:4" x14ac:dyDescent="0.2">
      <c r="C1016" s="16"/>
      <c r="D1016" s="29"/>
    </row>
    <row r="1017" spans="3:4" x14ac:dyDescent="0.2">
      <c r="C1017" s="16"/>
      <c r="D1017" s="29"/>
    </row>
    <row r="1018" spans="3:4" x14ac:dyDescent="0.2">
      <c r="C1018" s="16"/>
      <c r="D1018" s="29"/>
    </row>
    <row r="1019" spans="3:4" x14ac:dyDescent="0.2">
      <c r="C1019" s="16"/>
      <c r="D1019" s="29"/>
    </row>
    <row r="1020" spans="3:4" x14ac:dyDescent="0.2">
      <c r="C1020" s="16"/>
      <c r="D1020" s="29"/>
    </row>
    <row r="1021" spans="3:4" x14ac:dyDescent="0.2">
      <c r="C1021" s="16"/>
      <c r="D1021" s="29"/>
    </row>
    <row r="1022" spans="3:4" x14ac:dyDescent="0.2">
      <c r="C1022" s="16"/>
      <c r="D1022" s="29"/>
    </row>
    <row r="1023" spans="3:4" x14ac:dyDescent="0.2">
      <c r="C1023" s="16"/>
      <c r="D1023" s="29"/>
    </row>
    <row r="1024" spans="3:4" x14ac:dyDescent="0.2">
      <c r="C1024" s="16"/>
      <c r="D1024" s="29"/>
    </row>
    <row r="1025" spans="3:4" x14ac:dyDescent="0.2">
      <c r="C1025" s="16"/>
      <c r="D1025" s="29"/>
    </row>
    <row r="1026" spans="3:4" x14ac:dyDescent="0.2">
      <c r="C1026" s="16"/>
      <c r="D1026" s="29"/>
    </row>
    <row r="1027" spans="3:4" x14ac:dyDescent="0.2">
      <c r="C1027" s="16"/>
      <c r="D1027" s="29"/>
    </row>
    <row r="1028" spans="3:4" x14ac:dyDescent="0.2">
      <c r="C1028" s="16"/>
      <c r="D1028" s="29"/>
    </row>
    <row r="1029" spans="3:4" x14ac:dyDescent="0.2">
      <c r="C1029" s="16"/>
      <c r="D1029" s="29"/>
    </row>
    <row r="1030" spans="3:4" x14ac:dyDescent="0.2">
      <c r="C1030" s="16"/>
      <c r="D1030" s="29"/>
    </row>
    <row r="1031" spans="3:4" x14ac:dyDescent="0.2">
      <c r="C1031" s="16"/>
      <c r="D1031" s="29"/>
    </row>
    <row r="1032" spans="3:4" x14ac:dyDescent="0.2">
      <c r="C1032" s="16"/>
      <c r="D1032" s="29"/>
    </row>
    <row r="1033" spans="3:4" x14ac:dyDescent="0.2">
      <c r="C1033" s="16"/>
      <c r="D1033" s="29"/>
    </row>
    <row r="1034" spans="3:4" x14ac:dyDescent="0.2">
      <c r="C1034" s="16"/>
      <c r="D1034" s="29"/>
    </row>
    <row r="1035" spans="3:4" x14ac:dyDescent="0.2">
      <c r="C1035" s="16"/>
      <c r="D1035" s="29"/>
    </row>
    <row r="1036" spans="3:4" x14ac:dyDescent="0.2">
      <c r="C1036" s="16"/>
      <c r="D1036" s="29"/>
    </row>
    <row r="1037" spans="3:4" x14ac:dyDescent="0.2">
      <c r="C1037" s="16"/>
      <c r="D1037" s="29"/>
    </row>
    <row r="1038" spans="3:4" x14ac:dyDescent="0.2">
      <c r="C1038" s="16"/>
      <c r="D1038" s="29"/>
    </row>
    <row r="1039" spans="3:4" x14ac:dyDescent="0.2">
      <c r="C1039" s="16"/>
      <c r="D1039" s="29"/>
    </row>
    <row r="1040" spans="3:4" x14ac:dyDescent="0.2">
      <c r="C1040" s="16"/>
      <c r="D1040" s="29"/>
    </row>
    <row r="1041" spans="3:4" x14ac:dyDescent="0.2">
      <c r="C1041" s="16"/>
      <c r="D1041" s="29"/>
    </row>
    <row r="1042" spans="3:4" x14ac:dyDescent="0.2">
      <c r="C1042" s="16"/>
      <c r="D1042" s="29"/>
    </row>
    <row r="1043" spans="3:4" x14ac:dyDescent="0.2">
      <c r="C1043" s="16"/>
      <c r="D1043" s="29"/>
    </row>
    <row r="1044" spans="3:4" x14ac:dyDescent="0.2">
      <c r="C1044" s="16"/>
      <c r="D1044" s="29"/>
    </row>
    <row r="1045" spans="3:4" x14ac:dyDescent="0.2">
      <c r="C1045" s="16"/>
      <c r="D1045" s="29"/>
    </row>
    <row r="1046" spans="3:4" x14ac:dyDescent="0.2">
      <c r="C1046" s="16"/>
      <c r="D1046" s="29"/>
    </row>
    <row r="1047" spans="3:4" x14ac:dyDescent="0.2">
      <c r="C1047" s="16"/>
      <c r="D1047" s="29"/>
    </row>
    <row r="1048" spans="3:4" x14ac:dyDescent="0.2">
      <c r="C1048" s="16"/>
      <c r="D1048" s="29"/>
    </row>
    <row r="1049" spans="3:4" x14ac:dyDescent="0.2">
      <c r="C1049" s="16"/>
      <c r="D1049" s="29"/>
    </row>
    <row r="1050" spans="3:4" x14ac:dyDescent="0.2">
      <c r="C1050" s="16"/>
      <c r="D1050" s="29"/>
    </row>
    <row r="1051" spans="3:4" x14ac:dyDescent="0.2">
      <c r="C1051" s="16"/>
      <c r="D1051" s="29"/>
    </row>
    <row r="1052" spans="3:4" x14ac:dyDescent="0.2">
      <c r="C1052" s="16"/>
      <c r="D1052" s="29"/>
    </row>
    <row r="1053" spans="3:4" x14ac:dyDescent="0.2">
      <c r="C1053" s="16"/>
      <c r="D1053" s="29"/>
    </row>
    <row r="1054" spans="3:4" x14ac:dyDescent="0.2">
      <c r="C1054" s="16"/>
      <c r="D1054" s="29"/>
    </row>
    <row r="1055" spans="3:4" x14ac:dyDescent="0.2">
      <c r="C1055" s="16"/>
      <c r="D1055" s="29"/>
    </row>
    <row r="1056" spans="3:4" x14ac:dyDescent="0.2">
      <c r="C1056" s="16"/>
      <c r="D1056" s="29"/>
    </row>
    <row r="1057" spans="3:4" x14ac:dyDescent="0.2">
      <c r="C1057" s="16"/>
      <c r="D1057" s="29"/>
    </row>
    <row r="1058" spans="3:4" x14ac:dyDescent="0.2">
      <c r="C1058" s="16"/>
      <c r="D1058" s="29"/>
    </row>
    <row r="1059" spans="3:4" x14ac:dyDescent="0.2">
      <c r="C1059" s="16"/>
      <c r="D1059" s="29"/>
    </row>
    <row r="1060" spans="3:4" x14ac:dyDescent="0.2">
      <c r="C1060" s="16"/>
      <c r="D1060" s="29"/>
    </row>
    <row r="1061" spans="3:4" x14ac:dyDescent="0.2">
      <c r="C1061" s="16"/>
      <c r="D1061" s="29"/>
    </row>
    <row r="1062" spans="3:4" x14ac:dyDescent="0.2">
      <c r="C1062" s="16"/>
      <c r="D1062" s="29"/>
    </row>
    <row r="1063" spans="3:4" x14ac:dyDescent="0.2">
      <c r="C1063" s="16"/>
      <c r="D1063" s="29"/>
    </row>
    <row r="1064" spans="3:4" x14ac:dyDescent="0.2">
      <c r="C1064" s="16"/>
      <c r="D1064" s="29"/>
    </row>
    <row r="1065" spans="3:4" x14ac:dyDescent="0.2">
      <c r="C1065" s="16"/>
      <c r="D1065" s="29"/>
    </row>
    <row r="1066" spans="3:4" x14ac:dyDescent="0.2">
      <c r="C1066" s="16"/>
      <c r="D1066" s="29"/>
    </row>
    <row r="1067" spans="3:4" x14ac:dyDescent="0.2">
      <c r="C1067" s="16"/>
      <c r="D1067" s="29"/>
    </row>
    <row r="1068" spans="3:4" x14ac:dyDescent="0.2">
      <c r="C1068" s="16"/>
      <c r="D1068" s="29"/>
    </row>
    <row r="1069" spans="3:4" x14ac:dyDescent="0.2">
      <c r="C1069" s="16"/>
      <c r="D1069" s="29"/>
    </row>
    <row r="1070" spans="3:4" x14ac:dyDescent="0.2">
      <c r="C1070" s="16"/>
      <c r="D1070" s="29"/>
    </row>
    <row r="1071" spans="3:4" x14ac:dyDescent="0.2">
      <c r="C1071" s="16"/>
      <c r="D1071" s="29"/>
    </row>
    <row r="1072" spans="3:4" x14ac:dyDescent="0.2">
      <c r="C1072" s="16"/>
      <c r="D1072" s="29"/>
    </row>
    <row r="1073" spans="3:4" x14ac:dyDescent="0.2">
      <c r="C1073" s="16"/>
      <c r="D1073" s="29"/>
    </row>
    <row r="1074" spans="3:4" x14ac:dyDescent="0.2">
      <c r="C1074" s="16"/>
      <c r="D1074" s="29"/>
    </row>
    <row r="1075" spans="3:4" x14ac:dyDescent="0.2">
      <c r="C1075" s="16"/>
      <c r="D1075" s="29"/>
    </row>
    <row r="1076" spans="3:4" x14ac:dyDescent="0.2">
      <c r="C1076" s="16"/>
      <c r="D1076" s="29"/>
    </row>
    <row r="1077" spans="3:4" x14ac:dyDescent="0.2">
      <c r="C1077" s="16"/>
      <c r="D1077" s="29"/>
    </row>
    <row r="1078" spans="3:4" x14ac:dyDescent="0.2">
      <c r="C1078" s="16"/>
      <c r="D1078" s="29"/>
    </row>
    <row r="1079" spans="3:4" x14ac:dyDescent="0.2">
      <c r="C1079" s="16"/>
      <c r="D1079" s="29"/>
    </row>
    <row r="1080" spans="3:4" x14ac:dyDescent="0.2">
      <c r="C1080" s="16"/>
      <c r="D1080" s="29"/>
    </row>
    <row r="1081" spans="3:4" x14ac:dyDescent="0.2">
      <c r="C1081" s="16"/>
      <c r="D1081" s="29"/>
    </row>
    <row r="1082" spans="3:4" x14ac:dyDescent="0.2">
      <c r="C1082" s="16"/>
      <c r="D1082" s="29"/>
    </row>
    <row r="1083" spans="3:4" x14ac:dyDescent="0.2">
      <c r="C1083" s="16"/>
      <c r="D1083" s="29"/>
    </row>
    <row r="1084" spans="3:4" x14ac:dyDescent="0.2">
      <c r="C1084" s="16"/>
      <c r="D1084" s="29"/>
    </row>
    <row r="1085" spans="3:4" x14ac:dyDescent="0.2">
      <c r="C1085" s="16"/>
      <c r="D1085" s="29"/>
    </row>
    <row r="1086" spans="3:4" x14ac:dyDescent="0.2">
      <c r="C1086" s="16"/>
      <c r="D1086" s="29"/>
    </row>
    <row r="1087" spans="3:4" x14ac:dyDescent="0.2">
      <c r="C1087" s="16"/>
      <c r="D1087" s="29"/>
    </row>
    <row r="1088" spans="3:4" x14ac:dyDescent="0.2">
      <c r="C1088" s="16"/>
      <c r="D1088" s="29"/>
    </row>
    <row r="1089" spans="3:4" x14ac:dyDescent="0.2">
      <c r="C1089" s="16"/>
      <c r="D1089" s="29"/>
    </row>
    <row r="1090" spans="3:4" x14ac:dyDescent="0.2">
      <c r="C1090" s="16"/>
      <c r="D1090" s="29"/>
    </row>
    <row r="1091" spans="3:4" x14ac:dyDescent="0.2">
      <c r="C1091" s="16"/>
      <c r="D1091" s="29"/>
    </row>
    <row r="1092" spans="3:4" x14ac:dyDescent="0.2">
      <c r="C1092" s="16"/>
      <c r="D1092" s="29"/>
    </row>
    <row r="1093" spans="3:4" x14ac:dyDescent="0.2">
      <c r="C1093" s="16"/>
      <c r="D1093" s="29"/>
    </row>
    <row r="1094" spans="3:4" x14ac:dyDescent="0.2">
      <c r="C1094" s="16"/>
      <c r="D1094" s="29"/>
    </row>
    <row r="1095" spans="3:4" x14ac:dyDescent="0.2">
      <c r="C1095" s="16"/>
      <c r="D1095" s="29"/>
    </row>
    <row r="1096" spans="3:4" x14ac:dyDescent="0.2">
      <c r="C1096" s="16"/>
      <c r="D1096" s="29"/>
    </row>
    <row r="1097" spans="3:4" x14ac:dyDescent="0.2">
      <c r="C1097" s="16"/>
      <c r="D1097" s="29"/>
    </row>
    <row r="1098" spans="3:4" x14ac:dyDescent="0.2">
      <c r="C1098" s="16"/>
      <c r="D1098" s="29"/>
    </row>
    <row r="1099" spans="3:4" x14ac:dyDescent="0.2">
      <c r="C1099" s="16"/>
      <c r="D1099" s="29"/>
    </row>
    <row r="1100" spans="3:4" x14ac:dyDescent="0.2">
      <c r="C1100" s="16"/>
      <c r="D1100" s="29"/>
    </row>
    <row r="1101" spans="3:4" x14ac:dyDescent="0.2">
      <c r="C1101" s="16"/>
      <c r="D1101" s="29"/>
    </row>
    <row r="1102" spans="3:4" x14ac:dyDescent="0.2">
      <c r="C1102" s="16"/>
      <c r="D1102" s="29"/>
    </row>
    <row r="1103" spans="3:4" x14ac:dyDescent="0.2">
      <c r="C1103" s="16"/>
      <c r="D1103" s="29"/>
    </row>
    <row r="1104" spans="3:4" x14ac:dyDescent="0.2">
      <c r="C1104" s="16"/>
      <c r="D1104" s="29"/>
    </row>
    <row r="1105" spans="3:4" x14ac:dyDescent="0.2">
      <c r="C1105" s="16"/>
      <c r="D1105" s="29"/>
    </row>
    <row r="1106" spans="3:4" x14ac:dyDescent="0.2">
      <c r="C1106" s="16"/>
      <c r="D1106" s="29"/>
    </row>
    <row r="1107" spans="3:4" x14ac:dyDescent="0.2">
      <c r="C1107" s="16"/>
      <c r="D1107" s="29"/>
    </row>
    <row r="1108" spans="3:4" x14ac:dyDescent="0.2">
      <c r="C1108" s="16"/>
      <c r="D1108" s="29"/>
    </row>
    <row r="1109" spans="3:4" x14ac:dyDescent="0.2">
      <c r="C1109" s="16"/>
      <c r="D1109" s="29"/>
    </row>
    <row r="1110" spans="3:4" x14ac:dyDescent="0.2">
      <c r="C1110" s="16"/>
      <c r="D1110" s="29"/>
    </row>
    <row r="1111" spans="3:4" x14ac:dyDescent="0.2">
      <c r="C1111" s="16"/>
      <c r="D1111" s="29"/>
    </row>
    <row r="1112" spans="3:4" x14ac:dyDescent="0.2">
      <c r="C1112" s="16"/>
      <c r="D1112" s="29"/>
    </row>
    <row r="1113" spans="3:4" x14ac:dyDescent="0.2">
      <c r="C1113" s="16"/>
      <c r="D1113" s="29"/>
    </row>
    <row r="1114" spans="3:4" x14ac:dyDescent="0.2">
      <c r="C1114" s="16"/>
      <c r="D1114" s="29"/>
    </row>
    <row r="1115" spans="3:4" x14ac:dyDescent="0.2">
      <c r="C1115" s="16"/>
      <c r="D1115" s="29"/>
    </row>
    <row r="1116" spans="3:4" x14ac:dyDescent="0.2">
      <c r="C1116" s="16"/>
      <c r="D1116" s="29"/>
    </row>
    <row r="1117" spans="3:4" x14ac:dyDescent="0.2">
      <c r="C1117" s="16"/>
      <c r="D1117" s="29"/>
    </row>
    <row r="1118" spans="3:4" x14ac:dyDescent="0.2">
      <c r="C1118" s="16"/>
      <c r="D1118" s="29"/>
    </row>
    <row r="1119" spans="3:4" x14ac:dyDescent="0.2">
      <c r="C1119" s="16"/>
      <c r="D1119" s="29"/>
    </row>
    <row r="1120" spans="3:4" x14ac:dyDescent="0.2">
      <c r="C1120" s="16"/>
      <c r="D1120" s="29"/>
    </row>
    <row r="1121" spans="3:4" x14ac:dyDescent="0.2">
      <c r="C1121" s="16"/>
      <c r="D1121" s="29"/>
    </row>
    <row r="1122" spans="3:4" x14ac:dyDescent="0.2">
      <c r="C1122" s="16"/>
      <c r="D1122" s="29"/>
    </row>
    <row r="1123" spans="3:4" x14ac:dyDescent="0.2">
      <c r="C1123" s="16"/>
      <c r="D1123" s="29"/>
    </row>
    <row r="1124" spans="3:4" x14ac:dyDescent="0.2">
      <c r="C1124" s="16"/>
      <c r="D1124" s="29"/>
    </row>
    <row r="1125" spans="3:4" x14ac:dyDescent="0.2">
      <c r="C1125" s="16"/>
      <c r="D1125" s="29"/>
    </row>
    <row r="1126" spans="3:4" x14ac:dyDescent="0.2">
      <c r="C1126" s="16"/>
      <c r="D1126" s="29"/>
    </row>
    <row r="1127" spans="3:4" x14ac:dyDescent="0.2">
      <c r="C1127" s="16"/>
      <c r="D1127" s="29"/>
    </row>
    <row r="1128" spans="3:4" x14ac:dyDescent="0.2">
      <c r="C1128" s="16"/>
      <c r="D1128" s="29"/>
    </row>
    <row r="1129" spans="3:4" x14ac:dyDescent="0.2">
      <c r="C1129" s="16"/>
      <c r="D1129" s="29"/>
    </row>
    <row r="1130" spans="3:4" x14ac:dyDescent="0.2">
      <c r="C1130" s="16"/>
      <c r="D1130" s="29"/>
    </row>
    <row r="1131" spans="3:4" x14ac:dyDescent="0.2">
      <c r="C1131" s="16"/>
      <c r="D1131" s="29"/>
    </row>
    <row r="1132" spans="3:4" x14ac:dyDescent="0.2">
      <c r="C1132" s="16"/>
      <c r="D1132" s="29"/>
    </row>
    <row r="1133" spans="3:4" x14ac:dyDescent="0.2">
      <c r="C1133" s="16"/>
      <c r="D1133" s="29"/>
    </row>
    <row r="1134" spans="3:4" x14ac:dyDescent="0.2">
      <c r="C1134" s="16"/>
      <c r="D1134" s="29"/>
    </row>
    <row r="1135" spans="3:4" x14ac:dyDescent="0.2">
      <c r="C1135" s="16"/>
      <c r="D1135" s="29"/>
    </row>
    <row r="1136" spans="3:4" x14ac:dyDescent="0.2">
      <c r="C1136" s="16"/>
      <c r="D1136" s="29"/>
    </row>
    <row r="1137" spans="3:4" x14ac:dyDescent="0.2">
      <c r="C1137" s="16"/>
      <c r="D1137" s="29"/>
    </row>
    <row r="1138" spans="3:4" x14ac:dyDescent="0.2">
      <c r="C1138" s="16"/>
      <c r="D1138" s="29"/>
    </row>
    <row r="1139" spans="3:4" x14ac:dyDescent="0.2">
      <c r="C1139" s="16"/>
      <c r="D1139" s="29"/>
    </row>
    <row r="1140" spans="3:4" x14ac:dyDescent="0.2">
      <c r="C1140" s="16"/>
      <c r="D1140" s="29"/>
    </row>
    <row r="1141" spans="3:4" x14ac:dyDescent="0.2">
      <c r="C1141" s="16"/>
      <c r="D1141" s="29"/>
    </row>
    <row r="1142" spans="3:4" x14ac:dyDescent="0.2">
      <c r="C1142" s="16"/>
      <c r="D1142" s="29"/>
    </row>
    <row r="1143" spans="3:4" x14ac:dyDescent="0.2">
      <c r="C1143" s="16"/>
      <c r="D1143" s="29"/>
    </row>
    <row r="1144" spans="3:4" x14ac:dyDescent="0.2">
      <c r="C1144" s="16"/>
      <c r="D1144" s="29"/>
    </row>
    <row r="1145" spans="3:4" x14ac:dyDescent="0.2">
      <c r="C1145" s="16"/>
      <c r="D1145" s="29"/>
    </row>
    <row r="1146" spans="3:4" x14ac:dyDescent="0.2">
      <c r="C1146" s="16"/>
      <c r="D1146" s="29"/>
    </row>
    <row r="1147" spans="3:4" x14ac:dyDescent="0.2">
      <c r="C1147" s="16"/>
      <c r="D1147" s="29"/>
    </row>
    <row r="1148" spans="3:4" x14ac:dyDescent="0.2">
      <c r="C1148" s="16"/>
      <c r="D1148" s="29"/>
    </row>
    <row r="1149" spans="3:4" x14ac:dyDescent="0.2">
      <c r="C1149" s="16"/>
      <c r="D1149" s="29"/>
    </row>
    <row r="1150" spans="3:4" x14ac:dyDescent="0.2">
      <c r="C1150" s="16"/>
      <c r="D1150" s="29"/>
    </row>
    <row r="1151" spans="3:4" x14ac:dyDescent="0.2">
      <c r="C1151" s="16"/>
      <c r="D1151" s="29"/>
    </row>
    <row r="1152" spans="3:4" x14ac:dyDescent="0.2">
      <c r="C1152" s="16"/>
      <c r="D1152" s="29"/>
    </row>
    <row r="1153" spans="3:4" x14ac:dyDescent="0.2">
      <c r="C1153" s="16"/>
      <c r="D1153" s="29"/>
    </row>
    <row r="1154" spans="3:4" x14ac:dyDescent="0.2">
      <c r="C1154" s="16"/>
      <c r="D1154" s="29"/>
    </row>
    <row r="1155" spans="3:4" x14ac:dyDescent="0.2">
      <c r="C1155" s="16"/>
      <c r="D1155" s="29"/>
    </row>
    <row r="1156" spans="3:4" x14ac:dyDescent="0.2">
      <c r="C1156" s="16"/>
      <c r="D1156" s="29"/>
    </row>
    <row r="1157" spans="3:4" x14ac:dyDescent="0.2">
      <c r="C1157" s="16"/>
      <c r="D1157" s="29"/>
    </row>
    <row r="1158" spans="3:4" x14ac:dyDescent="0.2">
      <c r="C1158" s="16"/>
      <c r="D1158" s="29"/>
    </row>
    <row r="1159" spans="3:4" x14ac:dyDescent="0.2">
      <c r="C1159" s="16"/>
      <c r="D1159" s="29"/>
    </row>
    <row r="1160" spans="3:4" x14ac:dyDescent="0.2">
      <c r="C1160" s="16"/>
      <c r="D1160" s="29"/>
    </row>
    <row r="1161" spans="3:4" x14ac:dyDescent="0.2">
      <c r="C1161" s="16"/>
      <c r="D1161" s="29"/>
    </row>
    <row r="1162" spans="3:4" x14ac:dyDescent="0.2">
      <c r="C1162" s="16"/>
      <c r="D1162" s="29"/>
    </row>
    <row r="1163" spans="3:4" x14ac:dyDescent="0.2">
      <c r="C1163" s="16"/>
      <c r="D1163" s="29"/>
    </row>
    <row r="1164" spans="3:4" x14ac:dyDescent="0.2">
      <c r="C1164" s="16"/>
      <c r="D1164" s="29"/>
    </row>
    <row r="1165" spans="3:4" x14ac:dyDescent="0.2">
      <c r="C1165" s="16"/>
      <c r="D1165" s="29"/>
    </row>
    <row r="1166" spans="3:4" x14ac:dyDescent="0.2">
      <c r="C1166" s="16"/>
      <c r="D1166" s="29"/>
    </row>
    <row r="1167" spans="3:4" x14ac:dyDescent="0.2">
      <c r="C1167" s="16"/>
      <c r="D1167" s="29"/>
    </row>
    <row r="1168" spans="3:4" x14ac:dyDescent="0.2">
      <c r="C1168" s="16"/>
      <c r="D1168" s="29"/>
    </row>
    <row r="1169" spans="3:4" x14ac:dyDescent="0.2">
      <c r="C1169" s="16"/>
      <c r="D1169" s="29"/>
    </row>
    <row r="1170" spans="3:4" x14ac:dyDescent="0.2">
      <c r="C1170" s="16"/>
      <c r="D1170" s="29"/>
    </row>
    <row r="1171" spans="3:4" x14ac:dyDescent="0.2">
      <c r="C1171" s="16"/>
      <c r="D1171" s="29"/>
    </row>
    <row r="1172" spans="3:4" x14ac:dyDescent="0.2">
      <c r="C1172" s="16"/>
      <c r="D1172" s="29"/>
    </row>
    <row r="1173" spans="3:4" x14ac:dyDescent="0.2">
      <c r="C1173" s="16"/>
      <c r="D1173" s="29"/>
    </row>
    <row r="1174" spans="3:4" x14ac:dyDescent="0.2">
      <c r="C1174" s="16"/>
      <c r="D1174" s="29"/>
    </row>
    <row r="1175" spans="3:4" x14ac:dyDescent="0.2">
      <c r="C1175" s="16"/>
      <c r="D1175" s="29"/>
    </row>
    <row r="1176" spans="3:4" x14ac:dyDescent="0.2">
      <c r="C1176" s="16"/>
      <c r="D1176" s="29"/>
    </row>
    <row r="1177" spans="3:4" x14ac:dyDescent="0.2">
      <c r="C1177" s="16"/>
      <c r="D1177" s="29"/>
    </row>
    <row r="1178" spans="3:4" x14ac:dyDescent="0.2">
      <c r="C1178" s="16"/>
      <c r="D1178" s="29"/>
    </row>
    <row r="1179" spans="3:4" x14ac:dyDescent="0.2">
      <c r="C1179" s="16"/>
      <c r="D1179" s="29"/>
    </row>
    <row r="1180" spans="3:4" x14ac:dyDescent="0.2">
      <c r="C1180" s="16"/>
      <c r="D1180" s="29"/>
    </row>
    <row r="1181" spans="3:4" x14ac:dyDescent="0.2">
      <c r="C1181" s="16"/>
      <c r="D1181" s="29"/>
    </row>
    <row r="1182" spans="3:4" x14ac:dyDescent="0.2">
      <c r="C1182" s="16"/>
      <c r="D1182" s="29"/>
    </row>
    <row r="1183" spans="3:4" x14ac:dyDescent="0.2">
      <c r="C1183" s="16"/>
      <c r="D1183" s="29"/>
    </row>
    <row r="1184" spans="3:4" x14ac:dyDescent="0.2">
      <c r="C1184" s="16"/>
      <c r="D1184" s="29"/>
    </row>
    <row r="1185" spans="3:4" x14ac:dyDescent="0.2">
      <c r="C1185" s="16"/>
      <c r="D1185" s="29"/>
    </row>
    <row r="1186" spans="3:4" x14ac:dyDescent="0.2">
      <c r="C1186" s="16"/>
      <c r="D1186" s="29"/>
    </row>
    <row r="1187" spans="3:4" x14ac:dyDescent="0.2">
      <c r="C1187" s="16"/>
      <c r="D1187" s="29"/>
    </row>
    <row r="1188" spans="3:4" x14ac:dyDescent="0.2">
      <c r="C1188" s="16"/>
      <c r="D1188" s="29"/>
    </row>
    <row r="1189" spans="3:4" x14ac:dyDescent="0.2">
      <c r="C1189" s="16"/>
      <c r="D1189" s="29"/>
    </row>
    <row r="1190" spans="3:4" x14ac:dyDescent="0.2">
      <c r="C1190" s="16"/>
      <c r="D1190" s="29"/>
    </row>
    <row r="1191" spans="3:4" x14ac:dyDescent="0.2">
      <c r="C1191" s="16"/>
      <c r="D1191" s="29"/>
    </row>
    <row r="1192" spans="3:4" x14ac:dyDescent="0.2">
      <c r="C1192" s="16"/>
      <c r="D1192" s="29"/>
    </row>
    <row r="1193" spans="3:4" x14ac:dyDescent="0.2">
      <c r="C1193" s="16"/>
      <c r="D1193" s="29"/>
    </row>
    <row r="1194" spans="3:4" x14ac:dyDescent="0.2">
      <c r="C1194" s="16"/>
      <c r="D1194" s="29"/>
    </row>
    <row r="1195" spans="3:4" x14ac:dyDescent="0.2">
      <c r="C1195" s="16"/>
      <c r="D1195" s="29"/>
    </row>
    <row r="1196" spans="3:4" x14ac:dyDescent="0.2">
      <c r="C1196" s="16"/>
      <c r="D1196" s="29"/>
    </row>
    <row r="1197" spans="3:4" x14ac:dyDescent="0.2">
      <c r="C1197" s="16"/>
      <c r="D1197" s="29"/>
    </row>
    <row r="1198" spans="3:4" x14ac:dyDescent="0.2">
      <c r="C1198" s="16"/>
      <c r="D1198" s="29"/>
    </row>
    <row r="1199" spans="3:4" x14ac:dyDescent="0.2">
      <c r="C1199" s="16"/>
      <c r="D1199" s="29"/>
    </row>
    <row r="1200" spans="3:4" x14ac:dyDescent="0.2">
      <c r="C1200" s="16"/>
      <c r="D1200" s="29"/>
    </row>
    <row r="1201" spans="3:4" x14ac:dyDescent="0.2">
      <c r="C1201" s="16"/>
      <c r="D1201" s="29"/>
    </row>
    <row r="1202" spans="3:4" x14ac:dyDescent="0.2">
      <c r="C1202" s="16"/>
      <c r="D1202" s="29"/>
    </row>
    <row r="1203" spans="3:4" x14ac:dyDescent="0.2">
      <c r="C1203" s="16"/>
      <c r="D1203" s="29"/>
    </row>
    <row r="1204" spans="3:4" x14ac:dyDescent="0.2">
      <c r="C1204" s="16"/>
      <c r="D1204" s="29"/>
    </row>
    <row r="1205" spans="3:4" x14ac:dyDescent="0.2">
      <c r="C1205" s="16"/>
      <c r="D1205" s="29"/>
    </row>
    <row r="1206" spans="3:4" x14ac:dyDescent="0.2">
      <c r="C1206" s="16"/>
      <c r="D1206" s="29"/>
    </row>
    <row r="1207" spans="3:4" x14ac:dyDescent="0.2">
      <c r="C1207" s="16"/>
      <c r="D1207" s="29"/>
    </row>
    <row r="1208" spans="3:4" x14ac:dyDescent="0.2">
      <c r="C1208" s="16"/>
      <c r="D1208" s="29"/>
    </row>
    <row r="1209" spans="3:4" x14ac:dyDescent="0.2">
      <c r="C1209" s="16"/>
      <c r="D1209" s="29"/>
    </row>
    <row r="1210" spans="3:4" x14ac:dyDescent="0.2">
      <c r="C1210" s="16"/>
      <c r="D1210" s="29"/>
    </row>
    <row r="1211" spans="3:4" x14ac:dyDescent="0.2">
      <c r="C1211" s="16"/>
      <c r="D1211" s="29"/>
    </row>
    <row r="1212" spans="3:4" x14ac:dyDescent="0.2">
      <c r="C1212" s="16"/>
      <c r="D1212" s="29"/>
    </row>
    <row r="1213" spans="3:4" x14ac:dyDescent="0.2">
      <c r="C1213" s="16"/>
      <c r="D1213" s="29"/>
    </row>
    <row r="1214" spans="3:4" x14ac:dyDescent="0.2">
      <c r="C1214" s="16"/>
      <c r="D1214" s="29"/>
    </row>
    <row r="1215" spans="3:4" x14ac:dyDescent="0.2">
      <c r="C1215" s="16"/>
      <c r="D1215" s="29"/>
    </row>
    <row r="1216" spans="3:4" x14ac:dyDescent="0.2">
      <c r="C1216" s="16"/>
      <c r="D1216" s="29"/>
    </row>
    <row r="1217" spans="3:4" x14ac:dyDescent="0.2">
      <c r="C1217" s="16"/>
      <c r="D1217" s="29"/>
    </row>
    <row r="1218" spans="3:4" x14ac:dyDescent="0.2">
      <c r="C1218" s="16"/>
      <c r="D1218" s="29"/>
    </row>
    <row r="1219" spans="3:4" x14ac:dyDescent="0.2">
      <c r="C1219" s="16"/>
      <c r="D1219" s="29"/>
    </row>
    <row r="1220" spans="3:4" x14ac:dyDescent="0.2">
      <c r="C1220" s="16"/>
      <c r="D1220" s="29"/>
    </row>
    <row r="1221" spans="3:4" x14ac:dyDescent="0.2">
      <c r="C1221" s="16"/>
      <c r="D1221" s="29"/>
    </row>
    <row r="1222" spans="3:4" x14ac:dyDescent="0.2">
      <c r="C1222" s="16"/>
      <c r="D1222" s="29"/>
    </row>
    <row r="1223" spans="3:4" x14ac:dyDescent="0.2">
      <c r="C1223" s="16"/>
      <c r="D1223" s="29"/>
    </row>
    <row r="1224" spans="3:4" x14ac:dyDescent="0.2">
      <c r="C1224" s="16"/>
      <c r="D1224" s="29"/>
    </row>
    <row r="1225" spans="3:4" x14ac:dyDescent="0.2">
      <c r="C1225" s="16"/>
      <c r="D1225" s="29"/>
    </row>
    <row r="1226" spans="3:4" x14ac:dyDescent="0.2">
      <c r="C1226" s="16"/>
      <c r="D1226" s="29"/>
    </row>
    <row r="1227" spans="3:4" x14ac:dyDescent="0.2">
      <c r="C1227" s="16"/>
      <c r="D1227" s="29"/>
    </row>
    <row r="1228" spans="3:4" x14ac:dyDescent="0.2">
      <c r="C1228" s="16"/>
      <c r="D1228" s="29"/>
    </row>
    <row r="1229" spans="3:4" x14ac:dyDescent="0.2">
      <c r="C1229" s="16"/>
      <c r="D1229" s="29"/>
    </row>
    <row r="1230" spans="3:4" x14ac:dyDescent="0.2">
      <c r="C1230" s="16"/>
      <c r="D1230" s="29"/>
    </row>
    <row r="1231" spans="3:4" x14ac:dyDescent="0.2">
      <c r="C1231" s="16"/>
      <c r="D1231" s="29"/>
    </row>
    <row r="1232" spans="3:4" x14ac:dyDescent="0.2">
      <c r="C1232" s="16"/>
      <c r="D1232" s="29"/>
    </row>
    <row r="1233" spans="3:4" x14ac:dyDescent="0.2">
      <c r="C1233" s="16"/>
      <c r="D1233" s="29"/>
    </row>
    <row r="1234" spans="3:4" x14ac:dyDescent="0.2">
      <c r="C1234" s="16"/>
      <c r="D1234" s="29"/>
    </row>
    <row r="1235" spans="3:4" x14ac:dyDescent="0.2">
      <c r="C1235" s="16"/>
      <c r="D1235" s="29"/>
    </row>
    <row r="1236" spans="3:4" x14ac:dyDescent="0.2">
      <c r="C1236" s="16"/>
      <c r="D1236" s="29"/>
    </row>
    <row r="1237" spans="3:4" x14ac:dyDescent="0.2">
      <c r="C1237" s="16"/>
      <c r="D1237" s="29"/>
    </row>
    <row r="1238" spans="3:4" x14ac:dyDescent="0.2">
      <c r="C1238" s="16"/>
      <c r="D1238" s="29"/>
    </row>
    <row r="1239" spans="3:4" x14ac:dyDescent="0.2">
      <c r="C1239" s="16"/>
      <c r="D1239" s="29"/>
    </row>
    <row r="1240" spans="3:4" x14ac:dyDescent="0.2">
      <c r="C1240" s="16"/>
      <c r="D1240" s="29"/>
    </row>
    <row r="1241" spans="3:4" x14ac:dyDescent="0.2">
      <c r="C1241" s="16"/>
      <c r="D1241" s="29"/>
    </row>
    <row r="1242" spans="3:4" x14ac:dyDescent="0.2">
      <c r="C1242" s="16"/>
      <c r="D1242" s="29"/>
    </row>
    <row r="1243" spans="3:4" x14ac:dyDescent="0.2">
      <c r="C1243" s="16"/>
      <c r="D1243" s="29"/>
    </row>
    <row r="1244" spans="3:4" x14ac:dyDescent="0.2">
      <c r="C1244" s="16"/>
      <c r="D1244" s="29"/>
    </row>
    <row r="1245" spans="3:4" x14ac:dyDescent="0.2">
      <c r="C1245" s="16"/>
      <c r="D1245" s="29"/>
    </row>
    <row r="1246" spans="3:4" x14ac:dyDescent="0.2">
      <c r="C1246" s="16"/>
      <c r="D1246" s="29"/>
    </row>
    <row r="1247" spans="3:4" x14ac:dyDescent="0.2">
      <c r="C1247" s="16"/>
      <c r="D1247" s="29"/>
    </row>
    <row r="1248" spans="3:4" x14ac:dyDescent="0.2">
      <c r="C1248" s="16"/>
      <c r="D1248" s="29"/>
    </row>
    <row r="1249" spans="3:4" x14ac:dyDescent="0.2">
      <c r="C1249" s="16"/>
      <c r="D1249" s="29"/>
    </row>
    <row r="1250" spans="3:4" x14ac:dyDescent="0.2">
      <c r="C1250" s="16"/>
      <c r="D1250" s="29"/>
    </row>
    <row r="1251" spans="3:4" x14ac:dyDescent="0.2">
      <c r="C1251" s="16"/>
      <c r="D1251" s="29"/>
    </row>
    <row r="1252" spans="3:4" x14ac:dyDescent="0.2">
      <c r="C1252" s="16"/>
      <c r="D1252" s="29"/>
    </row>
    <row r="1253" spans="3:4" x14ac:dyDescent="0.2">
      <c r="C1253" s="16"/>
      <c r="D1253" s="29"/>
    </row>
    <row r="1254" spans="3:4" x14ac:dyDescent="0.2">
      <c r="C1254" s="16"/>
      <c r="D1254" s="29"/>
    </row>
    <row r="1255" spans="3:4" x14ac:dyDescent="0.2">
      <c r="C1255" s="16"/>
      <c r="D1255" s="29"/>
    </row>
    <row r="1256" spans="3:4" x14ac:dyDescent="0.2">
      <c r="C1256" s="16"/>
      <c r="D1256" s="29"/>
    </row>
    <row r="1257" spans="3:4" x14ac:dyDescent="0.2">
      <c r="C1257" s="16"/>
      <c r="D1257" s="29"/>
    </row>
    <row r="1258" spans="3:4" x14ac:dyDescent="0.2">
      <c r="C1258" s="16"/>
      <c r="D1258" s="29"/>
    </row>
    <row r="1259" spans="3:4" x14ac:dyDescent="0.2">
      <c r="C1259" s="16"/>
      <c r="D1259" s="29"/>
    </row>
    <row r="1260" spans="3:4" x14ac:dyDescent="0.2">
      <c r="C1260" s="16"/>
      <c r="D1260" s="29"/>
    </row>
    <row r="1261" spans="3:4" x14ac:dyDescent="0.2">
      <c r="C1261" s="16"/>
      <c r="D1261" s="29"/>
    </row>
    <row r="1262" spans="3:4" x14ac:dyDescent="0.2">
      <c r="C1262" s="16"/>
      <c r="D1262" s="29"/>
    </row>
    <row r="1263" spans="3:4" x14ac:dyDescent="0.2">
      <c r="C1263" s="16"/>
      <c r="D1263" s="29"/>
    </row>
    <row r="1264" spans="3:4" x14ac:dyDescent="0.2">
      <c r="C1264" s="16"/>
      <c r="D1264" s="29"/>
    </row>
    <row r="1265" spans="3:4" x14ac:dyDescent="0.2">
      <c r="C1265" s="16"/>
      <c r="D1265" s="29"/>
    </row>
    <row r="1266" spans="3:4" x14ac:dyDescent="0.2">
      <c r="C1266" s="16"/>
      <c r="D1266" s="29"/>
    </row>
    <row r="1267" spans="3:4" x14ac:dyDescent="0.2">
      <c r="C1267" s="16"/>
      <c r="D1267" s="29"/>
    </row>
    <row r="1268" spans="3:4" x14ac:dyDescent="0.2">
      <c r="C1268" s="16"/>
      <c r="D1268" s="29"/>
    </row>
    <row r="1269" spans="3:4" x14ac:dyDescent="0.2">
      <c r="C1269" s="16"/>
      <c r="D1269" s="29"/>
    </row>
    <row r="1270" spans="3:4" x14ac:dyDescent="0.2">
      <c r="C1270" s="16"/>
      <c r="D1270" s="29"/>
    </row>
    <row r="1271" spans="3:4" x14ac:dyDescent="0.2">
      <c r="C1271" s="16"/>
      <c r="D1271" s="29"/>
    </row>
    <row r="1272" spans="3:4" x14ac:dyDescent="0.2">
      <c r="C1272" s="16"/>
      <c r="D1272" s="29"/>
    </row>
    <row r="1273" spans="3:4" x14ac:dyDescent="0.2">
      <c r="C1273" s="16"/>
      <c r="D1273" s="29"/>
    </row>
    <row r="1274" spans="3:4" x14ac:dyDescent="0.2">
      <c r="C1274" s="16"/>
      <c r="D1274" s="29"/>
    </row>
    <row r="1275" spans="3:4" x14ac:dyDescent="0.2">
      <c r="C1275" s="16"/>
      <c r="D1275" s="29"/>
    </row>
    <row r="1276" spans="3:4" x14ac:dyDescent="0.2">
      <c r="C1276" s="16"/>
      <c r="D1276" s="29"/>
    </row>
    <row r="1277" spans="3:4" x14ac:dyDescent="0.2">
      <c r="C1277" s="16"/>
      <c r="D1277" s="29"/>
    </row>
    <row r="1278" spans="3:4" x14ac:dyDescent="0.2">
      <c r="C1278" s="16"/>
      <c r="D1278" s="29"/>
    </row>
    <row r="1279" spans="3:4" x14ac:dyDescent="0.2">
      <c r="C1279" s="16"/>
      <c r="D1279" s="29"/>
    </row>
    <row r="1280" spans="3:4" x14ac:dyDescent="0.2">
      <c r="C1280" s="16"/>
      <c r="D1280" s="29"/>
    </row>
    <row r="1281" spans="3:4" x14ac:dyDescent="0.2">
      <c r="C1281" s="16"/>
      <c r="D1281" s="29"/>
    </row>
    <row r="1282" spans="3:4" x14ac:dyDescent="0.2">
      <c r="C1282" s="16"/>
      <c r="D1282" s="29"/>
    </row>
    <row r="1283" spans="3:4" x14ac:dyDescent="0.2">
      <c r="C1283" s="16"/>
      <c r="D1283" s="29"/>
    </row>
    <row r="1284" spans="3:4" x14ac:dyDescent="0.2">
      <c r="C1284" s="16"/>
      <c r="D1284" s="29"/>
    </row>
    <row r="1285" spans="3:4" x14ac:dyDescent="0.2">
      <c r="C1285" s="16"/>
      <c r="D1285" s="29"/>
    </row>
    <row r="1286" spans="3:4" x14ac:dyDescent="0.2">
      <c r="C1286" s="16"/>
      <c r="D1286" s="29"/>
    </row>
    <row r="1287" spans="3:4" x14ac:dyDescent="0.2">
      <c r="C1287" s="16"/>
      <c r="D1287" s="29"/>
    </row>
    <row r="1288" spans="3:4" x14ac:dyDescent="0.2">
      <c r="C1288" s="16"/>
      <c r="D1288" s="29"/>
    </row>
    <row r="1289" spans="3:4" x14ac:dyDescent="0.2">
      <c r="C1289" s="16"/>
      <c r="D1289" s="29"/>
    </row>
    <row r="1290" spans="3:4" x14ac:dyDescent="0.2">
      <c r="C1290" s="16"/>
      <c r="D1290" s="29"/>
    </row>
    <row r="1291" spans="3:4" x14ac:dyDescent="0.2">
      <c r="C1291" s="16"/>
      <c r="D1291" s="29"/>
    </row>
    <row r="1292" spans="3:4" x14ac:dyDescent="0.2">
      <c r="C1292" s="16"/>
      <c r="D1292" s="29"/>
    </row>
    <row r="1293" spans="3:4" x14ac:dyDescent="0.2">
      <c r="C1293" s="16"/>
      <c r="D1293" s="29"/>
    </row>
    <row r="1294" spans="3:4" x14ac:dyDescent="0.2">
      <c r="C1294" s="16"/>
      <c r="D1294" s="29"/>
    </row>
    <row r="1295" spans="3:4" x14ac:dyDescent="0.2">
      <c r="C1295" s="16"/>
      <c r="D1295" s="29"/>
    </row>
    <row r="1296" spans="3:4" x14ac:dyDescent="0.2">
      <c r="C1296" s="16"/>
      <c r="D1296" s="29"/>
    </row>
    <row r="1297" spans="3:4" x14ac:dyDescent="0.2">
      <c r="C1297" s="16"/>
      <c r="D1297" s="29"/>
    </row>
    <row r="1298" spans="3:4" x14ac:dyDescent="0.2">
      <c r="C1298" s="16"/>
      <c r="D1298" s="29"/>
    </row>
    <row r="1299" spans="3:4" x14ac:dyDescent="0.2">
      <c r="C1299" s="16"/>
      <c r="D1299" s="29"/>
    </row>
    <row r="1300" spans="3:4" x14ac:dyDescent="0.2">
      <c r="C1300" s="16"/>
      <c r="D1300" s="29"/>
    </row>
    <row r="1301" spans="3:4" x14ac:dyDescent="0.2">
      <c r="C1301" s="16"/>
      <c r="D1301" s="29"/>
    </row>
    <row r="1302" spans="3:4" x14ac:dyDescent="0.2">
      <c r="C1302" s="16"/>
      <c r="D1302" s="29"/>
    </row>
    <row r="1303" spans="3:4" x14ac:dyDescent="0.2">
      <c r="C1303" s="16"/>
      <c r="D1303" s="29"/>
    </row>
    <row r="1304" spans="3:4" x14ac:dyDescent="0.2">
      <c r="C1304" s="16"/>
      <c r="D1304" s="29"/>
    </row>
    <row r="1305" spans="3:4" x14ac:dyDescent="0.2">
      <c r="C1305" s="16"/>
      <c r="D1305" s="29"/>
    </row>
    <row r="1306" spans="3:4" x14ac:dyDescent="0.2">
      <c r="C1306" s="16"/>
      <c r="D1306" s="29"/>
    </row>
    <row r="1307" spans="3:4" x14ac:dyDescent="0.2">
      <c r="C1307" s="16"/>
      <c r="D1307" s="29"/>
    </row>
    <row r="1308" spans="3:4" x14ac:dyDescent="0.2">
      <c r="C1308" s="16"/>
      <c r="D1308" s="29"/>
    </row>
    <row r="1309" spans="3:4" x14ac:dyDescent="0.2">
      <c r="C1309" s="16"/>
      <c r="D1309" s="29"/>
    </row>
    <row r="1310" spans="3:4" x14ac:dyDescent="0.2">
      <c r="C1310" s="16"/>
      <c r="D1310" s="29"/>
    </row>
    <row r="1311" spans="3:4" x14ac:dyDescent="0.2">
      <c r="C1311" s="16"/>
      <c r="D1311" s="29"/>
    </row>
    <row r="1312" spans="3:4" x14ac:dyDescent="0.2">
      <c r="C1312" s="16"/>
      <c r="D1312" s="29"/>
    </row>
    <row r="1313" spans="3:4" x14ac:dyDescent="0.2">
      <c r="C1313" s="16"/>
      <c r="D1313" s="29"/>
    </row>
    <row r="1314" spans="3:4" x14ac:dyDescent="0.2">
      <c r="C1314" s="16"/>
      <c r="D1314" s="29"/>
    </row>
    <row r="1315" spans="3:4" x14ac:dyDescent="0.2">
      <c r="C1315" s="16"/>
      <c r="D1315" s="29"/>
    </row>
    <row r="1316" spans="3:4" x14ac:dyDescent="0.2">
      <c r="C1316" s="16"/>
      <c r="D1316" s="29"/>
    </row>
    <row r="1317" spans="3:4" x14ac:dyDescent="0.2">
      <c r="C1317" s="16"/>
      <c r="D1317" s="29"/>
    </row>
    <row r="1318" spans="3:4" x14ac:dyDescent="0.2">
      <c r="C1318" s="16"/>
      <c r="D1318" s="29"/>
    </row>
    <row r="1319" spans="3:4" x14ac:dyDescent="0.2">
      <c r="C1319" s="16"/>
      <c r="D1319" s="29"/>
    </row>
    <row r="1320" spans="3:4" x14ac:dyDescent="0.2">
      <c r="C1320" s="16"/>
      <c r="D1320" s="29"/>
    </row>
    <row r="1321" spans="3:4" x14ac:dyDescent="0.2">
      <c r="C1321" s="16"/>
      <c r="D1321" s="29"/>
    </row>
    <row r="1322" spans="3:4" x14ac:dyDescent="0.2">
      <c r="C1322" s="16"/>
      <c r="D1322" s="29"/>
    </row>
    <row r="1323" spans="3:4" x14ac:dyDescent="0.2">
      <c r="C1323" s="16"/>
      <c r="D1323" s="29"/>
    </row>
    <row r="1324" spans="3:4" x14ac:dyDescent="0.2">
      <c r="C1324" s="16"/>
      <c r="D1324" s="29"/>
    </row>
    <row r="1325" spans="3:4" x14ac:dyDescent="0.2">
      <c r="C1325" s="16"/>
      <c r="D1325" s="29"/>
    </row>
    <row r="1326" spans="3:4" x14ac:dyDescent="0.2">
      <c r="C1326" s="16"/>
      <c r="D1326" s="29"/>
    </row>
    <row r="1327" spans="3:4" x14ac:dyDescent="0.2">
      <c r="C1327" s="16"/>
      <c r="D1327" s="29"/>
    </row>
    <row r="1328" spans="3:4" x14ac:dyDescent="0.2">
      <c r="C1328" s="16"/>
      <c r="D1328" s="29"/>
    </row>
    <row r="1329" spans="3:4" x14ac:dyDescent="0.2">
      <c r="C1329" s="16"/>
      <c r="D1329" s="29"/>
    </row>
    <row r="1330" spans="3:4" x14ac:dyDescent="0.2">
      <c r="C1330" s="16"/>
      <c r="D1330" s="29"/>
    </row>
    <row r="1331" spans="3:4" x14ac:dyDescent="0.2">
      <c r="C1331" s="16"/>
      <c r="D1331" s="29"/>
    </row>
    <row r="1332" spans="3:4" x14ac:dyDescent="0.2">
      <c r="C1332" s="16"/>
      <c r="D1332" s="29"/>
    </row>
    <row r="1333" spans="3:4" x14ac:dyDescent="0.2">
      <c r="C1333" s="16"/>
      <c r="D1333" s="29"/>
    </row>
    <row r="1334" spans="3:4" x14ac:dyDescent="0.2">
      <c r="C1334" s="16"/>
      <c r="D1334" s="29"/>
    </row>
    <row r="1335" spans="3:4" x14ac:dyDescent="0.2">
      <c r="C1335" s="16"/>
      <c r="D1335" s="29"/>
    </row>
    <row r="1336" spans="3:4" x14ac:dyDescent="0.2">
      <c r="C1336" s="16"/>
      <c r="D1336" s="29"/>
    </row>
    <row r="1337" spans="3:4" x14ac:dyDescent="0.2">
      <c r="C1337" s="16"/>
      <c r="D1337" s="29"/>
    </row>
    <row r="1338" spans="3:4" x14ac:dyDescent="0.2">
      <c r="C1338" s="16"/>
      <c r="D1338" s="29"/>
    </row>
    <row r="1339" spans="3:4" x14ac:dyDescent="0.2">
      <c r="C1339" s="16"/>
      <c r="D1339" s="29"/>
    </row>
    <row r="1340" spans="3:4" x14ac:dyDescent="0.2">
      <c r="C1340" s="16"/>
      <c r="D1340" s="29"/>
    </row>
    <row r="1341" spans="3:4" x14ac:dyDescent="0.2">
      <c r="C1341" s="16"/>
      <c r="D1341" s="29"/>
    </row>
    <row r="1342" spans="3:4" x14ac:dyDescent="0.2">
      <c r="C1342" s="16"/>
      <c r="D1342" s="29"/>
    </row>
    <row r="1343" spans="3:4" x14ac:dyDescent="0.2">
      <c r="C1343" s="16"/>
      <c r="D1343" s="29"/>
    </row>
    <row r="1344" spans="3:4" x14ac:dyDescent="0.2">
      <c r="C1344" s="16"/>
      <c r="D1344" s="29"/>
    </row>
    <row r="1345" spans="3:4" x14ac:dyDescent="0.2">
      <c r="C1345" s="16"/>
      <c r="D1345" s="29"/>
    </row>
    <row r="1346" spans="3:4" x14ac:dyDescent="0.2">
      <c r="C1346" s="16"/>
      <c r="D1346" s="29"/>
    </row>
    <row r="1347" spans="3:4" x14ac:dyDescent="0.2">
      <c r="C1347" s="16"/>
      <c r="D1347" s="29"/>
    </row>
    <row r="1348" spans="3:4" x14ac:dyDescent="0.2">
      <c r="C1348" s="16"/>
      <c r="D1348" s="29"/>
    </row>
    <row r="1349" spans="3:4" x14ac:dyDescent="0.2">
      <c r="C1349" s="16"/>
      <c r="D1349" s="29"/>
    </row>
    <row r="1350" spans="3:4" x14ac:dyDescent="0.2">
      <c r="C1350" s="16"/>
      <c r="D1350" s="29"/>
    </row>
    <row r="1351" spans="3:4" x14ac:dyDescent="0.2">
      <c r="C1351" s="16"/>
      <c r="D1351" s="29"/>
    </row>
    <row r="1352" spans="3:4" x14ac:dyDescent="0.2">
      <c r="C1352" s="16"/>
      <c r="D1352" s="29"/>
    </row>
    <row r="1353" spans="3:4" x14ac:dyDescent="0.2">
      <c r="C1353" s="16"/>
      <c r="D1353" s="29"/>
    </row>
    <row r="1354" spans="3:4" x14ac:dyDescent="0.2">
      <c r="C1354" s="16"/>
      <c r="D1354" s="29"/>
    </row>
    <row r="1355" spans="3:4" x14ac:dyDescent="0.2">
      <c r="C1355" s="16"/>
      <c r="D1355" s="29"/>
    </row>
    <row r="1356" spans="3:4" x14ac:dyDescent="0.2">
      <c r="C1356" s="16"/>
      <c r="D1356" s="29"/>
    </row>
    <row r="1357" spans="3:4" x14ac:dyDescent="0.2">
      <c r="C1357" s="16"/>
      <c r="D1357" s="29"/>
    </row>
    <row r="1358" spans="3:4" x14ac:dyDescent="0.2">
      <c r="C1358" s="16"/>
      <c r="D1358" s="29"/>
    </row>
    <row r="1359" spans="3:4" x14ac:dyDescent="0.2">
      <c r="C1359" s="16"/>
      <c r="D1359" s="29"/>
    </row>
    <row r="1360" spans="3:4" x14ac:dyDescent="0.2">
      <c r="C1360" s="16"/>
      <c r="D1360" s="29"/>
    </row>
    <row r="1361" spans="3:4" x14ac:dyDescent="0.2">
      <c r="C1361" s="16"/>
      <c r="D1361" s="29"/>
    </row>
    <row r="1362" spans="3:4" x14ac:dyDescent="0.2">
      <c r="C1362" s="16"/>
      <c r="D1362" s="29"/>
    </row>
    <row r="1363" spans="3:4" x14ac:dyDescent="0.2">
      <c r="C1363" s="16"/>
      <c r="D1363" s="29"/>
    </row>
    <row r="1364" spans="3:4" x14ac:dyDescent="0.2">
      <c r="C1364" s="16"/>
      <c r="D1364" s="29"/>
    </row>
    <row r="1365" spans="3:4" x14ac:dyDescent="0.2">
      <c r="C1365" s="16"/>
      <c r="D1365" s="29"/>
    </row>
    <row r="1366" spans="3:4" x14ac:dyDescent="0.2">
      <c r="C1366" s="16"/>
      <c r="D1366" s="29"/>
    </row>
    <row r="1367" spans="3:4" x14ac:dyDescent="0.2">
      <c r="C1367" s="16"/>
      <c r="D1367" s="29"/>
    </row>
    <row r="1368" spans="3:4" x14ac:dyDescent="0.2">
      <c r="C1368" s="16"/>
      <c r="D1368" s="29"/>
    </row>
    <row r="1369" spans="3:4" x14ac:dyDescent="0.2">
      <c r="C1369" s="16"/>
      <c r="D1369" s="29"/>
    </row>
    <row r="1370" spans="3:4" x14ac:dyDescent="0.2">
      <c r="C1370" s="16"/>
      <c r="D1370" s="29"/>
    </row>
    <row r="1371" spans="3:4" x14ac:dyDescent="0.2">
      <c r="C1371" s="16"/>
      <c r="D1371" s="29"/>
    </row>
    <row r="1372" spans="3:4" x14ac:dyDescent="0.2">
      <c r="C1372" s="16"/>
      <c r="D1372" s="29"/>
    </row>
    <row r="1373" spans="3:4" x14ac:dyDescent="0.2">
      <c r="C1373" s="16"/>
      <c r="D1373" s="29"/>
    </row>
    <row r="1374" spans="3:4" x14ac:dyDescent="0.2">
      <c r="C1374" s="16"/>
      <c r="D1374" s="29"/>
    </row>
    <row r="1375" spans="3:4" x14ac:dyDescent="0.2">
      <c r="C1375" s="16"/>
      <c r="D1375" s="29"/>
    </row>
    <row r="1376" spans="3:4" x14ac:dyDescent="0.2">
      <c r="C1376" s="16"/>
      <c r="D1376" s="29"/>
    </row>
    <row r="1377" spans="3:4" x14ac:dyDescent="0.2">
      <c r="C1377" s="16"/>
      <c r="D1377" s="29"/>
    </row>
    <row r="1378" spans="3:4" x14ac:dyDescent="0.2">
      <c r="C1378" s="16"/>
      <c r="D1378" s="29"/>
    </row>
    <row r="1379" spans="3:4" x14ac:dyDescent="0.2">
      <c r="C1379" s="16"/>
      <c r="D1379" s="29"/>
    </row>
    <row r="1380" spans="3:4" x14ac:dyDescent="0.2">
      <c r="C1380" s="16"/>
      <c r="D1380" s="29"/>
    </row>
    <row r="1381" spans="3:4" x14ac:dyDescent="0.2">
      <c r="C1381" s="16"/>
      <c r="D1381" s="29"/>
    </row>
    <row r="1382" spans="3:4" x14ac:dyDescent="0.2">
      <c r="C1382" s="16"/>
      <c r="D1382" s="29"/>
    </row>
    <row r="1383" spans="3:4" x14ac:dyDescent="0.2">
      <c r="C1383" s="16"/>
      <c r="D1383" s="29"/>
    </row>
    <row r="1384" spans="3:4" x14ac:dyDescent="0.2">
      <c r="C1384" s="16"/>
      <c r="D1384" s="29"/>
    </row>
    <row r="1385" spans="3:4" x14ac:dyDescent="0.2">
      <c r="C1385" s="16"/>
      <c r="D1385" s="29"/>
    </row>
    <row r="1386" spans="3:4" x14ac:dyDescent="0.2">
      <c r="C1386" s="16"/>
      <c r="D1386" s="29"/>
    </row>
    <row r="1387" spans="3:4" x14ac:dyDescent="0.2">
      <c r="C1387" s="16"/>
      <c r="D1387" s="29"/>
    </row>
    <row r="1388" spans="3:4" x14ac:dyDescent="0.2">
      <c r="C1388" s="16"/>
      <c r="D1388" s="29"/>
    </row>
    <row r="1389" spans="3:4" x14ac:dyDescent="0.2">
      <c r="C1389" s="16"/>
      <c r="D1389" s="29"/>
    </row>
    <row r="1390" spans="3:4" x14ac:dyDescent="0.2">
      <c r="C1390" s="16"/>
      <c r="D1390" s="29"/>
    </row>
    <row r="1391" spans="3:4" x14ac:dyDescent="0.2">
      <c r="C1391" s="16"/>
      <c r="D1391" s="29"/>
    </row>
    <row r="1392" spans="3:4" x14ac:dyDescent="0.2">
      <c r="C1392" s="16"/>
      <c r="D1392" s="29"/>
    </row>
    <row r="1393" spans="3:4" x14ac:dyDescent="0.2">
      <c r="C1393" s="16"/>
      <c r="D1393" s="29"/>
    </row>
    <row r="1394" spans="3:4" x14ac:dyDescent="0.2">
      <c r="C1394" s="16"/>
      <c r="D1394" s="29"/>
    </row>
    <row r="1395" spans="3:4" x14ac:dyDescent="0.2">
      <c r="C1395" s="16"/>
      <c r="D1395" s="29"/>
    </row>
    <row r="1396" spans="3:4" x14ac:dyDescent="0.2">
      <c r="C1396" s="16"/>
      <c r="D1396" s="29"/>
    </row>
    <row r="1397" spans="3:4" x14ac:dyDescent="0.2">
      <c r="C1397" s="16"/>
      <c r="D1397" s="29"/>
    </row>
    <row r="1398" spans="3:4" x14ac:dyDescent="0.2">
      <c r="C1398" s="16"/>
      <c r="D1398" s="29"/>
    </row>
    <row r="1399" spans="3:4" x14ac:dyDescent="0.2">
      <c r="C1399" s="16"/>
      <c r="D1399" s="29"/>
    </row>
    <row r="1400" spans="3:4" x14ac:dyDescent="0.2">
      <c r="C1400" s="16"/>
      <c r="D1400" s="29"/>
    </row>
    <row r="1401" spans="3:4" x14ac:dyDescent="0.2">
      <c r="C1401" s="16"/>
      <c r="D1401" s="29"/>
    </row>
    <row r="1402" spans="3:4" x14ac:dyDescent="0.2">
      <c r="C1402" s="16"/>
      <c r="D1402" s="29"/>
    </row>
    <row r="1403" spans="3:4" x14ac:dyDescent="0.2">
      <c r="C1403" s="16"/>
      <c r="D1403" s="29"/>
    </row>
    <row r="1404" spans="3:4" x14ac:dyDescent="0.2">
      <c r="C1404" s="16"/>
      <c r="D1404" s="29"/>
    </row>
    <row r="1405" spans="3:4" x14ac:dyDescent="0.2">
      <c r="C1405" s="16"/>
      <c r="D1405" s="29"/>
    </row>
    <row r="1406" spans="3:4" x14ac:dyDescent="0.2">
      <c r="C1406" s="16"/>
      <c r="D1406" s="29"/>
    </row>
    <row r="1407" spans="3:4" x14ac:dyDescent="0.2">
      <c r="C1407" s="16"/>
      <c r="D1407" s="29"/>
    </row>
    <row r="1408" spans="3:4" x14ac:dyDescent="0.2">
      <c r="C1408" s="16"/>
      <c r="D1408" s="29"/>
    </row>
    <row r="1409" spans="3:4" x14ac:dyDescent="0.2">
      <c r="C1409" s="16"/>
      <c r="D1409" s="29"/>
    </row>
    <row r="1410" spans="3:4" x14ac:dyDescent="0.2">
      <c r="C1410" s="16"/>
      <c r="D1410" s="29"/>
    </row>
    <row r="1411" spans="3:4" x14ac:dyDescent="0.2">
      <c r="C1411" s="16"/>
      <c r="D1411" s="29"/>
    </row>
    <row r="1412" spans="3:4" x14ac:dyDescent="0.2">
      <c r="C1412" s="16"/>
      <c r="D1412" s="29"/>
    </row>
    <row r="1413" spans="3:4" x14ac:dyDescent="0.2">
      <c r="C1413" s="16"/>
      <c r="D1413" s="29"/>
    </row>
    <row r="1414" spans="3:4" x14ac:dyDescent="0.2">
      <c r="C1414" s="16"/>
      <c r="D1414" s="29"/>
    </row>
    <row r="1415" spans="3:4" x14ac:dyDescent="0.2">
      <c r="C1415" s="16"/>
      <c r="D1415" s="29"/>
    </row>
    <row r="1416" spans="3:4" x14ac:dyDescent="0.2">
      <c r="C1416" s="16"/>
      <c r="D1416" s="29"/>
    </row>
    <row r="1417" spans="3:4" x14ac:dyDescent="0.2">
      <c r="C1417" s="16"/>
      <c r="D1417" s="29"/>
    </row>
    <row r="1418" spans="3:4" x14ac:dyDescent="0.2">
      <c r="C1418" s="16"/>
      <c r="D1418" s="29"/>
    </row>
    <row r="1419" spans="3:4" x14ac:dyDescent="0.2">
      <c r="C1419" s="16"/>
      <c r="D1419" s="29"/>
    </row>
    <row r="1420" spans="3:4" x14ac:dyDescent="0.2">
      <c r="C1420" s="16"/>
      <c r="D1420" s="29"/>
    </row>
    <row r="1421" spans="3:4" x14ac:dyDescent="0.2">
      <c r="C1421" s="16"/>
      <c r="D1421" s="29"/>
    </row>
    <row r="1422" spans="3:4" x14ac:dyDescent="0.2">
      <c r="C1422" s="16"/>
      <c r="D1422" s="29"/>
    </row>
    <row r="1423" spans="3:4" x14ac:dyDescent="0.2">
      <c r="C1423" s="16"/>
      <c r="D1423" s="29"/>
    </row>
    <row r="1424" spans="3:4" x14ac:dyDescent="0.2">
      <c r="C1424" s="16"/>
      <c r="D1424" s="29"/>
    </row>
    <row r="1425" spans="3:4" x14ac:dyDescent="0.2">
      <c r="C1425" s="16"/>
      <c r="D1425" s="29"/>
    </row>
    <row r="1426" spans="3:4" x14ac:dyDescent="0.2">
      <c r="C1426" s="16"/>
      <c r="D1426" s="29"/>
    </row>
    <row r="1427" spans="3:4" x14ac:dyDescent="0.2">
      <c r="C1427" s="16"/>
      <c r="D1427" s="29"/>
    </row>
    <row r="1428" spans="3:4" x14ac:dyDescent="0.2">
      <c r="C1428" s="16"/>
      <c r="D1428" s="29"/>
    </row>
    <row r="1429" spans="3:4" x14ac:dyDescent="0.2">
      <c r="C1429" s="16"/>
      <c r="D1429" s="29"/>
    </row>
    <row r="1430" spans="3:4" x14ac:dyDescent="0.2">
      <c r="C1430" s="16"/>
      <c r="D1430" s="29"/>
    </row>
    <row r="1431" spans="3:4" x14ac:dyDescent="0.2">
      <c r="C1431" s="16"/>
      <c r="D1431" s="29"/>
    </row>
    <row r="1432" spans="3:4" x14ac:dyDescent="0.2">
      <c r="C1432" s="16"/>
      <c r="D1432" s="29"/>
    </row>
    <row r="1433" spans="3:4" x14ac:dyDescent="0.2">
      <c r="C1433" s="16"/>
      <c r="D1433" s="29"/>
    </row>
    <row r="1434" spans="3:4" x14ac:dyDescent="0.2">
      <c r="C1434" s="16"/>
      <c r="D1434" s="29"/>
    </row>
    <row r="1435" spans="3:4" x14ac:dyDescent="0.2">
      <c r="C1435" s="16"/>
      <c r="D1435" s="29"/>
    </row>
    <row r="1436" spans="3:4" x14ac:dyDescent="0.2">
      <c r="C1436" s="16"/>
      <c r="D1436" s="29"/>
    </row>
    <row r="1437" spans="3:4" x14ac:dyDescent="0.2">
      <c r="C1437" s="16"/>
      <c r="D1437" s="29"/>
    </row>
    <row r="1438" spans="3:4" x14ac:dyDescent="0.2">
      <c r="C1438" s="16"/>
      <c r="D1438" s="29"/>
    </row>
    <row r="1439" spans="3:4" x14ac:dyDescent="0.2">
      <c r="C1439" s="16"/>
      <c r="D1439" s="29"/>
    </row>
    <row r="1440" spans="3:4" x14ac:dyDescent="0.2">
      <c r="C1440" s="16"/>
      <c r="D1440" s="29"/>
    </row>
    <row r="1441" spans="3:4" x14ac:dyDescent="0.2">
      <c r="C1441" s="16"/>
      <c r="D1441" s="29"/>
    </row>
    <row r="1442" spans="3:4" x14ac:dyDescent="0.2">
      <c r="C1442" s="16"/>
      <c r="D1442" s="29"/>
    </row>
    <row r="1443" spans="3:4" x14ac:dyDescent="0.2">
      <c r="C1443" s="16"/>
      <c r="D1443" s="29"/>
    </row>
    <row r="1444" spans="3:4" x14ac:dyDescent="0.2">
      <c r="C1444" s="16"/>
      <c r="D1444" s="29"/>
    </row>
    <row r="1445" spans="3:4" x14ac:dyDescent="0.2">
      <c r="C1445" s="16"/>
      <c r="D1445" s="29"/>
    </row>
    <row r="1446" spans="3:4" x14ac:dyDescent="0.2">
      <c r="C1446" s="16"/>
      <c r="D1446" s="29"/>
    </row>
    <row r="1447" spans="3:4" x14ac:dyDescent="0.2">
      <c r="C1447" s="16"/>
      <c r="D1447" s="29"/>
    </row>
    <row r="1448" spans="3:4" x14ac:dyDescent="0.2">
      <c r="C1448" s="16"/>
      <c r="D1448" s="29"/>
    </row>
    <row r="1449" spans="3:4" x14ac:dyDescent="0.2">
      <c r="C1449" s="16"/>
      <c r="D1449" s="29"/>
    </row>
    <row r="1450" spans="3:4" x14ac:dyDescent="0.2">
      <c r="C1450" s="16"/>
      <c r="D1450" s="29"/>
    </row>
    <row r="1451" spans="3:4" x14ac:dyDescent="0.2">
      <c r="C1451" s="16"/>
      <c r="D1451" s="29"/>
    </row>
    <row r="1452" spans="3:4" x14ac:dyDescent="0.2">
      <c r="C1452" s="16"/>
      <c r="D1452" s="29"/>
    </row>
    <row r="1453" spans="3:4" x14ac:dyDescent="0.2">
      <c r="C1453" s="16"/>
      <c r="D1453" s="29"/>
    </row>
    <row r="1454" spans="3:4" x14ac:dyDescent="0.2">
      <c r="C1454" s="16"/>
      <c r="D1454" s="29"/>
    </row>
    <row r="1455" spans="3:4" x14ac:dyDescent="0.2">
      <c r="C1455" s="16"/>
      <c r="D1455" s="29"/>
    </row>
    <row r="1456" spans="3:4" x14ac:dyDescent="0.2">
      <c r="C1456" s="16"/>
      <c r="D1456" s="29"/>
    </row>
    <row r="1457" spans="3:4" x14ac:dyDescent="0.2">
      <c r="C1457" s="16"/>
      <c r="D1457" s="29"/>
    </row>
    <row r="1458" spans="3:4" x14ac:dyDescent="0.2">
      <c r="C1458" s="16"/>
      <c r="D1458" s="29"/>
    </row>
    <row r="1459" spans="3:4" x14ac:dyDescent="0.2">
      <c r="C1459" s="16"/>
      <c r="D1459" s="29"/>
    </row>
    <row r="1460" spans="3:4" x14ac:dyDescent="0.2">
      <c r="C1460" s="16"/>
      <c r="D1460" s="29"/>
    </row>
    <row r="1461" spans="3:4" x14ac:dyDescent="0.2">
      <c r="C1461" s="16"/>
      <c r="D1461" s="29"/>
    </row>
    <row r="1462" spans="3:4" x14ac:dyDescent="0.2">
      <c r="C1462" s="16"/>
      <c r="D1462" s="29"/>
    </row>
    <row r="1463" spans="3:4" x14ac:dyDescent="0.2">
      <c r="C1463" s="16"/>
      <c r="D1463" s="29"/>
    </row>
    <row r="1464" spans="3:4" x14ac:dyDescent="0.2">
      <c r="C1464" s="16"/>
      <c r="D1464" s="29"/>
    </row>
    <row r="1465" spans="3:4" x14ac:dyDescent="0.2">
      <c r="C1465" s="16"/>
      <c r="D1465" s="29"/>
    </row>
    <row r="1466" spans="3:4" x14ac:dyDescent="0.2">
      <c r="C1466" s="16"/>
      <c r="D1466" s="29"/>
    </row>
    <row r="1467" spans="3:4" x14ac:dyDescent="0.2">
      <c r="C1467" s="16"/>
      <c r="D1467" s="29"/>
    </row>
    <row r="1468" spans="3:4" x14ac:dyDescent="0.2">
      <c r="C1468" s="16"/>
      <c r="D1468" s="29"/>
    </row>
    <row r="1469" spans="3:4" x14ac:dyDescent="0.2">
      <c r="C1469" s="16"/>
      <c r="D1469" s="29"/>
    </row>
    <row r="1470" spans="3:4" x14ac:dyDescent="0.2">
      <c r="C1470" s="16"/>
      <c r="D1470" s="29"/>
    </row>
    <row r="1471" spans="3:4" x14ac:dyDescent="0.2">
      <c r="C1471" s="16"/>
      <c r="D1471" s="29"/>
    </row>
    <row r="1472" spans="3:4" x14ac:dyDescent="0.2">
      <c r="C1472" s="16"/>
      <c r="D1472" s="29"/>
    </row>
    <row r="1473" spans="3:4" x14ac:dyDescent="0.2">
      <c r="C1473" s="16"/>
      <c r="D1473" s="29"/>
    </row>
    <row r="1474" spans="3:4" x14ac:dyDescent="0.2">
      <c r="C1474" s="16"/>
      <c r="D1474" s="29"/>
    </row>
    <row r="1475" spans="3:4" x14ac:dyDescent="0.2">
      <c r="C1475" s="16"/>
      <c r="D1475" s="29"/>
    </row>
    <row r="1476" spans="3:4" x14ac:dyDescent="0.2">
      <c r="C1476" s="16"/>
      <c r="D1476" s="29"/>
    </row>
    <row r="1477" spans="3:4" x14ac:dyDescent="0.2">
      <c r="C1477" s="16"/>
      <c r="D1477" s="29"/>
    </row>
    <row r="1478" spans="3:4" x14ac:dyDescent="0.2">
      <c r="C1478" s="16"/>
      <c r="D1478" s="29"/>
    </row>
    <row r="1479" spans="3:4" x14ac:dyDescent="0.2">
      <c r="C1479" s="16"/>
      <c r="D1479" s="29"/>
    </row>
    <row r="1480" spans="3:4" x14ac:dyDescent="0.2">
      <c r="C1480" s="16"/>
      <c r="D1480" s="29"/>
    </row>
    <row r="1481" spans="3:4" x14ac:dyDescent="0.2">
      <c r="C1481" s="16"/>
      <c r="D1481" s="29"/>
    </row>
    <row r="1482" spans="3:4" x14ac:dyDescent="0.2">
      <c r="C1482" s="16"/>
      <c r="D1482" s="29"/>
    </row>
    <row r="1483" spans="3:4" x14ac:dyDescent="0.2">
      <c r="C1483" s="16"/>
      <c r="D1483" s="29"/>
    </row>
    <row r="1484" spans="3:4" x14ac:dyDescent="0.2">
      <c r="C1484" s="16"/>
      <c r="D1484" s="29"/>
    </row>
    <row r="1485" spans="3:4" x14ac:dyDescent="0.2">
      <c r="C1485" s="16"/>
      <c r="D1485" s="29"/>
    </row>
    <row r="1486" spans="3:4" x14ac:dyDescent="0.2">
      <c r="C1486" s="16"/>
      <c r="D1486" s="29"/>
    </row>
    <row r="1487" spans="3:4" x14ac:dyDescent="0.2">
      <c r="C1487" s="16"/>
      <c r="D1487" s="29"/>
    </row>
    <row r="1488" spans="3:4" x14ac:dyDescent="0.2">
      <c r="C1488" s="16"/>
      <c r="D1488" s="29"/>
    </row>
    <row r="1489" spans="3:4" x14ac:dyDescent="0.2">
      <c r="C1489" s="16"/>
      <c r="D1489" s="29"/>
    </row>
    <row r="1490" spans="3:4" x14ac:dyDescent="0.2">
      <c r="C1490" s="16"/>
      <c r="D1490" s="29"/>
    </row>
    <row r="1491" spans="3:4" x14ac:dyDescent="0.2">
      <c r="C1491" s="16"/>
      <c r="D1491" s="29"/>
    </row>
    <row r="1492" spans="3:4" x14ac:dyDescent="0.2">
      <c r="C1492" s="16"/>
      <c r="D1492" s="29"/>
    </row>
    <row r="1493" spans="3:4" x14ac:dyDescent="0.2">
      <c r="C1493" s="16"/>
      <c r="D1493" s="29"/>
    </row>
    <row r="1494" spans="3:4" x14ac:dyDescent="0.2">
      <c r="C1494" s="16"/>
      <c r="D1494" s="29"/>
    </row>
    <row r="1495" spans="3:4" x14ac:dyDescent="0.2">
      <c r="C1495" s="16"/>
      <c r="D1495" s="29"/>
    </row>
    <row r="1496" spans="3:4" x14ac:dyDescent="0.2">
      <c r="C1496" s="16"/>
      <c r="D1496" s="29"/>
    </row>
    <row r="1497" spans="3:4" x14ac:dyDescent="0.2">
      <c r="C1497" s="16"/>
      <c r="D1497" s="29"/>
    </row>
    <row r="1498" spans="3:4" x14ac:dyDescent="0.2">
      <c r="C1498" s="16"/>
      <c r="D1498" s="29"/>
    </row>
    <row r="1499" spans="3:4" x14ac:dyDescent="0.2">
      <c r="C1499" s="16"/>
      <c r="D1499" s="29"/>
    </row>
    <row r="1500" spans="3:4" x14ac:dyDescent="0.2">
      <c r="C1500" s="16"/>
      <c r="D1500" s="29"/>
    </row>
    <row r="1501" spans="3:4" x14ac:dyDescent="0.2">
      <c r="C1501" s="16"/>
      <c r="D1501" s="29"/>
    </row>
    <row r="1502" spans="3:4" x14ac:dyDescent="0.2">
      <c r="C1502" s="16"/>
      <c r="D1502" s="29"/>
    </row>
    <row r="1503" spans="3:4" x14ac:dyDescent="0.2">
      <c r="C1503" s="16"/>
      <c r="D1503" s="29"/>
    </row>
    <row r="1504" spans="3:4" x14ac:dyDescent="0.2">
      <c r="C1504" s="16"/>
      <c r="D1504" s="29"/>
    </row>
    <row r="1505" spans="3:4" x14ac:dyDescent="0.2">
      <c r="C1505" s="16"/>
      <c r="D1505" s="29"/>
    </row>
    <row r="1506" spans="3:4" x14ac:dyDescent="0.2">
      <c r="C1506" s="16"/>
      <c r="D1506" s="29"/>
    </row>
    <row r="1507" spans="3:4" x14ac:dyDescent="0.2">
      <c r="C1507" s="16"/>
      <c r="D1507" s="29"/>
    </row>
    <row r="1508" spans="3:4" x14ac:dyDescent="0.2">
      <c r="C1508" s="16"/>
      <c r="D1508" s="29"/>
    </row>
    <row r="1509" spans="3:4" x14ac:dyDescent="0.2">
      <c r="C1509" s="16"/>
      <c r="D1509" s="29"/>
    </row>
    <row r="1510" spans="3:4" x14ac:dyDescent="0.2">
      <c r="C1510" s="16"/>
      <c r="D1510" s="29"/>
    </row>
    <row r="1511" spans="3:4" x14ac:dyDescent="0.2">
      <c r="C1511" s="16"/>
      <c r="D1511" s="29"/>
    </row>
    <row r="1512" spans="3:4" x14ac:dyDescent="0.2">
      <c r="C1512" s="16"/>
      <c r="D1512" s="29"/>
    </row>
    <row r="1513" spans="3:4" x14ac:dyDescent="0.2">
      <c r="C1513" s="16"/>
      <c r="D1513" s="29"/>
    </row>
    <row r="1514" spans="3:4" x14ac:dyDescent="0.2">
      <c r="C1514" s="16"/>
      <c r="D1514" s="29"/>
    </row>
    <row r="1515" spans="3:4" x14ac:dyDescent="0.2">
      <c r="C1515" s="16"/>
      <c r="D1515" s="29"/>
    </row>
    <row r="1516" spans="3:4" x14ac:dyDescent="0.2">
      <c r="C1516" s="16"/>
      <c r="D1516" s="29"/>
    </row>
    <row r="1517" spans="3:4" x14ac:dyDescent="0.2">
      <c r="C1517" s="16"/>
      <c r="D1517" s="29"/>
    </row>
    <row r="1518" spans="3:4" x14ac:dyDescent="0.2">
      <c r="C1518" s="16"/>
      <c r="D1518" s="29"/>
    </row>
    <row r="1519" spans="3:4" x14ac:dyDescent="0.2">
      <c r="C1519" s="16"/>
      <c r="D1519" s="29"/>
    </row>
    <row r="1520" spans="3:4" x14ac:dyDescent="0.2">
      <c r="C1520" s="16"/>
      <c r="D1520" s="29"/>
    </row>
    <row r="1521" spans="3:4" x14ac:dyDescent="0.2">
      <c r="C1521" s="16"/>
      <c r="D1521" s="29"/>
    </row>
    <row r="1522" spans="3:4" x14ac:dyDescent="0.2">
      <c r="C1522" s="16"/>
      <c r="D1522" s="29"/>
    </row>
    <row r="1523" spans="3:4" x14ac:dyDescent="0.2">
      <c r="C1523" s="16"/>
      <c r="D1523" s="29"/>
    </row>
    <row r="1524" spans="3:4" x14ac:dyDescent="0.2">
      <c r="C1524" s="16"/>
      <c r="D1524" s="29"/>
    </row>
    <row r="1525" spans="3:4" x14ac:dyDescent="0.2">
      <c r="C1525" s="16"/>
      <c r="D1525" s="29"/>
    </row>
    <row r="1526" spans="3:4" x14ac:dyDescent="0.2">
      <c r="C1526" s="16"/>
      <c r="D1526" s="29"/>
    </row>
    <row r="1527" spans="3:4" x14ac:dyDescent="0.2">
      <c r="C1527" s="16"/>
      <c r="D1527" s="29"/>
    </row>
    <row r="1528" spans="3:4" x14ac:dyDescent="0.2">
      <c r="C1528" s="16"/>
      <c r="D1528" s="29"/>
    </row>
    <row r="1529" spans="3:4" x14ac:dyDescent="0.2">
      <c r="C1529" s="16"/>
      <c r="D1529" s="29"/>
    </row>
    <row r="1530" spans="3:4" x14ac:dyDescent="0.2">
      <c r="C1530" s="16"/>
      <c r="D1530" s="29"/>
    </row>
    <row r="1531" spans="3:4" x14ac:dyDescent="0.2">
      <c r="C1531" s="16"/>
      <c r="D1531" s="29"/>
    </row>
    <row r="1532" spans="3:4" x14ac:dyDescent="0.2">
      <c r="C1532" s="16"/>
      <c r="D1532" s="29"/>
    </row>
    <row r="1533" spans="3:4" x14ac:dyDescent="0.2">
      <c r="C1533" s="16"/>
      <c r="D1533" s="29"/>
    </row>
    <row r="1534" spans="3:4" x14ac:dyDescent="0.2">
      <c r="C1534" s="16"/>
      <c r="D1534" s="29"/>
    </row>
    <row r="1535" spans="3:4" x14ac:dyDescent="0.2">
      <c r="C1535" s="16"/>
      <c r="D1535" s="29"/>
    </row>
    <row r="1536" spans="3:4" x14ac:dyDescent="0.2">
      <c r="C1536" s="16"/>
      <c r="D1536" s="29"/>
    </row>
    <row r="1537" spans="3:4" x14ac:dyDescent="0.2">
      <c r="C1537" s="16"/>
      <c r="D1537" s="29"/>
    </row>
    <row r="1538" spans="3:4" x14ac:dyDescent="0.2">
      <c r="C1538" s="16"/>
      <c r="D1538" s="29"/>
    </row>
    <row r="1539" spans="3:4" x14ac:dyDescent="0.2">
      <c r="C1539" s="16"/>
      <c r="D1539" s="29"/>
    </row>
    <row r="1540" spans="3:4" x14ac:dyDescent="0.2">
      <c r="C1540" s="16"/>
      <c r="D1540" s="29"/>
    </row>
    <row r="1541" spans="3:4" x14ac:dyDescent="0.2">
      <c r="C1541" s="16"/>
      <c r="D1541" s="29"/>
    </row>
    <row r="1542" spans="3:4" x14ac:dyDescent="0.2">
      <c r="C1542" s="16"/>
      <c r="D1542" s="29"/>
    </row>
    <row r="1543" spans="3:4" x14ac:dyDescent="0.2">
      <c r="C1543" s="16"/>
      <c r="D1543" s="29"/>
    </row>
    <row r="1544" spans="3:4" x14ac:dyDescent="0.2">
      <c r="C1544" s="16"/>
      <c r="D1544" s="29"/>
    </row>
    <row r="1545" spans="3:4" x14ac:dyDescent="0.2">
      <c r="C1545" s="16"/>
      <c r="D1545" s="29"/>
    </row>
    <row r="1546" spans="3:4" x14ac:dyDescent="0.2">
      <c r="C1546" s="16"/>
      <c r="D1546" s="29"/>
    </row>
    <row r="1547" spans="3:4" x14ac:dyDescent="0.2">
      <c r="C1547" s="16"/>
      <c r="D1547" s="29"/>
    </row>
    <row r="1548" spans="3:4" x14ac:dyDescent="0.2">
      <c r="C1548" s="16"/>
      <c r="D1548" s="29"/>
    </row>
    <row r="1549" spans="3:4" x14ac:dyDescent="0.2">
      <c r="C1549" s="16"/>
      <c r="D1549" s="29"/>
    </row>
    <row r="1550" spans="3:4" x14ac:dyDescent="0.2">
      <c r="C1550" s="16"/>
      <c r="D1550" s="29"/>
    </row>
    <row r="1551" spans="3:4" x14ac:dyDescent="0.2">
      <c r="C1551" s="16"/>
      <c r="D1551" s="29"/>
    </row>
    <row r="1552" spans="3:4" x14ac:dyDescent="0.2">
      <c r="C1552" s="16"/>
      <c r="D1552" s="29"/>
    </row>
    <row r="1553" spans="3:4" x14ac:dyDescent="0.2">
      <c r="C1553" s="16"/>
      <c r="D1553" s="29"/>
    </row>
    <row r="1554" spans="3:4" x14ac:dyDescent="0.2">
      <c r="C1554" s="16"/>
      <c r="D1554" s="29"/>
    </row>
    <row r="1555" spans="3:4" x14ac:dyDescent="0.2">
      <c r="C1555" s="16"/>
      <c r="D1555" s="29"/>
    </row>
    <row r="1556" spans="3:4" x14ac:dyDescent="0.2">
      <c r="C1556" s="16"/>
      <c r="D1556" s="29"/>
    </row>
    <row r="1557" spans="3:4" x14ac:dyDescent="0.2">
      <c r="C1557" s="16"/>
      <c r="D1557" s="29"/>
    </row>
    <row r="1558" spans="3:4" x14ac:dyDescent="0.2">
      <c r="C1558" s="16"/>
      <c r="D1558" s="29"/>
    </row>
    <row r="1559" spans="3:4" x14ac:dyDescent="0.2">
      <c r="C1559" s="16"/>
      <c r="D1559" s="29"/>
    </row>
    <row r="1560" spans="3:4" x14ac:dyDescent="0.2">
      <c r="C1560" s="16"/>
      <c r="D1560" s="29"/>
    </row>
    <row r="1561" spans="3:4" x14ac:dyDescent="0.2">
      <c r="C1561" s="16"/>
      <c r="D1561" s="29"/>
    </row>
    <row r="1562" spans="3:4" x14ac:dyDescent="0.2">
      <c r="C1562" s="16"/>
      <c r="D1562" s="29"/>
    </row>
    <row r="1563" spans="3:4" x14ac:dyDescent="0.2">
      <c r="C1563" s="16"/>
      <c r="D1563" s="29"/>
    </row>
    <row r="1564" spans="3:4" x14ac:dyDescent="0.2">
      <c r="C1564" s="16"/>
      <c r="D1564" s="29"/>
    </row>
    <row r="1565" spans="3:4" x14ac:dyDescent="0.2">
      <c r="C1565" s="16"/>
      <c r="D1565" s="29"/>
    </row>
    <row r="1566" spans="3:4" x14ac:dyDescent="0.2">
      <c r="C1566" s="16"/>
      <c r="D1566" s="29"/>
    </row>
    <row r="1567" spans="3:4" x14ac:dyDescent="0.2">
      <c r="C1567" s="16"/>
      <c r="D1567" s="29"/>
    </row>
    <row r="1568" spans="3:4" x14ac:dyDescent="0.2">
      <c r="C1568" s="16"/>
      <c r="D1568" s="29"/>
    </row>
    <row r="1569" spans="3:4" x14ac:dyDescent="0.2">
      <c r="C1569" s="16"/>
      <c r="D1569" s="29"/>
    </row>
    <row r="1570" spans="3:4" x14ac:dyDescent="0.2">
      <c r="C1570" s="16"/>
      <c r="D1570" s="29"/>
    </row>
    <row r="1571" spans="3:4" x14ac:dyDescent="0.2">
      <c r="C1571" s="16"/>
      <c r="D1571" s="29"/>
    </row>
    <row r="1572" spans="3:4" x14ac:dyDescent="0.2">
      <c r="C1572" s="16"/>
      <c r="D1572" s="29"/>
    </row>
    <row r="1573" spans="3:4" x14ac:dyDescent="0.2">
      <c r="C1573" s="16"/>
      <c r="D1573" s="29"/>
    </row>
    <row r="1574" spans="3:4" x14ac:dyDescent="0.2">
      <c r="C1574" s="16"/>
      <c r="D1574" s="29"/>
    </row>
    <row r="1575" spans="3:4" x14ac:dyDescent="0.2">
      <c r="C1575" s="16"/>
      <c r="D1575" s="29"/>
    </row>
    <row r="1576" spans="3:4" x14ac:dyDescent="0.2">
      <c r="C1576" s="16"/>
      <c r="D1576" s="29"/>
    </row>
    <row r="1577" spans="3:4" x14ac:dyDescent="0.2">
      <c r="C1577" s="16"/>
      <c r="D1577" s="29"/>
    </row>
    <row r="1578" spans="3:4" x14ac:dyDescent="0.2">
      <c r="C1578" s="16"/>
      <c r="D1578" s="29"/>
    </row>
    <row r="1579" spans="3:4" x14ac:dyDescent="0.2">
      <c r="C1579" s="16"/>
      <c r="D1579" s="29"/>
    </row>
    <row r="1580" spans="3:4" x14ac:dyDescent="0.2">
      <c r="C1580" s="16"/>
      <c r="D1580" s="29"/>
    </row>
    <row r="1581" spans="3:4" x14ac:dyDescent="0.2">
      <c r="C1581" s="16"/>
      <c r="D1581" s="29"/>
    </row>
    <row r="1582" spans="3:4" x14ac:dyDescent="0.2">
      <c r="C1582" s="16"/>
      <c r="D1582" s="29"/>
    </row>
    <row r="1583" spans="3:4" x14ac:dyDescent="0.2">
      <c r="C1583" s="16"/>
      <c r="D1583" s="29"/>
    </row>
    <row r="1584" spans="3:4" x14ac:dyDescent="0.2">
      <c r="C1584" s="16"/>
      <c r="D1584" s="29"/>
    </row>
    <row r="1585" spans="3:4" x14ac:dyDescent="0.2">
      <c r="C1585" s="16"/>
      <c r="D1585" s="29"/>
    </row>
    <row r="1586" spans="3:4" x14ac:dyDescent="0.2">
      <c r="C1586" s="16"/>
      <c r="D1586" s="29"/>
    </row>
    <row r="1587" spans="3:4" x14ac:dyDescent="0.2">
      <c r="C1587" s="16"/>
      <c r="D1587" s="29"/>
    </row>
    <row r="1588" spans="3:4" x14ac:dyDescent="0.2">
      <c r="C1588" s="16"/>
      <c r="D1588" s="29"/>
    </row>
    <row r="1589" spans="3:4" x14ac:dyDescent="0.2">
      <c r="C1589" s="16"/>
      <c r="D1589" s="29"/>
    </row>
    <row r="1590" spans="3:4" x14ac:dyDescent="0.2">
      <c r="C1590" s="16"/>
      <c r="D1590" s="29"/>
    </row>
    <row r="1591" spans="3:4" x14ac:dyDescent="0.2">
      <c r="C1591" s="16"/>
      <c r="D1591" s="29"/>
    </row>
    <row r="1592" spans="3:4" x14ac:dyDescent="0.2">
      <c r="C1592" s="16"/>
      <c r="D1592" s="29"/>
    </row>
    <row r="1593" spans="3:4" x14ac:dyDescent="0.2">
      <c r="C1593" s="16"/>
      <c r="D1593" s="29"/>
    </row>
    <row r="1594" spans="3:4" x14ac:dyDescent="0.2">
      <c r="C1594" s="16"/>
      <c r="D1594" s="29"/>
    </row>
    <row r="1595" spans="3:4" x14ac:dyDescent="0.2">
      <c r="C1595" s="16"/>
      <c r="D1595" s="29"/>
    </row>
    <row r="1596" spans="3:4" x14ac:dyDescent="0.2">
      <c r="C1596" s="16"/>
      <c r="D1596" s="29"/>
    </row>
    <row r="1597" spans="3:4" x14ac:dyDescent="0.2">
      <c r="C1597" s="16"/>
      <c r="D1597" s="29"/>
    </row>
    <row r="1598" spans="3:4" x14ac:dyDescent="0.2">
      <c r="C1598" s="16"/>
      <c r="D1598" s="29"/>
    </row>
    <row r="1599" spans="3:4" x14ac:dyDescent="0.2">
      <c r="C1599" s="16"/>
      <c r="D1599" s="29"/>
    </row>
    <row r="1600" spans="3:4" x14ac:dyDescent="0.2">
      <c r="C1600" s="16"/>
      <c r="D1600" s="29"/>
    </row>
    <row r="1601" spans="3:4" x14ac:dyDescent="0.2">
      <c r="C1601" s="16"/>
      <c r="D1601" s="29"/>
    </row>
    <row r="1602" spans="3:4" x14ac:dyDescent="0.2">
      <c r="C1602" s="16"/>
      <c r="D1602" s="29"/>
    </row>
    <row r="1603" spans="3:4" x14ac:dyDescent="0.2">
      <c r="C1603" s="16"/>
      <c r="D1603" s="29"/>
    </row>
    <row r="1604" spans="3:4" x14ac:dyDescent="0.2">
      <c r="C1604" s="16"/>
      <c r="D1604" s="29"/>
    </row>
    <row r="1605" spans="3:4" x14ac:dyDescent="0.2">
      <c r="C1605" s="16"/>
      <c r="D1605" s="29"/>
    </row>
    <row r="1606" spans="3:4" x14ac:dyDescent="0.2">
      <c r="C1606" s="16"/>
      <c r="D1606" s="29"/>
    </row>
    <row r="1607" spans="3:4" x14ac:dyDescent="0.2">
      <c r="C1607" s="16"/>
      <c r="D1607" s="29"/>
    </row>
    <row r="1608" spans="3:4" x14ac:dyDescent="0.2">
      <c r="C1608" s="16"/>
      <c r="D1608" s="29"/>
    </row>
    <row r="1609" spans="3:4" x14ac:dyDescent="0.2">
      <c r="C1609" s="16"/>
      <c r="D1609" s="29"/>
    </row>
    <row r="1610" spans="3:4" x14ac:dyDescent="0.2">
      <c r="C1610" s="16"/>
      <c r="D1610" s="29"/>
    </row>
    <row r="1611" spans="3:4" x14ac:dyDescent="0.2">
      <c r="C1611" s="16"/>
      <c r="D1611" s="29"/>
    </row>
    <row r="1612" spans="3:4" x14ac:dyDescent="0.2">
      <c r="C1612" s="16"/>
      <c r="D1612" s="29"/>
    </row>
    <row r="1613" spans="3:4" x14ac:dyDescent="0.2">
      <c r="C1613" s="16"/>
      <c r="D1613" s="29"/>
    </row>
    <row r="1614" spans="3:4" x14ac:dyDescent="0.2">
      <c r="C1614" s="16"/>
      <c r="D1614" s="29"/>
    </row>
    <row r="1615" spans="3:4" x14ac:dyDescent="0.2">
      <c r="C1615" s="16"/>
      <c r="D1615" s="29"/>
    </row>
    <row r="1616" spans="3:4" x14ac:dyDescent="0.2">
      <c r="C1616" s="16"/>
      <c r="D1616" s="29"/>
    </row>
    <row r="1617" spans="3:4" x14ac:dyDescent="0.2">
      <c r="C1617" s="16"/>
      <c r="D1617" s="29"/>
    </row>
    <row r="1618" spans="3:4" x14ac:dyDescent="0.2">
      <c r="C1618" s="16"/>
      <c r="D1618" s="29"/>
    </row>
    <row r="1619" spans="3:4" x14ac:dyDescent="0.2">
      <c r="C1619" s="16"/>
      <c r="D1619" s="29"/>
    </row>
    <row r="1620" spans="3:4" x14ac:dyDescent="0.2">
      <c r="C1620" s="16"/>
      <c r="D1620" s="29"/>
    </row>
    <row r="1621" spans="3:4" x14ac:dyDescent="0.2">
      <c r="C1621" s="16"/>
      <c r="D1621" s="29"/>
    </row>
    <row r="1622" spans="3:4" x14ac:dyDescent="0.2">
      <c r="C1622" s="16"/>
      <c r="D1622" s="29"/>
    </row>
    <row r="1623" spans="3:4" x14ac:dyDescent="0.2">
      <c r="C1623" s="16"/>
      <c r="D1623" s="29"/>
    </row>
    <row r="1624" spans="3:4" x14ac:dyDescent="0.2">
      <c r="C1624" s="16"/>
      <c r="D1624" s="29"/>
    </row>
    <row r="1625" spans="3:4" x14ac:dyDescent="0.2">
      <c r="C1625" s="16"/>
      <c r="D1625" s="29"/>
    </row>
    <row r="1626" spans="3:4" x14ac:dyDescent="0.2">
      <c r="C1626" s="16"/>
      <c r="D1626" s="29"/>
    </row>
    <row r="1627" spans="3:4" x14ac:dyDescent="0.2">
      <c r="C1627" s="16"/>
      <c r="D1627" s="29"/>
    </row>
    <row r="1628" spans="3:4" x14ac:dyDescent="0.2">
      <c r="C1628" s="16"/>
      <c r="D1628" s="29"/>
    </row>
    <row r="1629" spans="3:4" x14ac:dyDescent="0.2">
      <c r="C1629" s="16"/>
      <c r="D1629" s="29"/>
    </row>
    <row r="1630" spans="3:4" x14ac:dyDescent="0.2">
      <c r="C1630" s="16"/>
      <c r="D1630" s="29"/>
    </row>
    <row r="1631" spans="3:4" x14ac:dyDescent="0.2">
      <c r="C1631" s="16"/>
      <c r="D1631" s="29"/>
    </row>
    <row r="1632" spans="3:4" x14ac:dyDescent="0.2">
      <c r="C1632" s="16"/>
      <c r="D1632" s="29"/>
    </row>
    <row r="1633" spans="3:4" x14ac:dyDescent="0.2">
      <c r="C1633" s="16"/>
      <c r="D1633" s="29"/>
    </row>
    <row r="1634" spans="3:4" x14ac:dyDescent="0.2">
      <c r="C1634" s="16"/>
      <c r="D1634" s="29"/>
    </row>
    <row r="1635" spans="3:4" x14ac:dyDescent="0.2">
      <c r="C1635" s="16"/>
      <c r="D1635" s="29"/>
    </row>
    <row r="1636" spans="3:4" x14ac:dyDescent="0.2">
      <c r="C1636" s="16"/>
      <c r="D1636" s="29"/>
    </row>
    <row r="1637" spans="3:4" x14ac:dyDescent="0.2">
      <c r="C1637" s="16"/>
      <c r="D1637" s="29"/>
    </row>
    <row r="1638" spans="3:4" x14ac:dyDescent="0.2">
      <c r="C1638" s="16"/>
      <c r="D1638" s="29"/>
    </row>
    <row r="1639" spans="3:4" x14ac:dyDescent="0.2">
      <c r="C1639" s="16"/>
      <c r="D1639" s="29"/>
    </row>
    <row r="1640" spans="3:4" x14ac:dyDescent="0.2">
      <c r="C1640" s="16"/>
      <c r="D1640" s="29"/>
    </row>
    <row r="1641" spans="3:4" x14ac:dyDescent="0.2">
      <c r="C1641" s="16"/>
      <c r="D1641" s="29"/>
    </row>
    <row r="1642" spans="3:4" x14ac:dyDescent="0.2">
      <c r="C1642" s="16"/>
      <c r="D1642" s="29"/>
    </row>
    <row r="1643" spans="3:4" x14ac:dyDescent="0.2">
      <c r="C1643" s="16"/>
      <c r="D1643" s="29"/>
    </row>
    <row r="1644" spans="3:4" x14ac:dyDescent="0.2">
      <c r="C1644" s="16"/>
      <c r="D1644" s="29"/>
    </row>
    <row r="1645" spans="3:4" x14ac:dyDescent="0.2">
      <c r="C1645" s="16"/>
      <c r="D1645" s="29"/>
    </row>
    <row r="1646" spans="3:4" x14ac:dyDescent="0.2">
      <c r="C1646" s="16"/>
      <c r="D1646" s="29"/>
    </row>
    <row r="1647" spans="3:4" x14ac:dyDescent="0.2">
      <c r="C1647" s="16"/>
      <c r="D1647" s="29"/>
    </row>
    <row r="1648" spans="3:4" x14ac:dyDescent="0.2">
      <c r="C1648" s="16"/>
      <c r="D1648" s="29"/>
    </row>
    <row r="1649" spans="3:4" x14ac:dyDescent="0.2">
      <c r="C1649" s="16"/>
      <c r="D1649" s="29"/>
    </row>
    <row r="1650" spans="3:4" x14ac:dyDescent="0.2">
      <c r="C1650" s="16"/>
      <c r="D1650" s="29"/>
    </row>
    <row r="1651" spans="3:4" x14ac:dyDescent="0.2">
      <c r="C1651" s="16"/>
      <c r="D1651" s="29"/>
    </row>
    <row r="1652" spans="3:4" x14ac:dyDescent="0.2">
      <c r="C1652" s="16"/>
      <c r="D1652" s="29"/>
    </row>
    <row r="1653" spans="3:4" x14ac:dyDescent="0.2">
      <c r="C1653" s="16"/>
      <c r="D1653" s="29"/>
    </row>
    <row r="1654" spans="3:4" x14ac:dyDescent="0.2">
      <c r="C1654" s="16"/>
      <c r="D1654" s="29"/>
    </row>
    <row r="1655" spans="3:4" x14ac:dyDescent="0.2">
      <c r="C1655" s="16"/>
      <c r="D1655" s="29"/>
    </row>
    <row r="1656" spans="3:4" x14ac:dyDescent="0.2">
      <c r="C1656" s="16"/>
      <c r="D1656" s="29"/>
    </row>
    <row r="1657" spans="3:4" x14ac:dyDescent="0.2">
      <c r="C1657" s="16"/>
      <c r="D1657" s="29"/>
    </row>
    <row r="1658" spans="3:4" x14ac:dyDescent="0.2">
      <c r="C1658" s="16"/>
      <c r="D1658" s="29"/>
    </row>
    <row r="1659" spans="3:4" x14ac:dyDescent="0.2">
      <c r="C1659" s="16"/>
      <c r="D1659" s="29"/>
    </row>
    <row r="1660" spans="3:4" x14ac:dyDescent="0.2">
      <c r="C1660" s="16"/>
      <c r="D1660" s="29"/>
    </row>
    <row r="1661" spans="3:4" x14ac:dyDescent="0.2">
      <c r="C1661" s="16"/>
      <c r="D1661" s="29"/>
    </row>
    <row r="1662" spans="3:4" x14ac:dyDescent="0.2">
      <c r="C1662" s="16"/>
      <c r="D1662" s="29"/>
    </row>
    <row r="1663" spans="3:4" x14ac:dyDescent="0.2">
      <c r="C1663" s="16"/>
      <c r="D1663" s="29"/>
    </row>
    <row r="1664" spans="3:4" x14ac:dyDescent="0.2">
      <c r="C1664" s="16"/>
      <c r="D1664" s="29"/>
    </row>
    <row r="1665" spans="3:4" x14ac:dyDescent="0.2">
      <c r="C1665" s="16"/>
      <c r="D1665" s="29"/>
    </row>
    <row r="1666" spans="3:4" x14ac:dyDescent="0.2">
      <c r="C1666" s="16"/>
      <c r="D1666" s="29"/>
    </row>
    <row r="1667" spans="3:4" x14ac:dyDescent="0.2">
      <c r="C1667" s="16"/>
      <c r="D1667" s="29"/>
    </row>
    <row r="1668" spans="3:4" x14ac:dyDescent="0.2">
      <c r="C1668" s="16"/>
      <c r="D1668" s="29"/>
    </row>
    <row r="1669" spans="3:4" x14ac:dyDescent="0.2">
      <c r="C1669" s="30"/>
      <c r="D1669" s="62"/>
    </row>
    <row r="1670" spans="3:4" x14ac:dyDescent="0.2">
      <c r="D1670" s="63"/>
    </row>
    <row r="1671" spans="3:4" x14ac:dyDescent="0.2">
      <c r="D1671" s="63"/>
    </row>
    <row r="1672" spans="3:4" x14ac:dyDescent="0.2">
      <c r="D1672" s="63"/>
    </row>
    <row r="1673" spans="3:4" x14ac:dyDescent="0.2">
      <c r="D1673" s="63"/>
    </row>
    <row r="1674" spans="3:4" x14ac:dyDescent="0.2">
      <c r="D1674" s="63"/>
    </row>
    <row r="1675" spans="3:4" x14ac:dyDescent="0.2">
      <c r="D1675" s="63"/>
    </row>
    <row r="1676" spans="3:4" x14ac:dyDescent="0.2">
      <c r="D1676" s="63"/>
    </row>
    <row r="1677" spans="3:4" x14ac:dyDescent="0.2">
      <c r="D1677" s="63"/>
    </row>
    <row r="1678" spans="3:4" x14ac:dyDescent="0.2">
      <c r="D1678" s="63"/>
    </row>
    <row r="1679" spans="3:4" x14ac:dyDescent="0.2">
      <c r="D1679" s="63"/>
    </row>
    <row r="1680" spans="3:4" x14ac:dyDescent="0.2">
      <c r="D1680" s="63"/>
    </row>
    <row r="1681" spans="4:4" x14ac:dyDescent="0.2">
      <c r="D1681" s="63"/>
    </row>
    <row r="1682" spans="4:4" x14ac:dyDescent="0.2">
      <c r="D1682" s="63"/>
    </row>
    <row r="1683" spans="4:4" x14ac:dyDescent="0.2">
      <c r="D1683" s="63"/>
    </row>
    <row r="1684" spans="4:4" x14ac:dyDescent="0.2">
      <c r="D1684" s="63"/>
    </row>
    <row r="1685" spans="4:4" x14ac:dyDescent="0.2">
      <c r="D1685" s="63"/>
    </row>
    <row r="1686" spans="4:4" x14ac:dyDescent="0.2">
      <c r="D1686" s="63"/>
    </row>
    <row r="1687" spans="4:4" x14ac:dyDescent="0.2">
      <c r="D1687" s="63"/>
    </row>
    <row r="1688" spans="4:4" x14ac:dyDescent="0.2">
      <c r="D1688" s="63"/>
    </row>
    <row r="1689" spans="4:4" x14ac:dyDescent="0.2">
      <c r="D1689" s="63"/>
    </row>
    <row r="1690" spans="4:4" x14ac:dyDescent="0.2">
      <c r="D1690" s="63"/>
    </row>
    <row r="1691" spans="4:4" x14ac:dyDescent="0.2">
      <c r="D1691" s="63"/>
    </row>
    <row r="1692" spans="4:4" x14ac:dyDescent="0.2">
      <c r="D1692" s="63"/>
    </row>
    <row r="1693" spans="4:4" x14ac:dyDescent="0.2">
      <c r="D1693" s="63"/>
    </row>
    <row r="1694" spans="4:4" x14ac:dyDescent="0.2">
      <c r="D1694" s="63"/>
    </row>
    <row r="1695" spans="4:4" x14ac:dyDescent="0.2">
      <c r="D1695" s="63"/>
    </row>
    <row r="1696" spans="4:4" x14ac:dyDescent="0.2">
      <c r="D1696" s="63"/>
    </row>
    <row r="1697" spans="4:4" x14ac:dyDescent="0.2">
      <c r="D1697" s="63"/>
    </row>
    <row r="1698" spans="4:4" x14ac:dyDescent="0.2">
      <c r="D1698" s="63"/>
    </row>
    <row r="1699" spans="4:4" x14ac:dyDescent="0.2">
      <c r="D1699" s="63"/>
    </row>
    <row r="1700" spans="4:4" x14ac:dyDescent="0.2">
      <c r="D1700" s="63"/>
    </row>
    <row r="1701" spans="4:4" x14ac:dyDescent="0.2">
      <c r="D1701" s="63"/>
    </row>
    <row r="1702" spans="4:4" x14ac:dyDescent="0.2">
      <c r="D1702" s="63"/>
    </row>
    <row r="1703" spans="4:4" x14ac:dyDescent="0.2">
      <c r="D1703" s="63"/>
    </row>
    <row r="1704" spans="4:4" x14ac:dyDescent="0.2">
      <c r="D1704" s="63"/>
    </row>
    <row r="1705" spans="4:4" x14ac:dyDescent="0.2">
      <c r="D1705" s="63"/>
    </row>
    <row r="1706" spans="4:4" x14ac:dyDescent="0.2">
      <c r="D1706" s="63"/>
    </row>
    <row r="1707" spans="4:4" x14ac:dyDescent="0.2">
      <c r="D1707" s="63"/>
    </row>
    <row r="1708" spans="4:4" x14ac:dyDescent="0.2">
      <c r="D1708" s="63"/>
    </row>
    <row r="1709" spans="4:4" x14ac:dyDescent="0.2">
      <c r="D1709" s="63"/>
    </row>
    <row r="1710" spans="4:4" x14ac:dyDescent="0.2">
      <c r="D1710" s="63"/>
    </row>
    <row r="1711" spans="4:4" x14ac:dyDescent="0.2">
      <c r="D1711" s="63"/>
    </row>
    <row r="1712" spans="4:4" x14ac:dyDescent="0.2">
      <c r="D1712" s="63"/>
    </row>
    <row r="1713" spans="4:4" x14ac:dyDescent="0.2">
      <c r="D1713" s="63"/>
    </row>
    <row r="1714" spans="4:4" x14ac:dyDescent="0.2">
      <c r="D1714" s="63"/>
    </row>
    <row r="1715" spans="4:4" x14ac:dyDescent="0.2">
      <c r="D1715" s="63"/>
    </row>
    <row r="1716" spans="4:4" x14ac:dyDescent="0.2">
      <c r="D1716" s="63"/>
    </row>
    <row r="1717" spans="4:4" x14ac:dyDescent="0.2">
      <c r="D1717" s="63"/>
    </row>
    <row r="1718" spans="4:4" x14ac:dyDescent="0.2">
      <c r="D1718" s="63"/>
    </row>
    <row r="1719" spans="4:4" x14ac:dyDescent="0.2">
      <c r="D1719" s="63"/>
    </row>
    <row r="1720" spans="4:4" x14ac:dyDescent="0.2">
      <c r="D1720" s="63"/>
    </row>
    <row r="1721" spans="4:4" x14ac:dyDescent="0.2">
      <c r="D1721" s="63"/>
    </row>
    <row r="1722" spans="4:4" x14ac:dyDescent="0.2">
      <c r="D1722" s="63"/>
    </row>
    <row r="1723" spans="4:4" x14ac:dyDescent="0.2">
      <c r="D1723" s="63"/>
    </row>
    <row r="1724" spans="4:4" x14ac:dyDescent="0.2">
      <c r="D1724" s="63"/>
    </row>
    <row r="1725" spans="4:4" x14ac:dyDescent="0.2">
      <c r="D1725" s="63"/>
    </row>
    <row r="1726" spans="4:4" x14ac:dyDescent="0.2">
      <c r="D1726" s="63"/>
    </row>
    <row r="1727" spans="4:4" x14ac:dyDescent="0.2">
      <c r="D1727" s="63"/>
    </row>
    <row r="1728" spans="4:4" x14ac:dyDescent="0.2">
      <c r="D1728" s="63"/>
    </row>
    <row r="1729" spans="4:4" x14ac:dyDescent="0.2">
      <c r="D1729" s="63"/>
    </row>
    <row r="1730" spans="4:4" x14ac:dyDescent="0.2">
      <c r="D1730" s="63"/>
    </row>
    <row r="1731" spans="4:4" x14ac:dyDescent="0.2">
      <c r="D1731" s="63"/>
    </row>
    <row r="1732" spans="4:4" x14ac:dyDescent="0.2">
      <c r="D1732" s="63"/>
    </row>
    <row r="1733" spans="4:4" x14ac:dyDescent="0.2">
      <c r="D1733" s="63"/>
    </row>
    <row r="1734" spans="4:4" x14ac:dyDescent="0.2">
      <c r="D1734" s="63"/>
    </row>
    <row r="1735" spans="4:4" x14ac:dyDescent="0.2">
      <c r="D1735" s="63"/>
    </row>
    <row r="1736" spans="4:4" x14ac:dyDescent="0.2">
      <c r="D1736" s="63"/>
    </row>
    <row r="1737" spans="4:4" x14ac:dyDescent="0.2">
      <c r="D1737" s="63"/>
    </row>
    <row r="1738" spans="4:4" x14ac:dyDescent="0.2">
      <c r="D1738" s="63"/>
    </row>
    <row r="1739" spans="4:4" x14ac:dyDescent="0.2">
      <c r="D1739" s="63"/>
    </row>
    <row r="1740" spans="4:4" x14ac:dyDescent="0.2">
      <c r="D1740" s="63"/>
    </row>
    <row r="1741" spans="4:4" x14ac:dyDescent="0.2">
      <c r="D1741" s="63"/>
    </row>
    <row r="1742" spans="4:4" x14ac:dyDescent="0.2">
      <c r="D1742" s="63"/>
    </row>
    <row r="1743" spans="4:4" x14ac:dyDescent="0.2">
      <c r="D1743" s="63"/>
    </row>
    <row r="1744" spans="4:4" x14ac:dyDescent="0.2">
      <c r="D1744" s="63"/>
    </row>
    <row r="1745" spans="4:4" x14ac:dyDescent="0.2">
      <c r="D1745" s="63"/>
    </row>
    <row r="1746" spans="4:4" x14ac:dyDescent="0.2">
      <c r="D1746" s="63"/>
    </row>
    <row r="1747" spans="4:4" x14ac:dyDescent="0.2">
      <c r="D1747" s="63"/>
    </row>
    <row r="1748" spans="4:4" x14ac:dyDescent="0.2">
      <c r="D1748" s="63"/>
    </row>
    <row r="1749" spans="4:4" x14ac:dyDescent="0.2">
      <c r="D1749" s="63"/>
    </row>
    <row r="1750" spans="4:4" x14ac:dyDescent="0.2">
      <c r="D1750" s="63"/>
    </row>
    <row r="1751" spans="4:4" x14ac:dyDescent="0.2">
      <c r="D1751" s="63"/>
    </row>
    <row r="1752" spans="4:4" x14ac:dyDescent="0.2">
      <c r="D1752" s="63"/>
    </row>
    <row r="1753" spans="4:4" x14ac:dyDescent="0.2">
      <c r="D1753" s="63"/>
    </row>
    <row r="1754" spans="4:4" x14ac:dyDescent="0.2">
      <c r="D1754" s="63"/>
    </row>
    <row r="1755" spans="4:4" x14ac:dyDescent="0.2">
      <c r="D1755" s="63"/>
    </row>
    <row r="1756" spans="4:4" x14ac:dyDescent="0.2">
      <c r="D1756" s="63"/>
    </row>
    <row r="1757" spans="4:4" x14ac:dyDescent="0.2">
      <c r="D1757" s="63"/>
    </row>
    <row r="1758" spans="4:4" x14ac:dyDescent="0.2">
      <c r="D1758" s="63"/>
    </row>
    <row r="1759" spans="4:4" x14ac:dyDescent="0.2">
      <c r="D1759" s="63"/>
    </row>
    <row r="1760" spans="4:4" x14ac:dyDescent="0.2">
      <c r="D1760" s="63"/>
    </row>
    <row r="1761" spans="4:4" x14ac:dyDescent="0.2">
      <c r="D1761" s="63"/>
    </row>
    <row r="1762" spans="4:4" x14ac:dyDescent="0.2">
      <c r="D1762" s="63"/>
    </row>
    <row r="1763" spans="4:4" x14ac:dyDescent="0.2">
      <c r="D1763" s="63"/>
    </row>
    <row r="1764" spans="4:4" x14ac:dyDescent="0.2">
      <c r="D1764" s="63"/>
    </row>
    <row r="1765" spans="4:4" x14ac:dyDescent="0.2">
      <c r="D1765" s="63"/>
    </row>
    <row r="1766" spans="4:4" x14ac:dyDescent="0.2">
      <c r="D1766" s="63"/>
    </row>
    <row r="1767" spans="4:4" x14ac:dyDescent="0.2">
      <c r="D1767" s="63"/>
    </row>
    <row r="1768" spans="4:4" x14ac:dyDescent="0.2">
      <c r="D1768" s="63"/>
    </row>
    <row r="1769" spans="4:4" x14ac:dyDescent="0.2">
      <c r="D1769" s="63"/>
    </row>
    <row r="1770" spans="4:4" x14ac:dyDescent="0.2">
      <c r="D1770" s="63"/>
    </row>
    <row r="1771" spans="4:4" x14ac:dyDescent="0.2">
      <c r="D1771" s="63"/>
    </row>
    <row r="1772" spans="4:4" x14ac:dyDescent="0.2">
      <c r="D1772" s="63"/>
    </row>
    <row r="1773" spans="4:4" x14ac:dyDescent="0.2">
      <c r="D1773" s="63"/>
    </row>
    <row r="1774" spans="4:4" x14ac:dyDescent="0.2">
      <c r="D1774" s="63"/>
    </row>
    <row r="1775" spans="4:4" x14ac:dyDescent="0.2">
      <c r="D1775" s="63"/>
    </row>
    <row r="1776" spans="4:4" x14ac:dyDescent="0.2">
      <c r="D1776" s="63"/>
    </row>
    <row r="1777" spans="4:4" x14ac:dyDescent="0.2">
      <c r="D1777" s="63"/>
    </row>
    <row r="1778" spans="4:4" x14ac:dyDescent="0.2">
      <c r="D1778" s="63"/>
    </row>
    <row r="1779" spans="4:4" x14ac:dyDescent="0.2">
      <c r="D1779" s="63"/>
    </row>
    <row r="1780" spans="4:4" x14ac:dyDescent="0.2">
      <c r="D1780" s="63"/>
    </row>
    <row r="1781" spans="4:4" x14ac:dyDescent="0.2">
      <c r="D1781" s="63"/>
    </row>
    <row r="1782" spans="4:4" x14ac:dyDescent="0.2">
      <c r="D1782" s="63"/>
    </row>
    <row r="1783" spans="4:4" x14ac:dyDescent="0.2">
      <c r="D1783" s="63"/>
    </row>
    <row r="1784" spans="4:4" x14ac:dyDescent="0.2">
      <c r="D1784" s="63"/>
    </row>
    <row r="1785" spans="4:4" x14ac:dyDescent="0.2">
      <c r="D1785" s="63"/>
    </row>
    <row r="1786" spans="4:4" x14ac:dyDescent="0.2">
      <c r="D1786" s="63"/>
    </row>
    <row r="1787" spans="4:4" x14ac:dyDescent="0.2">
      <c r="D1787" s="63"/>
    </row>
    <row r="1788" spans="4:4" x14ac:dyDescent="0.2">
      <c r="D1788" s="63"/>
    </row>
    <row r="1789" spans="4:4" x14ac:dyDescent="0.2">
      <c r="D1789" s="63"/>
    </row>
    <row r="1790" spans="4:4" x14ac:dyDescent="0.2">
      <c r="D1790" s="63"/>
    </row>
    <row r="1791" spans="4:4" x14ac:dyDescent="0.2">
      <c r="D1791" s="63"/>
    </row>
    <row r="1792" spans="4:4" x14ac:dyDescent="0.2">
      <c r="D1792" s="63"/>
    </row>
    <row r="1793" spans="4:4" x14ac:dyDescent="0.2">
      <c r="D1793" s="63"/>
    </row>
    <row r="1794" spans="4:4" x14ac:dyDescent="0.2">
      <c r="D1794" s="63"/>
    </row>
    <row r="1795" spans="4:4" x14ac:dyDescent="0.2">
      <c r="D1795" s="63"/>
    </row>
    <row r="1796" spans="4:4" x14ac:dyDescent="0.2">
      <c r="D1796" s="63"/>
    </row>
    <row r="1797" spans="4:4" x14ac:dyDescent="0.2">
      <c r="D1797" s="63"/>
    </row>
    <row r="1798" spans="4:4" x14ac:dyDescent="0.2">
      <c r="D1798" s="63"/>
    </row>
    <row r="1799" spans="4:4" x14ac:dyDescent="0.2">
      <c r="D1799" s="63"/>
    </row>
    <row r="1800" spans="4:4" x14ac:dyDescent="0.2">
      <c r="D1800" s="63"/>
    </row>
    <row r="1801" spans="4:4" x14ac:dyDescent="0.2">
      <c r="D1801" s="63"/>
    </row>
    <row r="1802" spans="4:4" x14ac:dyDescent="0.2">
      <c r="D1802" s="63"/>
    </row>
    <row r="1803" spans="4:4" x14ac:dyDescent="0.2">
      <c r="D1803" s="63"/>
    </row>
    <row r="1804" spans="4:4" x14ac:dyDescent="0.2">
      <c r="D1804" s="63"/>
    </row>
    <row r="1805" spans="4:4" x14ac:dyDescent="0.2">
      <c r="D1805" s="63"/>
    </row>
    <row r="1806" spans="4:4" x14ac:dyDescent="0.2">
      <c r="D1806" s="63"/>
    </row>
    <row r="1807" spans="4:4" x14ac:dyDescent="0.2">
      <c r="D1807" s="63"/>
    </row>
    <row r="1808" spans="4:4" x14ac:dyDescent="0.2">
      <c r="D1808" s="63"/>
    </row>
    <row r="1809" spans="4:4" x14ac:dyDescent="0.2">
      <c r="D1809" s="63"/>
    </row>
    <row r="1810" spans="4:4" x14ac:dyDescent="0.2">
      <c r="D1810" s="63"/>
    </row>
    <row r="1811" spans="4:4" x14ac:dyDescent="0.2">
      <c r="D1811" s="63"/>
    </row>
    <row r="1812" spans="4:4" x14ac:dyDescent="0.2">
      <c r="D1812" s="63"/>
    </row>
    <row r="1813" spans="4:4" x14ac:dyDescent="0.2">
      <c r="D1813" s="63"/>
    </row>
    <row r="1814" spans="4:4" x14ac:dyDescent="0.2">
      <c r="D1814" s="63"/>
    </row>
    <row r="1815" spans="4:4" x14ac:dyDescent="0.2">
      <c r="D1815" s="63"/>
    </row>
    <row r="1816" spans="4:4" x14ac:dyDescent="0.2">
      <c r="D1816" s="63"/>
    </row>
    <row r="1817" spans="4:4" x14ac:dyDescent="0.2">
      <c r="D1817" s="63"/>
    </row>
    <row r="1818" spans="4:4" x14ac:dyDescent="0.2">
      <c r="D1818" s="63"/>
    </row>
    <row r="1819" spans="4:4" x14ac:dyDescent="0.2">
      <c r="D1819" s="63"/>
    </row>
    <row r="1820" spans="4:4" x14ac:dyDescent="0.2">
      <c r="D1820" s="63"/>
    </row>
    <row r="1821" spans="4:4" x14ac:dyDescent="0.2">
      <c r="D1821" s="63"/>
    </row>
    <row r="1822" spans="4:4" x14ac:dyDescent="0.2">
      <c r="D1822" s="63"/>
    </row>
    <row r="1823" spans="4:4" x14ac:dyDescent="0.2">
      <c r="D1823" s="63"/>
    </row>
    <row r="1824" spans="4:4" x14ac:dyDescent="0.2">
      <c r="D1824" s="63"/>
    </row>
    <row r="1825" spans="4:4" x14ac:dyDescent="0.2">
      <c r="D1825" s="63"/>
    </row>
    <row r="1826" spans="4:4" x14ac:dyDescent="0.2">
      <c r="D1826" s="63"/>
    </row>
    <row r="1827" spans="4:4" x14ac:dyDescent="0.2">
      <c r="D1827" s="63"/>
    </row>
    <row r="1828" spans="4:4" x14ac:dyDescent="0.2">
      <c r="D1828" s="63"/>
    </row>
    <row r="1829" spans="4:4" x14ac:dyDescent="0.2">
      <c r="D1829" s="63"/>
    </row>
    <row r="1830" spans="4:4" x14ac:dyDescent="0.2">
      <c r="D1830" s="63"/>
    </row>
    <row r="1831" spans="4:4" x14ac:dyDescent="0.2">
      <c r="D1831" s="63"/>
    </row>
    <row r="1832" spans="4:4" x14ac:dyDescent="0.2">
      <c r="D1832" s="63"/>
    </row>
    <row r="1833" spans="4:4" x14ac:dyDescent="0.2">
      <c r="D1833" s="63"/>
    </row>
    <row r="1834" spans="4:4" x14ac:dyDescent="0.2">
      <c r="D1834" s="63"/>
    </row>
    <row r="1835" spans="4:4" x14ac:dyDescent="0.2">
      <c r="D1835" s="63"/>
    </row>
    <row r="1836" spans="4:4" x14ac:dyDescent="0.2">
      <c r="D1836" s="63"/>
    </row>
    <row r="1837" spans="4:4" x14ac:dyDescent="0.2">
      <c r="D1837" s="63"/>
    </row>
    <row r="1838" spans="4:4" x14ac:dyDescent="0.2">
      <c r="D1838" s="63"/>
    </row>
    <row r="1839" spans="4:4" x14ac:dyDescent="0.2">
      <c r="D1839" s="63"/>
    </row>
    <row r="1840" spans="4:4" x14ac:dyDescent="0.2">
      <c r="D1840" s="63"/>
    </row>
    <row r="1841" spans="4:4" x14ac:dyDescent="0.2">
      <c r="D1841" s="63"/>
    </row>
    <row r="1842" spans="4:4" x14ac:dyDescent="0.2">
      <c r="D1842" s="63"/>
    </row>
    <row r="1843" spans="4:4" x14ac:dyDescent="0.2">
      <c r="D1843" s="63"/>
    </row>
    <row r="1844" spans="4:4" x14ac:dyDescent="0.2">
      <c r="D1844" s="63"/>
    </row>
    <row r="1845" spans="4:4" x14ac:dyDescent="0.2">
      <c r="D1845" s="63"/>
    </row>
    <row r="1846" spans="4:4" x14ac:dyDescent="0.2">
      <c r="D1846" s="63"/>
    </row>
    <row r="1847" spans="4:4" x14ac:dyDescent="0.2">
      <c r="D1847" s="63"/>
    </row>
    <row r="1848" spans="4:4" x14ac:dyDescent="0.2">
      <c r="D1848" s="63"/>
    </row>
    <row r="1849" spans="4:4" x14ac:dyDescent="0.2">
      <c r="D1849" s="63"/>
    </row>
    <row r="1850" spans="4:4" x14ac:dyDescent="0.2">
      <c r="D1850" s="63"/>
    </row>
    <row r="1851" spans="4:4" x14ac:dyDescent="0.2">
      <c r="D1851" s="63"/>
    </row>
    <row r="1852" spans="4:4" x14ac:dyDescent="0.2">
      <c r="D1852" s="63"/>
    </row>
    <row r="1853" spans="4:4" x14ac:dyDescent="0.2">
      <c r="D1853" s="63"/>
    </row>
    <row r="1854" spans="4:4" x14ac:dyDescent="0.2">
      <c r="D1854" s="63"/>
    </row>
    <row r="1855" spans="4:4" x14ac:dyDescent="0.2">
      <c r="D1855" s="63"/>
    </row>
    <row r="1856" spans="4:4" x14ac:dyDescent="0.2">
      <c r="D1856" s="63"/>
    </row>
    <row r="1857" spans="4:4" x14ac:dyDescent="0.2">
      <c r="D1857" s="63"/>
    </row>
    <row r="1858" spans="4:4" x14ac:dyDescent="0.2">
      <c r="D1858" s="63"/>
    </row>
    <row r="1859" spans="4:4" x14ac:dyDescent="0.2">
      <c r="D1859" s="63"/>
    </row>
    <row r="1860" spans="4:4" x14ac:dyDescent="0.2">
      <c r="D1860" s="63"/>
    </row>
    <row r="1861" spans="4:4" x14ac:dyDescent="0.2">
      <c r="D1861" s="63"/>
    </row>
    <row r="1862" spans="4:4" x14ac:dyDescent="0.2">
      <c r="D1862" s="63"/>
    </row>
    <row r="1863" spans="4:4" x14ac:dyDescent="0.2">
      <c r="D1863" s="63"/>
    </row>
    <row r="1864" spans="4:4" x14ac:dyDescent="0.2">
      <c r="D1864" s="63"/>
    </row>
    <row r="1865" spans="4:4" x14ac:dyDescent="0.2">
      <c r="D1865" s="63"/>
    </row>
    <row r="1866" spans="4:4" x14ac:dyDescent="0.2">
      <c r="D1866" s="63"/>
    </row>
    <row r="1867" spans="4:4" x14ac:dyDescent="0.2">
      <c r="D1867" s="63"/>
    </row>
    <row r="1868" spans="4:4" x14ac:dyDescent="0.2">
      <c r="D1868" s="63"/>
    </row>
    <row r="1869" spans="4:4" x14ac:dyDescent="0.2">
      <c r="D1869" s="63"/>
    </row>
    <row r="1870" spans="4:4" x14ac:dyDescent="0.2">
      <c r="D1870" s="63"/>
    </row>
    <row r="1871" spans="4:4" x14ac:dyDescent="0.2">
      <c r="D1871" s="63"/>
    </row>
    <row r="1872" spans="4:4" x14ac:dyDescent="0.2">
      <c r="D1872" s="63"/>
    </row>
    <row r="1873" spans="4:4" x14ac:dyDescent="0.2">
      <c r="D1873" s="63"/>
    </row>
    <row r="1874" spans="4:4" x14ac:dyDescent="0.2">
      <c r="D1874" s="63"/>
    </row>
    <row r="1875" spans="4:4" x14ac:dyDescent="0.2">
      <c r="D1875" s="63"/>
    </row>
    <row r="1876" spans="4:4" x14ac:dyDescent="0.2">
      <c r="D1876" s="63"/>
    </row>
    <row r="1877" spans="4:4" x14ac:dyDescent="0.2">
      <c r="D1877" s="63"/>
    </row>
    <row r="1878" spans="4:4" x14ac:dyDescent="0.2">
      <c r="D1878" s="63"/>
    </row>
    <row r="1879" spans="4:4" x14ac:dyDescent="0.2">
      <c r="D1879" s="63"/>
    </row>
    <row r="1880" spans="4:4" x14ac:dyDescent="0.2">
      <c r="D1880" s="63"/>
    </row>
    <row r="1881" spans="4:4" x14ac:dyDescent="0.2">
      <c r="D1881" s="63"/>
    </row>
    <row r="1882" spans="4:4" x14ac:dyDescent="0.2">
      <c r="D1882" s="63"/>
    </row>
    <row r="1883" spans="4:4" x14ac:dyDescent="0.2">
      <c r="D1883" s="63"/>
    </row>
    <row r="1884" spans="4:4" x14ac:dyDescent="0.2">
      <c r="D1884" s="63"/>
    </row>
    <row r="1885" spans="4:4" x14ac:dyDescent="0.2">
      <c r="D1885" s="63"/>
    </row>
    <row r="1886" spans="4:4" x14ac:dyDescent="0.2">
      <c r="D1886" s="63"/>
    </row>
    <row r="1887" spans="4:4" x14ac:dyDescent="0.2">
      <c r="D1887" s="63"/>
    </row>
    <row r="1888" spans="4:4" x14ac:dyDescent="0.2">
      <c r="D1888" s="63"/>
    </row>
    <row r="1889" spans="4:4" x14ac:dyDescent="0.2">
      <c r="D1889" s="63"/>
    </row>
    <row r="1890" spans="4:4" x14ac:dyDescent="0.2">
      <c r="D1890" s="63"/>
    </row>
    <row r="1891" spans="4:4" x14ac:dyDescent="0.2">
      <c r="D1891" s="63"/>
    </row>
    <row r="1892" spans="4:4" x14ac:dyDescent="0.2">
      <c r="D1892" s="63"/>
    </row>
    <row r="1893" spans="4:4" x14ac:dyDescent="0.2">
      <c r="D1893" s="63"/>
    </row>
    <row r="1894" spans="4:4" x14ac:dyDescent="0.2">
      <c r="D1894" s="63"/>
    </row>
    <row r="1895" spans="4:4" x14ac:dyDescent="0.2">
      <c r="D1895" s="63"/>
    </row>
    <row r="1896" spans="4:4" x14ac:dyDescent="0.2">
      <c r="D1896" s="63"/>
    </row>
    <row r="1897" spans="4:4" x14ac:dyDescent="0.2">
      <c r="D1897" s="63"/>
    </row>
    <row r="1898" spans="4:4" x14ac:dyDescent="0.2">
      <c r="D1898" s="63"/>
    </row>
    <row r="1899" spans="4:4" x14ac:dyDescent="0.2">
      <c r="D1899" s="63"/>
    </row>
    <row r="1900" spans="4:4" x14ac:dyDescent="0.2">
      <c r="D1900" s="63"/>
    </row>
    <row r="1901" spans="4:4" x14ac:dyDescent="0.2">
      <c r="D1901" s="63"/>
    </row>
    <row r="1902" spans="4:4" x14ac:dyDescent="0.2">
      <c r="D1902" s="63"/>
    </row>
    <row r="1903" spans="4:4" x14ac:dyDescent="0.2">
      <c r="D1903" s="63"/>
    </row>
    <row r="1904" spans="4:4" x14ac:dyDescent="0.2">
      <c r="D1904" s="63"/>
    </row>
    <row r="1905" spans="4:4" x14ac:dyDescent="0.2">
      <c r="D1905" s="63"/>
    </row>
    <row r="1906" spans="4:4" x14ac:dyDescent="0.2">
      <c r="D1906" s="63"/>
    </row>
    <row r="1907" spans="4:4" x14ac:dyDescent="0.2">
      <c r="D1907" s="63"/>
    </row>
    <row r="1908" spans="4:4" x14ac:dyDescent="0.2">
      <c r="D1908" s="63"/>
    </row>
    <row r="1909" spans="4:4" x14ac:dyDescent="0.2">
      <c r="D1909" s="63"/>
    </row>
    <row r="1910" spans="4:4" x14ac:dyDescent="0.2">
      <c r="D1910" s="63"/>
    </row>
    <row r="1911" spans="4:4" x14ac:dyDescent="0.2">
      <c r="D1911" s="63"/>
    </row>
    <row r="1912" spans="4:4" x14ac:dyDescent="0.2">
      <c r="D1912" s="63"/>
    </row>
    <row r="1913" spans="4:4" x14ac:dyDescent="0.2">
      <c r="D1913" s="63"/>
    </row>
    <row r="1914" spans="4:4" x14ac:dyDescent="0.2">
      <c r="D1914" s="63"/>
    </row>
    <row r="1915" spans="4:4" x14ac:dyDescent="0.2">
      <c r="D1915" s="63"/>
    </row>
    <row r="1916" spans="4:4" x14ac:dyDescent="0.2">
      <c r="D1916" s="63"/>
    </row>
    <row r="1917" spans="4:4" x14ac:dyDescent="0.2">
      <c r="D1917" s="63"/>
    </row>
    <row r="1918" spans="4:4" x14ac:dyDescent="0.2">
      <c r="D1918" s="63"/>
    </row>
    <row r="1919" spans="4:4" x14ac:dyDescent="0.2">
      <c r="D1919" s="63"/>
    </row>
    <row r="1920" spans="4:4" x14ac:dyDescent="0.2">
      <c r="D1920" s="63"/>
    </row>
    <row r="1921" spans="4:4" x14ac:dyDescent="0.2">
      <c r="D1921" s="63"/>
    </row>
    <row r="1922" spans="4:4" x14ac:dyDescent="0.2">
      <c r="D1922" s="63"/>
    </row>
    <row r="1923" spans="4:4" x14ac:dyDescent="0.2">
      <c r="D1923" s="63"/>
    </row>
    <row r="1924" spans="4:4" x14ac:dyDescent="0.2">
      <c r="D1924" s="63"/>
    </row>
    <row r="1925" spans="4:4" x14ac:dyDescent="0.2">
      <c r="D1925" s="63"/>
    </row>
    <row r="1926" spans="4:4" x14ac:dyDescent="0.2">
      <c r="D1926" s="63"/>
    </row>
    <row r="1927" spans="4:4" x14ac:dyDescent="0.2">
      <c r="D1927" s="63"/>
    </row>
    <row r="1928" spans="4:4" x14ac:dyDescent="0.2">
      <c r="D1928" s="63"/>
    </row>
    <row r="1929" spans="4:4" x14ac:dyDescent="0.2">
      <c r="D1929" s="63"/>
    </row>
    <row r="1930" spans="4:4" x14ac:dyDescent="0.2">
      <c r="D1930" s="63"/>
    </row>
    <row r="1931" spans="4:4" x14ac:dyDescent="0.2">
      <c r="D1931" s="63"/>
    </row>
    <row r="1932" spans="4:4" x14ac:dyDescent="0.2">
      <c r="D1932" s="63"/>
    </row>
    <row r="1933" spans="4:4" x14ac:dyDescent="0.2">
      <c r="D1933" s="63"/>
    </row>
    <row r="1934" spans="4:4" x14ac:dyDescent="0.2">
      <c r="D1934" s="63"/>
    </row>
    <row r="1935" spans="4:4" x14ac:dyDescent="0.2">
      <c r="D1935" s="63"/>
    </row>
    <row r="1936" spans="4:4" x14ac:dyDescent="0.2">
      <c r="D1936" s="63"/>
    </row>
    <row r="1937" spans="4:4" x14ac:dyDescent="0.2">
      <c r="D1937" s="63"/>
    </row>
    <row r="1938" spans="4:4" x14ac:dyDescent="0.2">
      <c r="D1938" s="63"/>
    </row>
    <row r="1939" spans="4:4" x14ac:dyDescent="0.2">
      <c r="D1939" s="63"/>
    </row>
    <row r="1940" spans="4:4" x14ac:dyDescent="0.2">
      <c r="D1940" s="63"/>
    </row>
    <row r="1941" spans="4:4" x14ac:dyDescent="0.2">
      <c r="D1941" s="63"/>
    </row>
    <row r="1942" spans="4:4" x14ac:dyDescent="0.2">
      <c r="D1942" s="63"/>
    </row>
    <row r="1943" spans="4:4" x14ac:dyDescent="0.2">
      <c r="D1943" s="63"/>
    </row>
    <row r="1944" spans="4:4" x14ac:dyDescent="0.2">
      <c r="D1944" s="63"/>
    </row>
    <row r="1945" spans="4:4" x14ac:dyDescent="0.2">
      <c r="D1945" s="63"/>
    </row>
    <row r="1946" spans="4:4" x14ac:dyDescent="0.2">
      <c r="D1946" s="63"/>
    </row>
    <row r="1947" spans="4:4" x14ac:dyDescent="0.2">
      <c r="D1947" s="63"/>
    </row>
    <row r="1948" spans="4:4" x14ac:dyDescent="0.2">
      <c r="D1948" s="63"/>
    </row>
    <row r="1949" spans="4:4" x14ac:dyDescent="0.2">
      <c r="D1949" s="63"/>
    </row>
    <row r="1950" spans="4:4" x14ac:dyDescent="0.2">
      <c r="D1950" s="63"/>
    </row>
    <row r="1951" spans="4:4" x14ac:dyDescent="0.2">
      <c r="D1951" s="63"/>
    </row>
    <row r="1952" spans="4:4" x14ac:dyDescent="0.2">
      <c r="D1952" s="63"/>
    </row>
    <row r="1953" spans="4:4" x14ac:dyDescent="0.2">
      <c r="D1953" s="63"/>
    </row>
    <row r="1954" spans="4:4" x14ac:dyDescent="0.2">
      <c r="D1954" s="63"/>
    </row>
    <row r="1955" spans="4:4" x14ac:dyDescent="0.2">
      <c r="D1955" s="63"/>
    </row>
    <row r="1956" spans="4:4" x14ac:dyDescent="0.2">
      <c r="D1956" s="63"/>
    </row>
    <row r="1957" spans="4:4" x14ac:dyDescent="0.2">
      <c r="D1957" s="63"/>
    </row>
    <row r="1958" spans="4:4" x14ac:dyDescent="0.2">
      <c r="D1958" s="63"/>
    </row>
    <row r="1959" spans="4:4" x14ac:dyDescent="0.2">
      <c r="D1959" s="63"/>
    </row>
    <row r="1960" spans="4:4" x14ac:dyDescent="0.2">
      <c r="D1960" s="63"/>
    </row>
    <row r="1961" spans="4:4" x14ac:dyDescent="0.2">
      <c r="D1961" s="63"/>
    </row>
    <row r="1962" spans="4:4" x14ac:dyDescent="0.2">
      <c r="D1962" s="63"/>
    </row>
    <row r="1963" spans="4:4" x14ac:dyDescent="0.2">
      <c r="D1963" s="63"/>
    </row>
    <row r="1964" spans="4:4" x14ac:dyDescent="0.2">
      <c r="D1964" s="63"/>
    </row>
    <row r="1965" spans="4:4" x14ac:dyDescent="0.2">
      <c r="D1965" s="63"/>
    </row>
    <row r="1966" spans="4:4" x14ac:dyDescent="0.2">
      <c r="D1966" s="63"/>
    </row>
    <row r="1967" spans="4:4" x14ac:dyDescent="0.2">
      <c r="D1967" s="63"/>
    </row>
    <row r="1968" spans="4:4" x14ac:dyDescent="0.2">
      <c r="D1968" s="63"/>
    </row>
    <row r="1969" spans="4:4" x14ac:dyDescent="0.2">
      <c r="D1969" s="63"/>
    </row>
    <row r="1970" spans="4:4" x14ac:dyDescent="0.2">
      <c r="D1970" s="63"/>
    </row>
    <row r="1971" spans="4:4" x14ac:dyDescent="0.2">
      <c r="D1971" s="63"/>
    </row>
    <row r="1972" spans="4:4" x14ac:dyDescent="0.2">
      <c r="D1972" s="63"/>
    </row>
    <row r="1973" spans="4:4" x14ac:dyDescent="0.2">
      <c r="D1973" s="63"/>
    </row>
    <row r="1974" spans="4:4" x14ac:dyDescent="0.2">
      <c r="D1974" s="63"/>
    </row>
    <row r="1975" spans="4:4" x14ac:dyDescent="0.2">
      <c r="D1975" s="63"/>
    </row>
    <row r="1976" spans="4:4" x14ac:dyDescent="0.2">
      <c r="D1976" s="63"/>
    </row>
    <row r="1977" spans="4:4" x14ac:dyDescent="0.2">
      <c r="D1977" s="63"/>
    </row>
    <row r="1978" spans="4:4" x14ac:dyDescent="0.2">
      <c r="D1978" s="63"/>
    </row>
    <row r="1979" spans="4:4" x14ac:dyDescent="0.2">
      <c r="D1979" s="63"/>
    </row>
    <row r="1980" spans="4:4" x14ac:dyDescent="0.2">
      <c r="D1980" s="63"/>
    </row>
    <row r="1981" spans="4:4" x14ac:dyDescent="0.2">
      <c r="D1981" s="63"/>
    </row>
    <row r="1982" spans="4:4" x14ac:dyDescent="0.2">
      <c r="D1982" s="63"/>
    </row>
    <row r="1983" spans="4:4" x14ac:dyDescent="0.2">
      <c r="D1983" s="63"/>
    </row>
    <row r="1984" spans="4:4" x14ac:dyDescent="0.2">
      <c r="D1984" s="63"/>
    </row>
    <row r="1985" spans="4:4" x14ac:dyDescent="0.2">
      <c r="D1985" s="63"/>
    </row>
    <row r="1986" spans="4:4" x14ac:dyDescent="0.2">
      <c r="D1986" s="63"/>
    </row>
    <row r="1987" spans="4:4" x14ac:dyDescent="0.2">
      <c r="D1987" s="63"/>
    </row>
    <row r="1988" spans="4:4" x14ac:dyDescent="0.2">
      <c r="D1988" s="63"/>
    </row>
    <row r="1989" spans="4:4" x14ac:dyDescent="0.2">
      <c r="D1989" s="63"/>
    </row>
    <row r="1990" spans="4:4" x14ac:dyDescent="0.2">
      <c r="D1990" s="63"/>
    </row>
    <row r="1991" spans="4:4" x14ac:dyDescent="0.2">
      <c r="D1991" s="63"/>
    </row>
    <row r="1992" spans="4:4" x14ac:dyDescent="0.2">
      <c r="D1992" s="63"/>
    </row>
    <row r="1993" spans="4:4" x14ac:dyDescent="0.2">
      <c r="D1993" s="63"/>
    </row>
    <row r="1994" spans="4:4" x14ac:dyDescent="0.2">
      <c r="D1994" s="63"/>
    </row>
    <row r="1995" spans="4:4" x14ac:dyDescent="0.2">
      <c r="D1995" s="63"/>
    </row>
    <row r="1996" spans="4:4" x14ac:dyDescent="0.2">
      <c r="D1996" s="63"/>
    </row>
    <row r="1997" spans="4:4" x14ac:dyDescent="0.2">
      <c r="D1997" s="63"/>
    </row>
    <row r="1998" spans="4:4" x14ac:dyDescent="0.2">
      <c r="D1998" s="63"/>
    </row>
    <row r="1999" spans="4:4" x14ac:dyDescent="0.2">
      <c r="D1999" s="63"/>
    </row>
    <row r="2000" spans="4:4" x14ac:dyDescent="0.2">
      <c r="D2000" s="63"/>
    </row>
    <row r="2001" spans="4:4" x14ac:dyDescent="0.2">
      <c r="D2001" s="63"/>
    </row>
    <row r="2002" spans="4:4" x14ac:dyDescent="0.2">
      <c r="D2002" s="63"/>
    </row>
    <row r="2003" spans="4:4" x14ac:dyDescent="0.2">
      <c r="D2003" s="63"/>
    </row>
    <row r="2004" spans="4:4" x14ac:dyDescent="0.2">
      <c r="D2004" s="63"/>
    </row>
    <row r="2005" spans="4:4" x14ac:dyDescent="0.2">
      <c r="D2005" s="63"/>
    </row>
    <row r="2006" spans="4:4" x14ac:dyDescent="0.2">
      <c r="D2006" s="63"/>
    </row>
    <row r="2007" spans="4:4" x14ac:dyDescent="0.2">
      <c r="D2007" s="63"/>
    </row>
    <row r="2008" spans="4:4" x14ac:dyDescent="0.2">
      <c r="D2008" s="63"/>
    </row>
    <row r="2009" spans="4:4" x14ac:dyDescent="0.2">
      <c r="D2009" s="63"/>
    </row>
    <row r="2010" spans="4:4" x14ac:dyDescent="0.2">
      <c r="D2010" s="63"/>
    </row>
    <row r="2011" spans="4:4" x14ac:dyDescent="0.2">
      <c r="D2011" s="63"/>
    </row>
    <row r="2012" spans="4:4" x14ac:dyDescent="0.2">
      <c r="D2012" s="63"/>
    </row>
    <row r="2013" spans="4:4" x14ac:dyDescent="0.2">
      <c r="D2013" s="63"/>
    </row>
    <row r="2014" spans="4:4" x14ac:dyDescent="0.2">
      <c r="D2014" s="63"/>
    </row>
    <row r="2015" spans="4:4" x14ac:dyDescent="0.2">
      <c r="D2015" s="63"/>
    </row>
    <row r="2016" spans="4:4" x14ac:dyDescent="0.2">
      <c r="D2016" s="63"/>
    </row>
    <row r="2017" spans="4:4" x14ac:dyDescent="0.2">
      <c r="D2017" s="63"/>
    </row>
    <row r="2018" spans="4:4" x14ac:dyDescent="0.2">
      <c r="D2018" s="63"/>
    </row>
    <row r="2019" spans="4:4" x14ac:dyDescent="0.2">
      <c r="D2019" s="63"/>
    </row>
    <row r="2020" spans="4:4" x14ac:dyDescent="0.2">
      <c r="D2020" s="63"/>
    </row>
    <row r="2021" spans="4:4" x14ac:dyDescent="0.2">
      <c r="D2021" s="63"/>
    </row>
    <row r="2022" spans="4:4" x14ac:dyDescent="0.2">
      <c r="D2022" s="63"/>
    </row>
    <row r="2023" spans="4:4" x14ac:dyDescent="0.2">
      <c r="D2023" s="63"/>
    </row>
    <row r="2024" spans="4:4" x14ac:dyDescent="0.2">
      <c r="D2024" s="63"/>
    </row>
    <row r="2025" spans="4:4" x14ac:dyDescent="0.2">
      <c r="D2025" s="63"/>
    </row>
    <row r="2026" spans="4:4" x14ac:dyDescent="0.2">
      <c r="D2026" s="63"/>
    </row>
    <row r="2027" spans="4:4" x14ac:dyDescent="0.2">
      <c r="D2027" s="63"/>
    </row>
    <row r="2028" spans="4:4" x14ac:dyDescent="0.2">
      <c r="D2028" s="63"/>
    </row>
    <row r="2029" spans="4:4" x14ac:dyDescent="0.2">
      <c r="D2029" s="63"/>
    </row>
    <row r="2030" spans="4:4" x14ac:dyDescent="0.2">
      <c r="D2030" s="63"/>
    </row>
    <row r="2031" spans="4:4" x14ac:dyDescent="0.2">
      <c r="D2031" s="63"/>
    </row>
    <row r="2032" spans="4:4" x14ac:dyDescent="0.2">
      <c r="D2032" s="63"/>
    </row>
    <row r="2033" spans="4:4" x14ac:dyDescent="0.2">
      <c r="D2033" s="63"/>
    </row>
    <row r="2034" spans="4:4" x14ac:dyDescent="0.2">
      <c r="D2034" s="63"/>
    </row>
    <row r="2035" spans="4:4" x14ac:dyDescent="0.2">
      <c r="D2035" s="63"/>
    </row>
    <row r="2036" spans="4:4" x14ac:dyDescent="0.2">
      <c r="D2036" s="63"/>
    </row>
    <row r="2037" spans="4:4" x14ac:dyDescent="0.2">
      <c r="D2037" s="63"/>
    </row>
    <row r="2038" spans="4:4" x14ac:dyDescent="0.2">
      <c r="D2038" s="63"/>
    </row>
    <row r="2039" spans="4:4" x14ac:dyDescent="0.2">
      <c r="D2039" s="63"/>
    </row>
    <row r="2040" spans="4:4" x14ac:dyDescent="0.2">
      <c r="D2040" s="63"/>
    </row>
    <row r="2041" spans="4:4" x14ac:dyDescent="0.2">
      <c r="D2041" s="63"/>
    </row>
    <row r="2042" spans="4:4" x14ac:dyDescent="0.2">
      <c r="D2042" s="63"/>
    </row>
    <row r="2043" spans="4:4" x14ac:dyDescent="0.2">
      <c r="D2043" s="63"/>
    </row>
    <row r="2044" spans="4:4" x14ac:dyDescent="0.2">
      <c r="D2044" s="63"/>
    </row>
    <row r="2045" spans="4:4" x14ac:dyDescent="0.2">
      <c r="D2045" s="63"/>
    </row>
    <row r="2046" spans="4:4" x14ac:dyDescent="0.2">
      <c r="D2046" s="63"/>
    </row>
    <row r="2047" spans="4:4" x14ac:dyDescent="0.2">
      <c r="D2047" s="63"/>
    </row>
    <row r="2048" spans="4:4" x14ac:dyDescent="0.2">
      <c r="D2048" s="63"/>
    </row>
    <row r="2049" spans="4:4" x14ac:dyDescent="0.2">
      <c r="D2049" s="63"/>
    </row>
    <row r="2050" spans="4:4" x14ac:dyDescent="0.2">
      <c r="D2050" s="63"/>
    </row>
    <row r="2051" spans="4:4" x14ac:dyDescent="0.2">
      <c r="D2051" s="63"/>
    </row>
    <row r="2052" spans="4:4" x14ac:dyDescent="0.2">
      <c r="D2052" s="63"/>
    </row>
    <row r="2053" spans="4:4" x14ac:dyDescent="0.2">
      <c r="D2053" s="63"/>
    </row>
    <row r="2054" spans="4:4" x14ac:dyDescent="0.2">
      <c r="D2054" s="63"/>
    </row>
    <row r="2055" spans="4:4" x14ac:dyDescent="0.2">
      <c r="D2055" s="63"/>
    </row>
    <row r="2056" spans="4:4" x14ac:dyDescent="0.2">
      <c r="D2056" s="63"/>
    </row>
    <row r="2057" spans="4:4" x14ac:dyDescent="0.2">
      <c r="D2057" s="63"/>
    </row>
    <row r="2058" spans="4:4" x14ac:dyDescent="0.2">
      <c r="D2058" s="63"/>
    </row>
    <row r="2059" spans="4:4" x14ac:dyDescent="0.2">
      <c r="D2059" s="63"/>
    </row>
    <row r="2060" spans="4:4" x14ac:dyDescent="0.2">
      <c r="D2060" s="63"/>
    </row>
    <row r="2061" spans="4:4" x14ac:dyDescent="0.2">
      <c r="D2061" s="63"/>
    </row>
    <row r="2062" spans="4:4" x14ac:dyDescent="0.2">
      <c r="D2062" s="63"/>
    </row>
    <row r="2063" spans="4:4" x14ac:dyDescent="0.2">
      <c r="D2063" s="63"/>
    </row>
    <row r="2064" spans="4:4" x14ac:dyDescent="0.2">
      <c r="D2064" s="63"/>
    </row>
    <row r="2065" spans="4:4" x14ac:dyDescent="0.2">
      <c r="D2065" s="63"/>
    </row>
    <row r="2066" spans="4:4" x14ac:dyDescent="0.2">
      <c r="D2066" s="63"/>
    </row>
    <row r="2067" spans="4:4" x14ac:dyDescent="0.2">
      <c r="D2067" s="63"/>
    </row>
    <row r="2068" spans="4:4" x14ac:dyDescent="0.2">
      <c r="D2068" s="63"/>
    </row>
    <row r="2069" spans="4:4" x14ac:dyDescent="0.2">
      <c r="D2069" s="63"/>
    </row>
    <row r="2070" spans="4:4" x14ac:dyDescent="0.2">
      <c r="D2070" s="63"/>
    </row>
    <row r="2071" spans="4:4" x14ac:dyDescent="0.2">
      <c r="D2071" s="63"/>
    </row>
    <row r="2072" spans="4:4" x14ac:dyDescent="0.2">
      <c r="D2072" s="63"/>
    </row>
    <row r="2073" spans="4:4" x14ac:dyDescent="0.2">
      <c r="D2073" s="63"/>
    </row>
    <row r="2074" spans="4:4" x14ac:dyDescent="0.2">
      <c r="D2074" s="63"/>
    </row>
    <row r="2075" spans="4:4" x14ac:dyDescent="0.2">
      <c r="D2075" s="63"/>
    </row>
    <row r="2076" spans="4:4" x14ac:dyDescent="0.2">
      <c r="D2076" s="63"/>
    </row>
    <row r="2077" spans="4:4" x14ac:dyDescent="0.2">
      <c r="D2077" s="63"/>
    </row>
    <row r="2078" spans="4:4" x14ac:dyDescent="0.2">
      <c r="D2078" s="63"/>
    </row>
    <row r="2079" spans="4:4" x14ac:dyDescent="0.2">
      <c r="D2079" s="63"/>
    </row>
    <row r="2080" spans="4:4" x14ac:dyDescent="0.2">
      <c r="D2080" s="63"/>
    </row>
    <row r="2081" spans="4:4" x14ac:dyDescent="0.2">
      <c r="D2081" s="63"/>
    </row>
    <row r="2082" spans="4:4" x14ac:dyDescent="0.2">
      <c r="D2082" s="63"/>
    </row>
    <row r="2083" spans="4:4" x14ac:dyDescent="0.2">
      <c r="D2083" s="63"/>
    </row>
    <row r="2084" spans="4:4" x14ac:dyDescent="0.2">
      <c r="D2084" s="63"/>
    </row>
    <row r="2085" spans="4:4" x14ac:dyDescent="0.2">
      <c r="D2085" s="63"/>
    </row>
    <row r="2086" spans="4:4" x14ac:dyDescent="0.2">
      <c r="D2086" s="63"/>
    </row>
    <row r="2087" spans="4:4" x14ac:dyDescent="0.2">
      <c r="D2087" s="63"/>
    </row>
    <row r="2088" spans="4:4" x14ac:dyDescent="0.2">
      <c r="D2088" s="63"/>
    </row>
    <row r="2089" spans="4:4" x14ac:dyDescent="0.2">
      <c r="D2089" s="63"/>
    </row>
    <row r="2090" spans="4:4" x14ac:dyDescent="0.2">
      <c r="D2090" s="63"/>
    </row>
    <row r="2091" spans="4:4" x14ac:dyDescent="0.2">
      <c r="D2091" s="63"/>
    </row>
    <row r="2092" spans="4:4" x14ac:dyDescent="0.2">
      <c r="D2092" s="63"/>
    </row>
    <row r="2093" spans="4:4" x14ac:dyDescent="0.2">
      <c r="D2093" s="63"/>
    </row>
    <row r="2094" spans="4:4" x14ac:dyDescent="0.2">
      <c r="D2094" s="63"/>
    </row>
    <row r="2095" spans="4:4" x14ac:dyDescent="0.2">
      <c r="D2095" s="63"/>
    </row>
    <row r="2096" spans="4:4" x14ac:dyDescent="0.2">
      <c r="D2096" s="63"/>
    </row>
    <row r="2097" spans="4:4" x14ac:dyDescent="0.2">
      <c r="D2097" s="63"/>
    </row>
    <row r="2098" spans="4:4" x14ac:dyDescent="0.2">
      <c r="D2098" s="63"/>
    </row>
    <row r="2099" spans="4:4" x14ac:dyDescent="0.2">
      <c r="D2099" s="63"/>
    </row>
    <row r="2100" spans="4:4" x14ac:dyDescent="0.2">
      <c r="D2100" s="63"/>
    </row>
    <row r="2101" spans="4:4" x14ac:dyDescent="0.2">
      <c r="D2101" s="63"/>
    </row>
    <row r="2102" spans="4:4" x14ac:dyDescent="0.2">
      <c r="D2102" s="63"/>
    </row>
    <row r="2103" spans="4:4" x14ac:dyDescent="0.2">
      <c r="D2103" s="63"/>
    </row>
    <row r="2104" spans="4:4" x14ac:dyDescent="0.2">
      <c r="D2104" s="63"/>
    </row>
    <row r="2105" spans="4:4" x14ac:dyDescent="0.2">
      <c r="D2105" s="63"/>
    </row>
    <row r="2106" spans="4:4" x14ac:dyDescent="0.2">
      <c r="D2106" s="63"/>
    </row>
    <row r="2107" spans="4:4" x14ac:dyDescent="0.2">
      <c r="D2107" s="63"/>
    </row>
    <row r="2108" spans="4:4" x14ac:dyDescent="0.2">
      <c r="D2108" s="63"/>
    </row>
    <row r="2109" spans="4:4" x14ac:dyDescent="0.2">
      <c r="D2109" s="63"/>
    </row>
    <row r="2110" spans="4:4" x14ac:dyDescent="0.2">
      <c r="D2110" s="63"/>
    </row>
    <row r="2111" spans="4:4" x14ac:dyDescent="0.2">
      <c r="D2111" s="63"/>
    </row>
    <row r="2112" spans="4:4" x14ac:dyDescent="0.2">
      <c r="D2112" s="63"/>
    </row>
    <row r="2113" spans="4:4" x14ac:dyDescent="0.2">
      <c r="D2113" s="63"/>
    </row>
    <row r="2114" spans="4:4" x14ac:dyDescent="0.2">
      <c r="D2114" s="63"/>
    </row>
    <row r="2115" spans="4:4" x14ac:dyDescent="0.2">
      <c r="D2115" s="63"/>
    </row>
    <row r="2116" spans="4:4" x14ac:dyDescent="0.2">
      <c r="D2116" s="63"/>
    </row>
    <row r="2117" spans="4:4" x14ac:dyDescent="0.2">
      <c r="D2117" s="63"/>
    </row>
    <row r="2118" spans="4:4" x14ac:dyDescent="0.2">
      <c r="D2118" s="63"/>
    </row>
    <row r="2119" spans="4:4" x14ac:dyDescent="0.2">
      <c r="D2119" s="63"/>
    </row>
    <row r="2120" spans="4:4" x14ac:dyDescent="0.2">
      <c r="D2120" s="63"/>
    </row>
    <row r="2121" spans="4:4" x14ac:dyDescent="0.2">
      <c r="D2121" s="63"/>
    </row>
    <row r="2122" spans="4:4" x14ac:dyDescent="0.2">
      <c r="D2122" s="63"/>
    </row>
    <row r="2123" spans="4:4" x14ac:dyDescent="0.2">
      <c r="D2123" s="63"/>
    </row>
    <row r="2124" spans="4:4" x14ac:dyDescent="0.2">
      <c r="D2124" s="63"/>
    </row>
    <row r="2125" spans="4:4" x14ac:dyDescent="0.2">
      <c r="D2125" s="63"/>
    </row>
    <row r="2126" spans="4:4" x14ac:dyDescent="0.2">
      <c r="D2126" s="63"/>
    </row>
    <row r="2127" spans="4:4" x14ac:dyDescent="0.2">
      <c r="D2127" s="63"/>
    </row>
    <row r="2128" spans="4:4" x14ac:dyDescent="0.2">
      <c r="D2128" s="63"/>
    </row>
    <row r="2129" spans="4:4" x14ac:dyDescent="0.2">
      <c r="D2129" s="63"/>
    </row>
    <row r="2130" spans="4:4" x14ac:dyDescent="0.2">
      <c r="D2130" s="63"/>
    </row>
    <row r="2131" spans="4:4" x14ac:dyDescent="0.2">
      <c r="D2131" s="63"/>
    </row>
    <row r="2132" spans="4:4" x14ac:dyDescent="0.2">
      <c r="D2132" s="63"/>
    </row>
    <row r="2133" spans="4:4" x14ac:dyDescent="0.2">
      <c r="D2133" s="63"/>
    </row>
    <row r="2134" spans="4:4" x14ac:dyDescent="0.2">
      <c r="D2134" s="63"/>
    </row>
    <row r="2135" spans="4:4" x14ac:dyDescent="0.2">
      <c r="D2135" s="63"/>
    </row>
    <row r="2136" spans="4:4" x14ac:dyDescent="0.2">
      <c r="D2136" s="63"/>
    </row>
    <row r="2137" spans="4:4" x14ac:dyDescent="0.2">
      <c r="D2137" s="63"/>
    </row>
    <row r="2138" spans="4:4" x14ac:dyDescent="0.2">
      <c r="D2138" s="63"/>
    </row>
    <row r="2139" spans="4:4" x14ac:dyDescent="0.2">
      <c r="D2139" s="63"/>
    </row>
    <row r="2140" spans="4:4" x14ac:dyDescent="0.2">
      <c r="D2140" s="63"/>
    </row>
    <row r="2141" spans="4:4" x14ac:dyDescent="0.2">
      <c r="D2141" s="63"/>
    </row>
    <row r="2142" spans="4:4" x14ac:dyDescent="0.2">
      <c r="D2142" s="63"/>
    </row>
    <row r="2143" spans="4:4" x14ac:dyDescent="0.2">
      <c r="D2143" s="63"/>
    </row>
    <row r="2144" spans="4:4" x14ac:dyDescent="0.2">
      <c r="D2144" s="63"/>
    </row>
    <row r="2145" spans="4:4" x14ac:dyDescent="0.2">
      <c r="D2145" s="63"/>
    </row>
    <row r="2146" spans="4:4" x14ac:dyDescent="0.2">
      <c r="D2146" s="63"/>
    </row>
    <row r="2147" spans="4:4" x14ac:dyDescent="0.2">
      <c r="D2147" s="63"/>
    </row>
    <row r="2148" spans="4:4" x14ac:dyDescent="0.2">
      <c r="D2148" s="63"/>
    </row>
    <row r="2149" spans="4:4" x14ac:dyDescent="0.2">
      <c r="D2149" s="63"/>
    </row>
    <row r="2150" spans="4:4" x14ac:dyDescent="0.2">
      <c r="D2150" s="63"/>
    </row>
    <row r="2151" spans="4:4" x14ac:dyDescent="0.2">
      <c r="D2151" s="63"/>
    </row>
    <row r="2152" spans="4:4" x14ac:dyDescent="0.2">
      <c r="D2152" s="63"/>
    </row>
    <row r="2153" spans="4:4" x14ac:dyDescent="0.2">
      <c r="D2153" s="63"/>
    </row>
    <row r="2154" spans="4:4" x14ac:dyDescent="0.2">
      <c r="D2154" s="63"/>
    </row>
    <row r="2155" spans="4:4" x14ac:dyDescent="0.2">
      <c r="D2155" s="63"/>
    </row>
    <row r="2156" spans="4:4" x14ac:dyDescent="0.2">
      <c r="D2156" s="63"/>
    </row>
    <row r="2157" spans="4:4" x14ac:dyDescent="0.2">
      <c r="D2157" s="63"/>
    </row>
    <row r="2158" spans="4:4" x14ac:dyDescent="0.2">
      <c r="D2158" s="63"/>
    </row>
    <row r="2159" spans="4:4" x14ac:dyDescent="0.2">
      <c r="D2159" s="63"/>
    </row>
    <row r="2160" spans="4:4" x14ac:dyDescent="0.2">
      <c r="D2160" s="63"/>
    </row>
    <row r="2161" spans="4:4" x14ac:dyDescent="0.2">
      <c r="D2161" s="63"/>
    </row>
    <row r="2162" spans="4:4" x14ac:dyDescent="0.2">
      <c r="D2162" s="63"/>
    </row>
    <row r="2163" spans="4:4" x14ac:dyDescent="0.2">
      <c r="D2163" s="63"/>
    </row>
    <row r="2164" spans="4:4" x14ac:dyDescent="0.2">
      <c r="D2164" s="63"/>
    </row>
    <row r="2165" spans="4:4" x14ac:dyDescent="0.2">
      <c r="D2165" s="63"/>
    </row>
    <row r="2166" spans="4:4" x14ac:dyDescent="0.2">
      <c r="D2166" s="63"/>
    </row>
    <row r="2167" spans="4:4" x14ac:dyDescent="0.2">
      <c r="D2167" s="63"/>
    </row>
    <row r="2168" spans="4:4" x14ac:dyDescent="0.2">
      <c r="D2168" s="63"/>
    </row>
    <row r="2169" spans="4:4" x14ac:dyDescent="0.2">
      <c r="D2169" s="63"/>
    </row>
    <row r="2170" spans="4:4" x14ac:dyDescent="0.2">
      <c r="D2170" s="63"/>
    </row>
    <row r="2171" spans="4:4" x14ac:dyDescent="0.2">
      <c r="D2171" s="63"/>
    </row>
    <row r="2172" spans="4:4" x14ac:dyDescent="0.2">
      <c r="D2172" s="63"/>
    </row>
    <row r="2173" spans="4:4" x14ac:dyDescent="0.2">
      <c r="D2173" s="63"/>
    </row>
    <row r="2174" spans="4:4" x14ac:dyDescent="0.2">
      <c r="D2174" s="63"/>
    </row>
    <row r="2175" spans="4:4" x14ac:dyDescent="0.2">
      <c r="D2175" s="63"/>
    </row>
    <row r="2176" spans="4:4" x14ac:dyDescent="0.2">
      <c r="D2176" s="63"/>
    </row>
    <row r="2177" spans="4:4" x14ac:dyDescent="0.2">
      <c r="D2177" s="63"/>
    </row>
    <row r="2178" spans="4:4" x14ac:dyDescent="0.2">
      <c r="D2178" s="63"/>
    </row>
    <row r="2179" spans="4:4" x14ac:dyDescent="0.2">
      <c r="D2179" s="63"/>
    </row>
    <row r="2180" spans="4:4" x14ac:dyDescent="0.2">
      <c r="D2180" s="63"/>
    </row>
    <row r="2181" spans="4:4" x14ac:dyDescent="0.2">
      <c r="D2181" s="63"/>
    </row>
    <row r="2182" spans="4:4" x14ac:dyDescent="0.2">
      <c r="D2182" s="63"/>
    </row>
    <row r="2183" spans="4:4" x14ac:dyDescent="0.2">
      <c r="D2183" s="63"/>
    </row>
    <row r="2184" spans="4:4" x14ac:dyDescent="0.2">
      <c r="D2184" s="63"/>
    </row>
    <row r="2185" spans="4:4" x14ac:dyDescent="0.2">
      <c r="D2185" s="63"/>
    </row>
    <row r="2186" spans="4:4" x14ac:dyDescent="0.2">
      <c r="D2186" s="63"/>
    </row>
    <row r="2187" spans="4:4" x14ac:dyDescent="0.2">
      <c r="D2187" s="63"/>
    </row>
    <row r="2188" spans="4:4" x14ac:dyDescent="0.2">
      <c r="D2188" s="63"/>
    </row>
    <row r="2189" spans="4:4" x14ac:dyDescent="0.2">
      <c r="D2189" s="63"/>
    </row>
    <row r="2190" spans="4:4" x14ac:dyDescent="0.2">
      <c r="D2190" s="63"/>
    </row>
    <row r="2191" spans="4:4" x14ac:dyDescent="0.2">
      <c r="D2191" s="63"/>
    </row>
    <row r="2192" spans="4:4" x14ac:dyDescent="0.2">
      <c r="D2192" s="63"/>
    </row>
    <row r="2193" spans="4:4" x14ac:dyDescent="0.2">
      <c r="D2193" s="63"/>
    </row>
    <row r="2194" spans="4:4" x14ac:dyDescent="0.2">
      <c r="D2194" s="63"/>
    </row>
    <row r="2195" spans="4:4" x14ac:dyDescent="0.2">
      <c r="D2195" s="63"/>
    </row>
    <row r="2196" spans="4:4" x14ac:dyDescent="0.2">
      <c r="D2196" s="63"/>
    </row>
    <row r="2197" spans="4:4" x14ac:dyDescent="0.2">
      <c r="D2197" s="63"/>
    </row>
    <row r="2198" spans="4:4" x14ac:dyDescent="0.2">
      <c r="D2198" s="63"/>
    </row>
    <row r="2199" spans="4:4" x14ac:dyDescent="0.2">
      <c r="D2199" s="63"/>
    </row>
    <row r="2200" spans="4:4" x14ac:dyDescent="0.2">
      <c r="D2200" s="63"/>
    </row>
    <row r="2201" spans="4:4" x14ac:dyDescent="0.2">
      <c r="D2201" s="63"/>
    </row>
    <row r="2202" spans="4:4" x14ac:dyDescent="0.2">
      <c r="D2202" s="63"/>
    </row>
    <row r="2203" spans="4:4" x14ac:dyDescent="0.2">
      <c r="D2203" s="63"/>
    </row>
    <row r="2204" spans="4:4" x14ac:dyDescent="0.2">
      <c r="D2204" s="63"/>
    </row>
    <row r="2205" spans="4:4" x14ac:dyDescent="0.2">
      <c r="D2205" s="63"/>
    </row>
    <row r="2206" spans="4:4" x14ac:dyDescent="0.2">
      <c r="D2206" s="63"/>
    </row>
    <row r="2207" spans="4:4" x14ac:dyDescent="0.2">
      <c r="D2207" s="63"/>
    </row>
    <row r="2208" spans="4:4" x14ac:dyDescent="0.2">
      <c r="D2208" s="63"/>
    </row>
    <row r="2209" spans="4:4" x14ac:dyDescent="0.2">
      <c r="D2209" s="63"/>
    </row>
    <row r="2210" spans="4:4" x14ac:dyDescent="0.2">
      <c r="D2210" s="63"/>
    </row>
    <row r="2211" spans="4:4" x14ac:dyDescent="0.2">
      <c r="D2211" s="63"/>
    </row>
    <row r="2212" spans="4:4" x14ac:dyDescent="0.2">
      <c r="D2212" s="63"/>
    </row>
    <row r="2213" spans="4:4" x14ac:dyDescent="0.2">
      <c r="D2213" s="63"/>
    </row>
    <row r="2214" spans="4:4" x14ac:dyDescent="0.2">
      <c r="D2214" s="63"/>
    </row>
    <row r="2215" spans="4:4" x14ac:dyDescent="0.2">
      <c r="D2215" s="63"/>
    </row>
    <row r="2216" spans="4:4" x14ac:dyDescent="0.2">
      <c r="D2216" s="63"/>
    </row>
    <row r="2217" spans="4:4" x14ac:dyDescent="0.2">
      <c r="D2217" s="63"/>
    </row>
    <row r="2218" spans="4:4" x14ac:dyDescent="0.2">
      <c r="D2218" s="63"/>
    </row>
    <row r="2219" spans="4:4" x14ac:dyDescent="0.2">
      <c r="D2219" s="63"/>
    </row>
    <row r="2220" spans="4:4" x14ac:dyDescent="0.2">
      <c r="D2220" s="63"/>
    </row>
    <row r="2221" spans="4:4" x14ac:dyDescent="0.2">
      <c r="D2221" s="63"/>
    </row>
    <row r="2222" spans="4:4" x14ac:dyDescent="0.2">
      <c r="D2222" s="63"/>
    </row>
    <row r="2223" spans="4:4" x14ac:dyDescent="0.2">
      <c r="D2223" s="63"/>
    </row>
    <row r="2224" spans="4:4" x14ac:dyDescent="0.2">
      <c r="D2224" s="63"/>
    </row>
    <row r="2225" spans="4:4" x14ac:dyDescent="0.2">
      <c r="D2225" s="63"/>
    </row>
    <row r="2226" spans="4:4" x14ac:dyDescent="0.2">
      <c r="D2226" s="63"/>
    </row>
    <row r="2227" spans="4:4" x14ac:dyDescent="0.2">
      <c r="D2227" s="63"/>
    </row>
    <row r="2228" spans="4:4" x14ac:dyDescent="0.2">
      <c r="D2228" s="63"/>
    </row>
    <row r="2229" spans="4:4" x14ac:dyDescent="0.2">
      <c r="D2229" s="63"/>
    </row>
    <row r="2230" spans="4:4" x14ac:dyDescent="0.2">
      <c r="D2230" s="63"/>
    </row>
    <row r="2231" spans="4:4" x14ac:dyDescent="0.2">
      <c r="D2231" s="63"/>
    </row>
    <row r="2232" spans="4:4" x14ac:dyDescent="0.2">
      <c r="D2232" s="63"/>
    </row>
    <row r="2233" spans="4:4" x14ac:dyDescent="0.2">
      <c r="D2233" s="63"/>
    </row>
    <row r="2234" spans="4:4" x14ac:dyDescent="0.2">
      <c r="D2234" s="63"/>
    </row>
    <row r="2235" spans="4:4" x14ac:dyDescent="0.2">
      <c r="D2235" s="63"/>
    </row>
    <row r="2236" spans="4:4" x14ac:dyDescent="0.2">
      <c r="D2236" s="63"/>
    </row>
    <row r="2237" spans="4:4" x14ac:dyDescent="0.2">
      <c r="D2237" s="63"/>
    </row>
    <row r="2238" spans="4:4" x14ac:dyDescent="0.2">
      <c r="D2238" s="63"/>
    </row>
    <row r="2239" spans="4:4" x14ac:dyDescent="0.2">
      <c r="D2239" s="63"/>
    </row>
    <row r="2240" spans="4:4" x14ac:dyDescent="0.2">
      <c r="D2240" s="63"/>
    </row>
    <row r="2241" spans="4:4" x14ac:dyDescent="0.2">
      <c r="D2241" s="63"/>
    </row>
    <row r="2242" spans="4:4" x14ac:dyDescent="0.2">
      <c r="D2242" s="63"/>
    </row>
    <row r="2243" spans="4:4" x14ac:dyDescent="0.2">
      <c r="D2243" s="63"/>
    </row>
    <row r="2244" spans="4:4" x14ac:dyDescent="0.2">
      <c r="D2244" s="63"/>
    </row>
    <row r="2245" spans="4:4" x14ac:dyDescent="0.2">
      <c r="D2245" s="63"/>
    </row>
    <row r="2246" spans="4:4" x14ac:dyDescent="0.2">
      <c r="D2246" s="63"/>
    </row>
    <row r="2247" spans="4:4" x14ac:dyDescent="0.2">
      <c r="D2247" s="63"/>
    </row>
    <row r="2248" spans="4:4" x14ac:dyDescent="0.2">
      <c r="D2248" s="63"/>
    </row>
    <row r="2249" spans="4:4" x14ac:dyDescent="0.2">
      <c r="D2249" s="63"/>
    </row>
    <row r="2250" spans="4:4" x14ac:dyDescent="0.2">
      <c r="D2250" s="63"/>
    </row>
    <row r="2251" spans="4:4" x14ac:dyDescent="0.2">
      <c r="D2251" s="63"/>
    </row>
    <row r="2252" spans="4:4" x14ac:dyDescent="0.2">
      <c r="D2252" s="63"/>
    </row>
    <row r="2253" spans="4:4" x14ac:dyDescent="0.2">
      <c r="D2253" s="63"/>
    </row>
    <row r="2254" spans="4:4" x14ac:dyDescent="0.2">
      <c r="D2254" s="63"/>
    </row>
    <row r="2255" spans="4:4" x14ac:dyDescent="0.2">
      <c r="D2255" s="63"/>
    </row>
    <row r="2256" spans="4:4" x14ac:dyDescent="0.2">
      <c r="D2256" s="63"/>
    </row>
    <row r="2257" spans="4:4" x14ac:dyDescent="0.2">
      <c r="D2257" s="63"/>
    </row>
    <row r="2258" spans="4:4" x14ac:dyDescent="0.2">
      <c r="D2258" s="63"/>
    </row>
    <row r="2259" spans="4:4" x14ac:dyDescent="0.2">
      <c r="D2259" s="63"/>
    </row>
    <row r="2260" spans="4:4" x14ac:dyDescent="0.2">
      <c r="D2260" s="63"/>
    </row>
    <row r="2261" spans="4:4" x14ac:dyDescent="0.2">
      <c r="D2261" s="63"/>
    </row>
    <row r="2262" spans="4:4" x14ac:dyDescent="0.2">
      <c r="D2262" s="63"/>
    </row>
    <row r="2263" spans="4:4" x14ac:dyDescent="0.2">
      <c r="D2263" s="63"/>
    </row>
    <row r="2264" spans="4:4" x14ac:dyDescent="0.2">
      <c r="D2264" s="63"/>
    </row>
    <row r="2265" spans="4:4" x14ac:dyDescent="0.2">
      <c r="D2265" s="63"/>
    </row>
    <row r="2266" spans="4:4" x14ac:dyDescent="0.2">
      <c r="D2266" s="63"/>
    </row>
    <row r="2267" spans="4:4" x14ac:dyDescent="0.2">
      <c r="D2267" s="63"/>
    </row>
    <row r="2268" spans="4:4" x14ac:dyDescent="0.2">
      <c r="D2268" s="63"/>
    </row>
    <row r="2269" spans="4:4" x14ac:dyDescent="0.2">
      <c r="D2269" s="63"/>
    </row>
    <row r="2270" spans="4:4" x14ac:dyDescent="0.2">
      <c r="D2270" s="63"/>
    </row>
    <row r="2271" spans="4:4" x14ac:dyDescent="0.2">
      <c r="D2271" s="63"/>
    </row>
    <row r="2272" spans="4:4" x14ac:dyDescent="0.2">
      <c r="D2272" s="63"/>
    </row>
    <row r="2273" spans="4:4" x14ac:dyDescent="0.2">
      <c r="D2273" s="63"/>
    </row>
    <row r="2274" spans="4:4" x14ac:dyDescent="0.2">
      <c r="D2274" s="63"/>
    </row>
    <row r="2275" spans="4:4" x14ac:dyDescent="0.2">
      <c r="D2275" s="63"/>
    </row>
    <row r="2276" spans="4:4" x14ac:dyDescent="0.2">
      <c r="D2276" s="63"/>
    </row>
    <row r="2277" spans="4:4" x14ac:dyDescent="0.2">
      <c r="D2277" s="63"/>
    </row>
    <row r="2278" spans="4:4" x14ac:dyDescent="0.2">
      <c r="D2278" s="63"/>
    </row>
    <row r="2279" spans="4:4" x14ac:dyDescent="0.2">
      <c r="D2279" s="63"/>
    </row>
    <row r="2280" spans="4:4" x14ac:dyDescent="0.2">
      <c r="D2280" s="63"/>
    </row>
    <row r="2281" spans="4:4" x14ac:dyDescent="0.2">
      <c r="D2281" s="63"/>
    </row>
    <row r="2282" spans="4:4" x14ac:dyDescent="0.2">
      <c r="D2282" s="63"/>
    </row>
    <row r="2283" spans="4:4" x14ac:dyDescent="0.2">
      <c r="D2283" s="63"/>
    </row>
    <row r="2284" spans="4:4" x14ac:dyDescent="0.2">
      <c r="D2284" s="63"/>
    </row>
    <row r="2285" spans="4:4" x14ac:dyDescent="0.2">
      <c r="D2285" s="63"/>
    </row>
    <row r="2286" spans="4:4" x14ac:dyDescent="0.2">
      <c r="D2286" s="63"/>
    </row>
    <row r="2287" spans="4:4" x14ac:dyDescent="0.2">
      <c r="D2287" s="63"/>
    </row>
    <row r="2288" spans="4:4" x14ac:dyDescent="0.2">
      <c r="D2288" s="63"/>
    </row>
    <row r="2289" spans="4:4" x14ac:dyDescent="0.2">
      <c r="D2289" s="63"/>
    </row>
    <row r="2290" spans="4:4" x14ac:dyDescent="0.2">
      <c r="D2290" s="63"/>
    </row>
    <row r="2291" spans="4:4" x14ac:dyDescent="0.2">
      <c r="D2291" s="63"/>
    </row>
    <row r="2292" spans="4:4" x14ac:dyDescent="0.2">
      <c r="D2292" s="63"/>
    </row>
    <row r="2293" spans="4:4" x14ac:dyDescent="0.2">
      <c r="D2293" s="63"/>
    </row>
    <row r="2294" spans="4:4" x14ac:dyDescent="0.2">
      <c r="D2294" s="63"/>
    </row>
    <row r="2295" spans="4:4" x14ac:dyDescent="0.2">
      <c r="D2295" s="63"/>
    </row>
    <row r="2296" spans="4:4" x14ac:dyDescent="0.2">
      <c r="D2296" s="63"/>
    </row>
    <row r="2297" spans="4:4" x14ac:dyDescent="0.2">
      <c r="D2297" s="63"/>
    </row>
    <row r="2298" spans="4:4" x14ac:dyDescent="0.2">
      <c r="D2298" s="63"/>
    </row>
    <row r="2299" spans="4:4" x14ac:dyDescent="0.2">
      <c r="D2299" s="63"/>
    </row>
    <row r="2300" spans="4:4" x14ac:dyDescent="0.2">
      <c r="D2300" s="63"/>
    </row>
    <row r="2301" spans="4:4" x14ac:dyDescent="0.2">
      <c r="D2301" s="63"/>
    </row>
    <row r="2302" spans="4:4" x14ac:dyDescent="0.2">
      <c r="D2302" s="63"/>
    </row>
    <row r="2303" spans="4:4" x14ac:dyDescent="0.2">
      <c r="D2303" s="63"/>
    </row>
    <row r="2304" spans="4:4" x14ac:dyDescent="0.2">
      <c r="D2304" s="63"/>
    </row>
    <row r="2305" spans="4:4" x14ac:dyDescent="0.2">
      <c r="D2305" s="63"/>
    </row>
    <row r="2306" spans="4:4" x14ac:dyDescent="0.2">
      <c r="D2306" s="63"/>
    </row>
    <row r="2307" spans="4:4" x14ac:dyDescent="0.2">
      <c r="D2307" s="63"/>
    </row>
    <row r="2308" spans="4:4" x14ac:dyDescent="0.2">
      <c r="D2308" s="63"/>
    </row>
    <row r="2309" spans="4:4" x14ac:dyDescent="0.2">
      <c r="D2309" s="63"/>
    </row>
    <row r="2310" spans="4:4" x14ac:dyDescent="0.2">
      <c r="D2310" s="63"/>
    </row>
    <row r="2311" spans="4:4" x14ac:dyDescent="0.2">
      <c r="D2311" s="63"/>
    </row>
    <row r="2312" spans="4:4" x14ac:dyDescent="0.2">
      <c r="D2312" s="63"/>
    </row>
    <row r="2313" spans="4:4" x14ac:dyDescent="0.2">
      <c r="D2313" s="63"/>
    </row>
    <row r="2314" spans="4:4" x14ac:dyDescent="0.2">
      <c r="D2314" s="63"/>
    </row>
    <row r="2315" spans="4:4" x14ac:dyDescent="0.2">
      <c r="D2315" s="63"/>
    </row>
    <row r="2316" spans="4:4" x14ac:dyDescent="0.2">
      <c r="D2316" s="63"/>
    </row>
    <row r="2317" spans="4:4" x14ac:dyDescent="0.2">
      <c r="D2317" s="63"/>
    </row>
    <row r="2318" spans="4:4" x14ac:dyDescent="0.2">
      <c r="D2318" s="63"/>
    </row>
    <row r="2319" spans="4:4" x14ac:dyDescent="0.2">
      <c r="D2319" s="63"/>
    </row>
    <row r="2320" spans="4:4" x14ac:dyDescent="0.2">
      <c r="D2320" s="63"/>
    </row>
    <row r="2321" spans="4:4" x14ac:dyDescent="0.2">
      <c r="D2321" s="63"/>
    </row>
    <row r="2322" spans="4:4" x14ac:dyDescent="0.2">
      <c r="D2322" s="63"/>
    </row>
    <row r="2323" spans="4:4" x14ac:dyDescent="0.2">
      <c r="D2323" s="63"/>
    </row>
    <row r="2324" spans="4:4" x14ac:dyDescent="0.2">
      <c r="D2324" s="63"/>
    </row>
    <row r="2325" spans="4:4" x14ac:dyDescent="0.2">
      <c r="D2325" s="63"/>
    </row>
    <row r="2326" spans="4:4" x14ac:dyDescent="0.2">
      <c r="D2326" s="63"/>
    </row>
    <row r="2327" spans="4:4" x14ac:dyDescent="0.2">
      <c r="D2327" s="63"/>
    </row>
    <row r="2328" spans="4:4" x14ac:dyDescent="0.2">
      <c r="D2328" s="63"/>
    </row>
    <row r="2329" spans="4:4" x14ac:dyDescent="0.2">
      <c r="D2329" s="63"/>
    </row>
    <row r="2330" spans="4:4" x14ac:dyDescent="0.2">
      <c r="D2330" s="63"/>
    </row>
    <row r="2331" spans="4:4" x14ac:dyDescent="0.2">
      <c r="D2331" s="63"/>
    </row>
    <row r="2332" spans="4:4" x14ac:dyDescent="0.2">
      <c r="D2332" s="63"/>
    </row>
    <row r="2333" spans="4:4" x14ac:dyDescent="0.2">
      <c r="D2333" s="63"/>
    </row>
    <row r="2334" spans="4:4" x14ac:dyDescent="0.2">
      <c r="D2334" s="63"/>
    </row>
    <row r="2335" spans="4:4" x14ac:dyDescent="0.2">
      <c r="D2335" s="63"/>
    </row>
    <row r="2336" spans="4:4" x14ac:dyDescent="0.2">
      <c r="D2336" s="63"/>
    </row>
    <row r="2337" spans="4:4" x14ac:dyDescent="0.2">
      <c r="D2337" s="63"/>
    </row>
    <row r="2338" spans="4:4" x14ac:dyDescent="0.2">
      <c r="D2338" s="63"/>
    </row>
    <row r="2339" spans="4:4" x14ac:dyDescent="0.2">
      <c r="D2339" s="63"/>
    </row>
    <row r="2340" spans="4:4" x14ac:dyDescent="0.2">
      <c r="D2340" s="63"/>
    </row>
    <row r="2341" spans="4:4" x14ac:dyDescent="0.2">
      <c r="D2341" s="63"/>
    </row>
    <row r="2342" spans="4:4" x14ac:dyDescent="0.2">
      <c r="D2342" s="63"/>
    </row>
    <row r="2343" spans="4:4" x14ac:dyDescent="0.2">
      <c r="D2343" s="63"/>
    </row>
    <row r="2344" spans="4:4" x14ac:dyDescent="0.2">
      <c r="D2344" s="63"/>
    </row>
    <row r="2345" spans="4:4" x14ac:dyDescent="0.2">
      <c r="D2345" s="63"/>
    </row>
    <row r="2346" spans="4:4" x14ac:dyDescent="0.2">
      <c r="D2346" s="63"/>
    </row>
    <row r="2347" spans="4:4" x14ac:dyDescent="0.2">
      <c r="D2347" s="63"/>
    </row>
    <row r="2348" spans="4:4" x14ac:dyDescent="0.2">
      <c r="D2348" s="63"/>
    </row>
    <row r="2349" spans="4:4" x14ac:dyDescent="0.2">
      <c r="D2349" s="63"/>
    </row>
    <row r="2350" spans="4:4" x14ac:dyDescent="0.2">
      <c r="D2350" s="63"/>
    </row>
    <row r="2351" spans="4:4" x14ac:dyDescent="0.2">
      <c r="D2351" s="63"/>
    </row>
    <row r="2352" spans="4:4" x14ac:dyDescent="0.2">
      <c r="D2352" s="63"/>
    </row>
    <row r="2353" spans="4:4" x14ac:dyDescent="0.2">
      <c r="D2353" s="63"/>
    </row>
    <row r="2354" spans="4:4" x14ac:dyDescent="0.2">
      <c r="D2354" s="63"/>
    </row>
    <row r="2355" spans="4:4" x14ac:dyDescent="0.2">
      <c r="D2355" s="63"/>
    </row>
    <row r="2356" spans="4:4" x14ac:dyDescent="0.2">
      <c r="D2356" s="63"/>
    </row>
    <row r="2357" spans="4:4" x14ac:dyDescent="0.2">
      <c r="D2357" s="63"/>
    </row>
    <row r="2358" spans="4:4" x14ac:dyDescent="0.2">
      <c r="D2358" s="63"/>
    </row>
    <row r="2359" spans="4:4" x14ac:dyDescent="0.2">
      <c r="D2359" s="63"/>
    </row>
    <row r="2360" spans="4:4" x14ac:dyDescent="0.2">
      <c r="D2360" s="63"/>
    </row>
    <row r="2361" spans="4:4" x14ac:dyDescent="0.2">
      <c r="D2361" s="63"/>
    </row>
    <row r="2362" spans="4:4" x14ac:dyDescent="0.2">
      <c r="D2362" s="63"/>
    </row>
    <row r="2363" spans="4:4" x14ac:dyDescent="0.2">
      <c r="D2363" s="63"/>
    </row>
    <row r="2364" spans="4:4" x14ac:dyDescent="0.2">
      <c r="D2364" s="63"/>
    </row>
    <row r="2365" spans="4:4" x14ac:dyDescent="0.2">
      <c r="D2365" s="63"/>
    </row>
    <row r="2366" spans="4:4" x14ac:dyDescent="0.2">
      <c r="D2366" s="63"/>
    </row>
    <row r="2367" spans="4:4" x14ac:dyDescent="0.2">
      <c r="D2367" s="63"/>
    </row>
    <row r="2368" spans="4:4" x14ac:dyDescent="0.2">
      <c r="D2368" s="63"/>
    </row>
    <row r="2369" spans="4:4" x14ac:dyDescent="0.2">
      <c r="D2369" s="63"/>
    </row>
    <row r="2370" spans="4:4" x14ac:dyDescent="0.2">
      <c r="D2370" s="63"/>
    </row>
    <row r="2371" spans="4:4" x14ac:dyDescent="0.2">
      <c r="D2371" s="63"/>
    </row>
    <row r="2372" spans="4:4" x14ac:dyDescent="0.2">
      <c r="D2372" s="63"/>
    </row>
    <row r="2373" spans="4:4" x14ac:dyDescent="0.2">
      <c r="D2373" s="63"/>
    </row>
    <row r="2374" spans="4:4" x14ac:dyDescent="0.2">
      <c r="D2374" s="63"/>
    </row>
    <row r="2375" spans="4:4" x14ac:dyDescent="0.2">
      <c r="D2375" s="63"/>
    </row>
    <row r="2376" spans="4:4" x14ac:dyDescent="0.2">
      <c r="D2376" s="63"/>
    </row>
    <row r="2377" spans="4:4" x14ac:dyDescent="0.2">
      <c r="D2377" s="63"/>
    </row>
    <row r="2378" spans="4:4" x14ac:dyDescent="0.2">
      <c r="D2378" s="63"/>
    </row>
    <row r="2379" spans="4:4" x14ac:dyDescent="0.2">
      <c r="D2379" s="63"/>
    </row>
    <row r="2380" spans="4:4" x14ac:dyDescent="0.2">
      <c r="D2380" s="63"/>
    </row>
    <row r="2381" spans="4:4" x14ac:dyDescent="0.2">
      <c r="D2381" s="63"/>
    </row>
    <row r="2382" spans="4:4" x14ac:dyDescent="0.2">
      <c r="D2382" s="63"/>
    </row>
    <row r="2383" spans="4:4" x14ac:dyDescent="0.2">
      <c r="D2383" s="63"/>
    </row>
    <row r="2384" spans="4:4" x14ac:dyDescent="0.2">
      <c r="D2384" s="63"/>
    </row>
    <row r="2385" spans="4:4" x14ac:dyDescent="0.2">
      <c r="D2385" s="63"/>
    </row>
    <row r="2386" spans="4:4" x14ac:dyDescent="0.2">
      <c r="D2386" s="63"/>
    </row>
    <row r="2387" spans="4:4" x14ac:dyDescent="0.2">
      <c r="D2387" s="63"/>
    </row>
    <row r="2388" spans="4:4" x14ac:dyDescent="0.2">
      <c r="D2388" s="63"/>
    </row>
    <row r="2389" spans="4:4" x14ac:dyDescent="0.2">
      <c r="D2389" s="63"/>
    </row>
    <row r="2390" spans="4:4" x14ac:dyDescent="0.2">
      <c r="D2390" s="63"/>
    </row>
    <row r="2391" spans="4:4" x14ac:dyDescent="0.2">
      <c r="D2391" s="63"/>
    </row>
    <row r="2392" spans="4:4" x14ac:dyDescent="0.2">
      <c r="D2392" s="63"/>
    </row>
    <row r="2393" spans="4:4" x14ac:dyDescent="0.2">
      <c r="D2393" s="63"/>
    </row>
    <row r="2394" spans="4:4" x14ac:dyDescent="0.2">
      <c r="D2394" s="63"/>
    </row>
    <row r="2395" spans="4:4" x14ac:dyDescent="0.2">
      <c r="D2395" s="63"/>
    </row>
    <row r="2396" spans="4:4" x14ac:dyDescent="0.2">
      <c r="D2396" s="63"/>
    </row>
    <row r="2397" spans="4:4" x14ac:dyDescent="0.2">
      <c r="D2397" s="63"/>
    </row>
    <row r="2398" spans="4:4" x14ac:dyDescent="0.2">
      <c r="D2398" s="63"/>
    </row>
    <row r="2399" spans="4:4" x14ac:dyDescent="0.2">
      <c r="D2399" s="63"/>
    </row>
    <row r="2400" spans="4:4" x14ac:dyDescent="0.2">
      <c r="D2400" s="63"/>
    </row>
    <row r="2401" spans="4:4" x14ac:dyDescent="0.2">
      <c r="D2401" s="63"/>
    </row>
    <row r="2402" spans="4:4" x14ac:dyDescent="0.2">
      <c r="D2402" s="63"/>
    </row>
    <row r="2403" spans="4:4" x14ac:dyDescent="0.2">
      <c r="D2403" s="63"/>
    </row>
    <row r="2404" spans="4:4" x14ac:dyDescent="0.2">
      <c r="D2404" s="63"/>
    </row>
    <row r="2405" spans="4:4" x14ac:dyDescent="0.2">
      <c r="D2405" s="63"/>
    </row>
    <row r="2406" spans="4:4" x14ac:dyDescent="0.2">
      <c r="D2406" s="63"/>
    </row>
    <row r="2407" spans="4:4" x14ac:dyDescent="0.2">
      <c r="D2407" s="63"/>
    </row>
    <row r="2408" spans="4:4" x14ac:dyDescent="0.2">
      <c r="D2408" s="63"/>
    </row>
    <row r="2409" spans="4:4" x14ac:dyDescent="0.2">
      <c r="D2409" s="63"/>
    </row>
    <row r="2410" spans="4:4" x14ac:dyDescent="0.2">
      <c r="D2410" s="63"/>
    </row>
    <row r="2411" spans="4:4" x14ac:dyDescent="0.2">
      <c r="D2411" s="63"/>
    </row>
    <row r="2412" spans="4:4" x14ac:dyDescent="0.2">
      <c r="D2412" s="63"/>
    </row>
    <row r="2413" spans="4:4" x14ac:dyDescent="0.2">
      <c r="D2413" s="63"/>
    </row>
    <row r="2414" spans="4:4" x14ac:dyDescent="0.2">
      <c r="D2414" s="63"/>
    </row>
    <row r="2415" spans="4:4" x14ac:dyDescent="0.2">
      <c r="D2415" s="63"/>
    </row>
    <row r="2416" spans="4:4" x14ac:dyDescent="0.2">
      <c r="D2416" s="63"/>
    </row>
    <row r="2417" spans="4:4" x14ac:dyDescent="0.2">
      <c r="D2417" s="63"/>
    </row>
    <row r="2418" spans="4:4" x14ac:dyDescent="0.2">
      <c r="D2418" s="63"/>
    </row>
    <row r="2419" spans="4:4" x14ac:dyDescent="0.2">
      <c r="D2419" s="63"/>
    </row>
    <row r="2420" spans="4:4" x14ac:dyDescent="0.2">
      <c r="D2420" s="63"/>
    </row>
    <row r="2421" spans="4:4" x14ac:dyDescent="0.2">
      <c r="D2421" s="63"/>
    </row>
    <row r="2422" spans="4:4" x14ac:dyDescent="0.2">
      <c r="D2422" s="63"/>
    </row>
    <row r="2423" spans="4:4" x14ac:dyDescent="0.2">
      <c r="D2423" s="63"/>
    </row>
    <row r="2424" spans="4:4" x14ac:dyDescent="0.2">
      <c r="D2424" s="63"/>
    </row>
    <row r="2425" spans="4:4" x14ac:dyDescent="0.2">
      <c r="D2425" s="63"/>
    </row>
    <row r="2426" spans="4:4" x14ac:dyDescent="0.2">
      <c r="D2426" s="63"/>
    </row>
    <row r="2427" spans="4:4" x14ac:dyDescent="0.2">
      <c r="D2427" s="63"/>
    </row>
    <row r="2428" spans="4:4" x14ac:dyDescent="0.2">
      <c r="D2428" s="63"/>
    </row>
    <row r="2429" spans="4:4" x14ac:dyDescent="0.2">
      <c r="D2429" s="63"/>
    </row>
    <row r="2430" spans="4:4" x14ac:dyDescent="0.2">
      <c r="D2430" s="63"/>
    </row>
    <row r="2431" spans="4:4" x14ac:dyDescent="0.2">
      <c r="D2431" s="63"/>
    </row>
    <row r="2432" spans="4:4" x14ac:dyDescent="0.2">
      <c r="D2432" s="63"/>
    </row>
    <row r="2433" spans="4:4" x14ac:dyDescent="0.2">
      <c r="D2433" s="63"/>
    </row>
    <row r="2434" spans="4:4" x14ac:dyDescent="0.2">
      <c r="D2434" s="63"/>
    </row>
    <row r="2435" spans="4:4" x14ac:dyDescent="0.2">
      <c r="D2435" s="63"/>
    </row>
    <row r="2436" spans="4:4" x14ac:dyDescent="0.2">
      <c r="D2436" s="63"/>
    </row>
    <row r="2437" spans="4:4" x14ac:dyDescent="0.2">
      <c r="D2437" s="63"/>
    </row>
    <row r="2438" spans="4:4" x14ac:dyDescent="0.2">
      <c r="D2438" s="63"/>
    </row>
    <row r="2439" spans="4:4" x14ac:dyDescent="0.2">
      <c r="D2439" s="63"/>
    </row>
    <row r="2440" spans="4:4" x14ac:dyDescent="0.2">
      <c r="D2440" s="63"/>
    </row>
    <row r="2441" spans="4:4" x14ac:dyDescent="0.2">
      <c r="D2441" s="63"/>
    </row>
    <row r="2442" spans="4:4" x14ac:dyDescent="0.2">
      <c r="D2442" s="63"/>
    </row>
    <row r="2443" spans="4:4" x14ac:dyDescent="0.2">
      <c r="D2443" s="63"/>
    </row>
    <row r="2444" spans="4:4" x14ac:dyDescent="0.2">
      <c r="D2444" s="63"/>
    </row>
    <row r="2445" spans="4:4" x14ac:dyDescent="0.2">
      <c r="D2445" s="63"/>
    </row>
    <row r="2446" spans="4:4" x14ac:dyDescent="0.2">
      <c r="D2446" s="63"/>
    </row>
    <row r="2447" spans="4:4" x14ac:dyDescent="0.2">
      <c r="D2447" s="63"/>
    </row>
    <row r="2448" spans="4:4" x14ac:dyDescent="0.2">
      <c r="D2448" s="63"/>
    </row>
    <row r="2449" spans="4:4" x14ac:dyDescent="0.2">
      <c r="D2449" s="63"/>
    </row>
    <row r="2450" spans="4:4" x14ac:dyDescent="0.2">
      <c r="D2450" s="63"/>
    </row>
    <row r="2451" spans="4:4" x14ac:dyDescent="0.2">
      <c r="D2451" s="63"/>
    </row>
    <row r="2452" spans="4:4" x14ac:dyDescent="0.2">
      <c r="D2452" s="63"/>
    </row>
    <row r="2453" spans="4:4" x14ac:dyDescent="0.2">
      <c r="D2453" s="63"/>
    </row>
    <row r="2454" spans="4:4" x14ac:dyDescent="0.2">
      <c r="D2454" s="63"/>
    </row>
    <row r="2455" spans="4:4" x14ac:dyDescent="0.2">
      <c r="D2455" s="63"/>
    </row>
    <row r="2456" spans="4:4" x14ac:dyDescent="0.2">
      <c r="D2456" s="63"/>
    </row>
    <row r="2457" spans="4:4" x14ac:dyDescent="0.2">
      <c r="D2457" s="63"/>
    </row>
    <row r="2458" spans="4:4" x14ac:dyDescent="0.2">
      <c r="D2458" s="63"/>
    </row>
    <row r="2459" spans="4:4" x14ac:dyDescent="0.2">
      <c r="D2459" s="63"/>
    </row>
    <row r="2460" spans="4:4" x14ac:dyDescent="0.2">
      <c r="D2460" s="63"/>
    </row>
    <row r="2461" spans="4:4" x14ac:dyDescent="0.2">
      <c r="D2461" s="63"/>
    </row>
    <row r="2462" spans="4:4" x14ac:dyDescent="0.2">
      <c r="D2462" s="63"/>
    </row>
    <row r="2463" spans="4:4" x14ac:dyDescent="0.2">
      <c r="D2463" s="63"/>
    </row>
    <row r="2464" spans="4:4" x14ac:dyDescent="0.2">
      <c r="D2464" s="63"/>
    </row>
    <row r="2465" spans="4:4" x14ac:dyDescent="0.2">
      <c r="D2465" s="63"/>
    </row>
    <row r="2466" spans="4:4" x14ac:dyDescent="0.2">
      <c r="D2466" s="63"/>
    </row>
    <row r="2467" spans="4:4" x14ac:dyDescent="0.2">
      <c r="D2467" s="63"/>
    </row>
    <row r="2468" spans="4:4" x14ac:dyDescent="0.2">
      <c r="D2468" s="63"/>
    </row>
    <row r="2469" spans="4:4" x14ac:dyDescent="0.2">
      <c r="D2469" s="63"/>
    </row>
    <row r="2470" spans="4:4" x14ac:dyDescent="0.2">
      <c r="D2470" s="63"/>
    </row>
    <row r="2471" spans="4:4" x14ac:dyDescent="0.2">
      <c r="D2471" s="63"/>
    </row>
    <row r="2472" spans="4:4" x14ac:dyDescent="0.2">
      <c r="D2472" s="63"/>
    </row>
    <row r="2473" spans="4:4" x14ac:dyDescent="0.2">
      <c r="D2473" s="63"/>
    </row>
    <row r="2474" spans="4:4" x14ac:dyDescent="0.2">
      <c r="D2474" s="63"/>
    </row>
    <row r="2475" spans="4:4" x14ac:dyDescent="0.2">
      <c r="D2475" s="63"/>
    </row>
    <row r="2476" spans="4:4" x14ac:dyDescent="0.2">
      <c r="D2476" s="63"/>
    </row>
    <row r="2477" spans="4:4" x14ac:dyDescent="0.2">
      <c r="D2477" s="63"/>
    </row>
    <row r="2478" spans="4:4" x14ac:dyDescent="0.2">
      <c r="D2478" s="63"/>
    </row>
    <row r="2479" spans="4:4" x14ac:dyDescent="0.2">
      <c r="D2479" s="63"/>
    </row>
    <row r="2480" spans="4:4" x14ac:dyDescent="0.2">
      <c r="D2480" s="63"/>
    </row>
    <row r="2481" spans="4:4" x14ac:dyDescent="0.2">
      <c r="D2481" s="63"/>
    </row>
    <row r="2482" spans="4:4" x14ac:dyDescent="0.2">
      <c r="D2482" s="63"/>
    </row>
    <row r="2483" spans="4:4" x14ac:dyDescent="0.2">
      <c r="D2483" s="63"/>
    </row>
    <row r="2484" spans="4:4" x14ac:dyDescent="0.2">
      <c r="D2484" s="63"/>
    </row>
    <row r="2485" spans="4:4" x14ac:dyDescent="0.2">
      <c r="D2485" s="63"/>
    </row>
    <row r="2486" spans="4:4" x14ac:dyDescent="0.2">
      <c r="D2486" s="63"/>
    </row>
    <row r="2487" spans="4:4" x14ac:dyDescent="0.2">
      <c r="D2487" s="63"/>
    </row>
    <row r="2488" spans="4:4" x14ac:dyDescent="0.2">
      <c r="D2488" s="63"/>
    </row>
    <row r="2489" spans="4:4" x14ac:dyDescent="0.2">
      <c r="D2489" s="63"/>
    </row>
    <row r="2490" spans="4:4" x14ac:dyDescent="0.2">
      <c r="D2490" s="63"/>
    </row>
    <row r="2491" spans="4:4" x14ac:dyDescent="0.2">
      <c r="D2491" s="63"/>
    </row>
    <row r="2492" spans="4:4" x14ac:dyDescent="0.2">
      <c r="D2492" s="63"/>
    </row>
    <row r="2493" spans="4:4" x14ac:dyDescent="0.2">
      <c r="D2493" s="63"/>
    </row>
    <row r="2494" spans="4:4" x14ac:dyDescent="0.2">
      <c r="D2494" s="63"/>
    </row>
    <row r="2495" spans="4:4" x14ac:dyDescent="0.2">
      <c r="D2495" s="63"/>
    </row>
    <row r="2496" spans="4:4" x14ac:dyDescent="0.2">
      <c r="D2496" s="63"/>
    </row>
    <row r="2497" spans="4:4" x14ac:dyDescent="0.2">
      <c r="D2497" s="63"/>
    </row>
    <row r="2498" spans="4:4" x14ac:dyDescent="0.2">
      <c r="D2498" s="63"/>
    </row>
    <row r="2499" spans="4:4" x14ac:dyDescent="0.2">
      <c r="D2499" s="63"/>
    </row>
    <row r="2500" spans="4:4" x14ac:dyDescent="0.2">
      <c r="D2500" s="63"/>
    </row>
    <row r="2501" spans="4:4" x14ac:dyDescent="0.2">
      <c r="D2501" s="63"/>
    </row>
    <row r="2502" spans="4:4" x14ac:dyDescent="0.2">
      <c r="D2502" s="63"/>
    </row>
    <row r="2503" spans="4:4" x14ac:dyDescent="0.2">
      <c r="D2503" s="63"/>
    </row>
    <row r="2504" spans="4:4" x14ac:dyDescent="0.2">
      <c r="D2504" s="63"/>
    </row>
    <row r="2505" spans="4:4" x14ac:dyDescent="0.2">
      <c r="D2505" s="63"/>
    </row>
    <row r="2506" spans="4:4" x14ac:dyDescent="0.2">
      <c r="D2506" s="63"/>
    </row>
    <row r="2507" spans="4:4" x14ac:dyDescent="0.2">
      <c r="D2507" s="63"/>
    </row>
    <row r="2508" spans="4:4" x14ac:dyDescent="0.2">
      <c r="D2508" s="63"/>
    </row>
    <row r="2509" spans="4:4" x14ac:dyDescent="0.2">
      <c r="D2509" s="63"/>
    </row>
    <row r="2510" spans="4:4" x14ac:dyDescent="0.2">
      <c r="D2510" s="63"/>
    </row>
    <row r="2511" spans="4:4" x14ac:dyDescent="0.2">
      <c r="D2511" s="63"/>
    </row>
    <row r="2512" spans="4:4" x14ac:dyDescent="0.2">
      <c r="D2512" s="63"/>
    </row>
    <row r="2513" spans="4:4" x14ac:dyDescent="0.2">
      <c r="D2513" s="63"/>
    </row>
    <row r="2514" spans="4:4" x14ac:dyDescent="0.2">
      <c r="D2514" s="63"/>
    </row>
    <row r="2515" spans="4:4" x14ac:dyDescent="0.2">
      <c r="D2515" s="63"/>
    </row>
    <row r="2516" spans="4:4" x14ac:dyDescent="0.2">
      <c r="D2516" s="63"/>
    </row>
    <row r="2517" spans="4:4" x14ac:dyDescent="0.2">
      <c r="D2517" s="63"/>
    </row>
    <row r="2518" spans="4:4" x14ac:dyDescent="0.2">
      <c r="D2518" s="63"/>
    </row>
    <row r="2519" spans="4:4" x14ac:dyDescent="0.2">
      <c r="D2519" s="63"/>
    </row>
    <row r="2520" spans="4:4" x14ac:dyDescent="0.2">
      <c r="D2520" s="63"/>
    </row>
    <row r="2521" spans="4:4" x14ac:dyDescent="0.2">
      <c r="D2521" s="63"/>
    </row>
    <row r="2522" spans="4:4" x14ac:dyDescent="0.2">
      <c r="D2522" s="63"/>
    </row>
    <row r="2523" spans="4:4" x14ac:dyDescent="0.2">
      <c r="D2523" s="63"/>
    </row>
    <row r="2524" spans="4:4" x14ac:dyDescent="0.2">
      <c r="D2524" s="63"/>
    </row>
    <row r="2525" spans="4:4" x14ac:dyDescent="0.2">
      <c r="D2525" s="63"/>
    </row>
    <row r="2526" spans="4:4" x14ac:dyDescent="0.2">
      <c r="D2526" s="63"/>
    </row>
    <row r="2527" spans="4:4" x14ac:dyDescent="0.2">
      <c r="D2527" s="63"/>
    </row>
    <row r="2528" spans="4:4" x14ac:dyDescent="0.2">
      <c r="D2528" s="63"/>
    </row>
    <row r="2529" spans="4:4" x14ac:dyDescent="0.2">
      <c r="D2529" s="63"/>
    </row>
    <row r="2530" spans="4:4" x14ac:dyDescent="0.2">
      <c r="D2530" s="63"/>
    </row>
    <row r="2531" spans="4:4" x14ac:dyDescent="0.2">
      <c r="D2531" s="63"/>
    </row>
    <row r="2532" spans="4:4" x14ac:dyDescent="0.2">
      <c r="D2532" s="63"/>
    </row>
    <row r="2533" spans="4:4" x14ac:dyDescent="0.2">
      <c r="D2533" s="63"/>
    </row>
    <row r="2534" spans="4:4" x14ac:dyDescent="0.2">
      <c r="D2534" s="63"/>
    </row>
    <row r="2535" spans="4:4" x14ac:dyDescent="0.2">
      <c r="D2535" s="63"/>
    </row>
    <row r="2536" spans="4:4" x14ac:dyDescent="0.2">
      <c r="D2536" s="63"/>
    </row>
    <row r="2537" spans="4:4" x14ac:dyDescent="0.2">
      <c r="D2537" s="63"/>
    </row>
    <row r="2538" spans="4:4" x14ac:dyDescent="0.2">
      <c r="D2538" s="63"/>
    </row>
    <row r="2539" spans="4:4" x14ac:dyDescent="0.2">
      <c r="D2539" s="63"/>
    </row>
    <row r="2540" spans="4:4" x14ac:dyDescent="0.2">
      <c r="D2540" s="63"/>
    </row>
    <row r="2541" spans="4:4" x14ac:dyDescent="0.2">
      <c r="D2541" s="63"/>
    </row>
    <row r="2542" spans="4:4" x14ac:dyDescent="0.2">
      <c r="D2542" s="63"/>
    </row>
    <row r="2543" spans="4:4" x14ac:dyDescent="0.2">
      <c r="D2543" s="63"/>
    </row>
    <row r="2544" spans="4:4" x14ac:dyDescent="0.2">
      <c r="D2544" s="63"/>
    </row>
    <row r="2545" spans="4:4" x14ac:dyDescent="0.2">
      <c r="D2545" s="63"/>
    </row>
    <row r="2546" spans="4:4" x14ac:dyDescent="0.2">
      <c r="D2546" s="63"/>
    </row>
    <row r="2547" spans="4:4" x14ac:dyDescent="0.2">
      <c r="D2547" s="63"/>
    </row>
    <row r="2548" spans="4:4" x14ac:dyDescent="0.2">
      <c r="D2548" s="63"/>
    </row>
    <row r="2549" spans="4:4" x14ac:dyDescent="0.2">
      <c r="D2549" s="63"/>
    </row>
    <row r="2550" spans="4:4" x14ac:dyDescent="0.2">
      <c r="D2550" s="63"/>
    </row>
    <row r="2551" spans="4:4" x14ac:dyDescent="0.2">
      <c r="D2551" s="63"/>
    </row>
    <row r="2552" spans="4:4" x14ac:dyDescent="0.2">
      <c r="D2552" s="63"/>
    </row>
    <row r="2553" spans="4:4" x14ac:dyDescent="0.2">
      <c r="D2553" s="63"/>
    </row>
    <row r="2554" spans="4:4" x14ac:dyDescent="0.2">
      <c r="D2554" s="63"/>
    </row>
    <row r="2555" spans="4:4" x14ac:dyDescent="0.2">
      <c r="D2555" s="63"/>
    </row>
    <row r="2556" spans="4:4" x14ac:dyDescent="0.2">
      <c r="D2556" s="63"/>
    </row>
    <row r="2557" spans="4:4" x14ac:dyDescent="0.2">
      <c r="D2557" s="63"/>
    </row>
    <row r="2558" spans="4:4" x14ac:dyDescent="0.2">
      <c r="D2558" s="63"/>
    </row>
    <row r="2559" spans="4:4" x14ac:dyDescent="0.2">
      <c r="D2559" s="63"/>
    </row>
    <row r="2560" spans="4:4" x14ac:dyDescent="0.2">
      <c r="D2560" s="63"/>
    </row>
    <row r="2561" spans="4:4" x14ac:dyDescent="0.2">
      <c r="D2561" s="63"/>
    </row>
    <row r="2562" spans="4:4" x14ac:dyDescent="0.2">
      <c r="D2562" s="63"/>
    </row>
    <row r="2563" spans="4:4" x14ac:dyDescent="0.2">
      <c r="D2563" s="63"/>
    </row>
    <row r="2564" spans="4:4" x14ac:dyDescent="0.2">
      <c r="D2564" s="63"/>
    </row>
    <row r="2565" spans="4:4" x14ac:dyDescent="0.2">
      <c r="D2565" s="63"/>
    </row>
    <row r="2566" spans="4:4" x14ac:dyDescent="0.2">
      <c r="D2566" s="63"/>
    </row>
    <row r="2567" spans="4:4" x14ac:dyDescent="0.2">
      <c r="D2567" s="63"/>
    </row>
    <row r="2568" spans="4:4" x14ac:dyDescent="0.2">
      <c r="D2568" s="63"/>
    </row>
    <row r="2569" spans="4:4" x14ac:dyDescent="0.2">
      <c r="D2569" s="63"/>
    </row>
    <row r="2570" spans="4:4" x14ac:dyDescent="0.2">
      <c r="D2570" s="63"/>
    </row>
    <row r="2571" spans="4:4" x14ac:dyDescent="0.2">
      <c r="D2571" s="63"/>
    </row>
    <row r="2572" spans="4:4" x14ac:dyDescent="0.2">
      <c r="D2572" s="63"/>
    </row>
    <row r="2573" spans="4:4" x14ac:dyDescent="0.2">
      <c r="D2573" s="63"/>
    </row>
    <row r="2574" spans="4:4" x14ac:dyDescent="0.2">
      <c r="D2574" s="63"/>
    </row>
    <row r="2575" spans="4:4" x14ac:dyDescent="0.2">
      <c r="D2575" s="63"/>
    </row>
    <row r="2576" spans="4:4" x14ac:dyDescent="0.2">
      <c r="D2576" s="63"/>
    </row>
    <row r="2577" spans="4:4" x14ac:dyDescent="0.2">
      <c r="D2577" s="63"/>
    </row>
    <row r="2578" spans="4:4" x14ac:dyDescent="0.2">
      <c r="D2578" s="63"/>
    </row>
    <row r="2579" spans="4:4" x14ac:dyDescent="0.2">
      <c r="D2579" s="63"/>
    </row>
    <row r="2580" spans="4:4" x14ac:dyDescent="0.2">
      <c r="D2580" s="63"/>
    </row>
    <row r="2581" spans="4:4" x14ac:dyDescent="0.2">
      <c r="D2581" s="63"/>
    </row>
    <row r="2582" spans="4:4" x14ac:dyDescent="0.2">
      <c r="D2582" s="63"/>
    </row>
    <row r="2583" spans="4:4" x14ac:dyDescent="0.2">
      <c r="D2583" s="63"/>
    </row>
    <row r="2584" spans="4:4" x14ac:dyDescent="0.2">
      <c r="D2584" s="63"/>
    </row>
    <row r="2585" spans="4:4" x14ac:dyDescent="0.2">
      <c r="D2585" s="63"/>
    </row>
    <row r="2586" spans="4:4" x14ac:dyDescent="0.2">
      <c r="D2586" s="63"/>
    </row>
    <row r="2587" spans="4:4" x14ac:dyDescent="0.2">
      <c r="D2587" s="63"/>
    </row>
    <row r="2588" spans="4:4" x14ac:dyDescent="0.2">
      <c r="D2588" s="63"/>
    </row>
    <row r="2589" spans="4:4" x14ac:dyDescent="0.2">
      <c r="D2589" s="63"/>
    </row>
    <row r="2590" spans="4:4" x14ac:dyDescent="0.2">
      <c r="D2590" s="63"/>
    </row>
    <row r="2591" spans="4:4" x14ac:dyDescent="0.2">
      <c r="D2591" s="63"/>
    </row>
    <row r="2592" spans="4:4" x14ac:dyDescent="0.2">
      <c r="D2592" s="63"/>
    </row>
    <row r="2593" spans="4:4" x14ac:dyDescent="0.2">
      <c r="D2593" s="63"/>
    </row>
    <row r="2594" spans="4:4" x14ac:dyDescent="0.2">
      <c r="D2594" s="63"/>
    </row>
    <row r="2595" spans="4:4" x14ac:dyDescent="0.2">
      <c r="D2595" s="63"/>
    </row>
    <row r="2596" spans="4:4" x14ac:dyDescent="0.2">
      <c r="D2596" s="63"/>
    </row>
    <row r="2597" spans="4:4" x14ac:dyDescent="0.2">
      <c r="D2597" s="63"/>
    </row>
    <row r="2598" spans="4:4" x14ac:dyDescent="0.2">
      <c r="D2598" s="63"/>
    </row>
    <row r="2599" spans="4:4" x14ac:dyDescent="0.2">
      <c r="D2599" s="63"/>
    </row>
    <row r="2600" spans="4:4" x14ac:dyDescent="0.2">
      <c r="D2600" s="63"/>
    </row>
    <row r="2601" spans="4:4" x14ac:dyDescent="0.2">
      <c r="D2601" s="63"/>
    </row>
    <row r="2602" spans="4:4" x14ac:dyDescent="0.2">
      <c r="D2602" s="63"/>
    </row>
    <row r="2603" spans="4:4" x14ac:dyDescent="0.2">
      <c r="D2603" s="63"/>
    </row>
    <row r="2604" spans="4:4" x14ac:dyDescent="0.2">
      <c r="D2604" s="63"/>
    </row>
    <row r="2605" spans="4:4" x14ac:dyDescent="0.2">
      <c r="D2605" s="63"/>
    </row>
    <row r="2606" spans="4:4" x14ac:dyDescent="0.2">
      <c r="D2606" s="63"/>
    </row>
    <row r="2607" spans="4:4" x14ac:dyDescent="0.2">
      <c r="D2607" s="63"/>
    </row>
    <row r="2608" spans="4:4" x14ac:dyDescent="0.2">
      <c r="D2608" s="63"/>
    </row>
    <row r="2609" spans="4:4" x14ac:dyDescent="0.2">
      <c r="D2609" s="63"/>
    </row>
    <row r="2610" spans="4:4" x14ac:dyDescent="0.2">
      <c r="D2610" s="63"/>
    </row>
    <row r="2611" spans="4:4" x14ac:dyDescent="0.2">
      <c r="D2611" s="63"/>
    </row>
    <row r="2612" spans="4:4" x14ac:dyDescent="0.2">
      <c r="D2612" s="63"/>
    </row>
    <row r="2613" spans="4:4" x14ac:dyDescent="0.2">
      <c r="D2613" s="63"/>
    </row>
    <row r="2614" spans="4:4" x14ac:dyDescent="0.2">
      <c r="D2614" s="63"/>
    </row>
    <row r="2615" spans="4:4" x14ac:dyDescent="0.2">
      <c r="D2615" s="63"/>
    </row>
    <row r="2616" spans="4:4" x14ac:dyDescent="0.2">
      <c r="D2616" s="63"/>
    </row>
    <row r="2617" spans="4:4" x14ac:dyDescent="0.2">
      <c r="D2617" s="63"/>
    </row>
    <row r="2618" spans="4:4" x14ac:dyDescent="0.2">
      <c r="D2618" s="63"/>
    </row>
    <row r="2619" spans="4:4" x14ac:dyDescent="0.2">
      <c r="D2619" s="63"/>
    </row>
    <row r="2620" spans="4:4" x14ac:dyDescent="0.2">
      <c r="D2620" s="63"/>
    </row>
    <row r="2621" spans="4:4" x14ac:dyDescent="0.2">
      <c r="D2621" s="63"/>
    </row>
    <row r="2622" spans="4:4" x14ac:dyDescent="0.2">
      <c r="D2622" s="63"/>
    </row>
    <row r="2623" spans="4:4" x14ac:dyDescent="0.2">
      <c r="D2623" s="63"/>
    </row>
    <row r="2624" spans="4:4" x14ac:dyDescent="0.2">
      <c r="D2624" s="63"/>
    </row>
    <row r="2625" spans="4:4" x14ac:dyDescent="0.2">
      <c r="D2625" s="63"/>
    </row>
    <row r="2626" spans="4:4" x14ac:dyDescent="0.2">
      <c r="D2626" s="63"/>
    </row>
    <row r="2627" spans="4:4" x14ac:dyDescent="0.2">
      <c r="D2627" s="63"/>
    </row>
    <row r="2628" spans="4:4" x14ac:dyDescent="0.2">
      <c r="D2628" s="63"/>
    </row>
    <row r="2629" spans="4:4" x14ac:dyDescent="0.2">
      <c r="D2629" s="63"/>
    </row>
    <row r="2630" spans="4:4" x14ac:dyDescent="0.2">
      <c r="D2630" s="63"/>
    </row>
    <row r="2631" spans="4:4" x14ac:dyDescent="0.2">
      <c r="D2631" s="63"/>
    </row>
    <row r="2632" spans="4:4" x14ac:dyDescent="0.2">
      <c r="D2632" s="63"/>
    </row>
    <row r="2633" spans="4:4" x14ac:dyDescent="0.2">
      <c r="D2633" s="63"/>
    </row>
    <row r="2634" spans="4:4" x14ac:dyDescent="0.2">
      <c r="D2634" s="63"/>
    </row>
    <row r="2635" spans="4:4" x14ac:dyDescent="0.2">
      <c r="D2635" s="63"/>
    </row>
    <row r="2636" spans="4:4" x14ac:dyDescent="0.2">
      <c r="D2636" s="63"/>
    </row>
    <row r="2637" spans="4:4" x14ac:dyDescent="0.2">
      <c r="D2637" s="63"/>
    </row>
    <row r="2638" spans="4:4" x14ac:dyDescent="0.2">
      <c r="D2638" s="63"/>
    </row>
    <row r="2639" spans="4:4" x14ac:dyDescent="0.2">
      <c r="D2639" s="63"/>
    </row>
    <row r="2640" spans="4:4" x14ac:dyDescent="0.2">
      <c r="D2640" s="63"/>
    </row>
    <row r="2641" spans="4:4" x14ac:dyDescent="0.2">
      <c r="D2641" s="63"/>
    </row>
    <row r="2642" spans="4:4" x14ac:dyDescent="0.2">
      <c r="D2642" s="63"/>
    </row>
    <row r="2643" spans="4:4" x14ac:dyDescent="0.2">
      <c r="D2643" s="63"/>
    </row>
    <row r="2644" spans="4:4" x14ac:dyDescent="0.2">
      <c r="D2644" s="63"/>
    </row>
    <row r="2645" spans="4:4" x14ac:dyDescent="0.2">
      <c r="D2645" s="63"/>
    </row>
    <row r="2646" spans="4:4" x14ac:dyDescent="0.2">
      <c r="D2646" s="63"/>
    </row>
    <row r="2647" spans="4:4" x14ac:dyDescent="0.2">
      <c r="D2647" s="63"/>
    </row>
    <row r="2648" spans="4:4" x14ac:dyDescent="0.2">
      <c r="D2648" s="63"/>
    </row>
    <row r="2649" spans="4:4" x14ac:dyDescent="0.2">
      <c r="D2649" s="63"/>
    </row>
    <row r="2650" spans="4:4" x14ac:dyDescent="0.2">
      <c r="D2650" s="63"/>
    </row>
    <row r="2651" spans="4:4" x14ac:dyDescent="0.2">
      <c r="D2651" s="63"/>
    </row>
    <row r="2652" spans="4:4" x14ac:dyDescent="0.2">
      <c r="D2652" s="63"/>
    </row>
    <row r="2653" spans="4:4" x14ac:dyDescent="0.2">
      <c r="D2653" s="63"/>
    </row>
    <row r="2654" spans="4:4" x14ac:dyDescent="0.2">
      <c r="D2654" s="63"/>
    </row>
    <row r="2655" spans="4:4" x14ac:dyDescent="0.2">
      <c r="D2655" s="63"/>
    </row>
    <row r="2656" spans="4:4" x14ac:dyDescent="0.2">
      <c r="D2656" s="63"/>
    </row>
    <row r="2657" spans="4:4" x14ac:dyDescent="0.2">
      <c r="D2657" s="63"/>
    </row>
    <row r="2658" spans="4:4" x14ac:dyDescent="0.2">
      <c r="D2658" s="63"/>
    </row>
    <row r="2659" spans="4:4" x14ac:dyDescent="0.2">
      <c r="D2659" s="63"/>
    </row>
    <row r="2660" spans="4:4" x14ac:dyDescent="0.2">
      <c r="D2660" s="63"/>
    </row>
    <row r="2661" spans="4:4" x14ac:dyDescent="0.2">
      <c r="D2661" s="63"/>
    </row>
    <row r="2662" spans="4:4" x14ac:dyDescent="0.2">
      <c r="D2662" s="63"/>
    </row>
    <row r="2663" spans="4:4" x14ac:dyDescent="0.2">
      <c r="D2663" s="63"/>
    </row>
    <row r="2664" spans="4:4" x14ac:dyDescent="0.2">
      <c r="D2664" s="63"/>
    </row>
    <row r="2665" spans="4:4" x14ac:dyDescent="0.2">
      <c r="D2665" s="63"/>
    </row>
    <row r="2666" spans="4:4" x14ac:dyDescent="0.2">
      <c r="D2666" s="63"/>
    </row>
    <row r="2667" spans="4:4" x14ac:dyDescent="0.2">
      <c r="D2667" s="63"/>
    </row>
    <row r="2668" spans="4:4" x14ac:dyDescent="0.2">
      <c r="D2668" s="63"/>
    </row>
    <row r="2669" spans="4:4" x14ac:dyDescent="0.2">
      <c r="D2669" s="63"/>
    </row>
    <row r="2670" spans="4:4" x14ac:dyDescent="0.2">
      <c r="D2670" s="63"/>
    </row>
    <row r="2671" spans="4:4" x14ac:dyDescent="0.2">
      <c r="D2671" s="63"/>
    </row>
    <row r="2672" spans="4:4" x14ac:dyDescent="0.2">
      <c r="D2672" s="63"/>
    </row>
    <row r="2673" spans="4:4" x14ac:dyDescent="0.2">
      <c r="D2673" s="63"/>
    </row>
    <row r="2674" spans="4:4" x14ac:dyDescent="0.2">
      <c r="D2674" s="63"/>
    </row>
    <row r="2675" spans="4:4" x14ac:dyDescent="0.2">
      <c r="D2675" s="63"/>
    </row>
    <row r="2676" spans="4:4" x14ac:dyDescent="0.2">
      <c r="D2676" s="63"/>
    </row>
    <row r="2677" spans="4:4" x14ac:dyDescent="0.2">
      <c r="D2677" s="63"/>
    </row>
    <row r="2678" spans="4:4" x14ac:dyDescent="0.2">
      <c r="D2678" s="63"/>
    </row>
    <row r="2679" spans="4:4" x14ac:dyDescent="0.2">
      <c r="D2679" s="63"/>
    </row>
    <row r="2680" spans="4:4" x14ac:dyDescent="0.2">
      <c r="D2680" s="63"/>
    </row>
    <row r="2681" spans="4:4" x14ac:dyDescent="0.2">
      <c r="D2681" s="63"/>
    </row>
    <row r="2682" spans="4:4" x14ac:dyDescent="0.2">
      <c r="D2682" s="63"/>
    </row>
    <row r="2683" spans="4:4" x14ac:dyDescent="0.2">
      <c r="D2683" s="63"/>
    </row>
    <row r="2684" spans="4:4" x14ac:dyDescent="0.2">
      <c r="D2684" s="63"/>
    </row>
    <row r="2685" spans="4:4" x14ac:dyDescent="0.2">
      <c r="D2685" s="63"/>
    </row>
    <row r="2686" spans="4:4" x14ac:dyDescent="0.2">
      <c r="D2686" s="63"/>
    </row>
    <row r="2687" spans="4:4" x14ac:dyDescent="0.2">
      <c r="D2687" s="63"/>
    </row>
    <row r="2688" spans="4:4" x14ac:dyDescent="0.2">
      <c r="D2688" s="63"/>
    </row>
    <row r="2689" spans="4:4" x14ac:dyDescent="0.2">
      <c r="D2689" s="63"/>
    </row>
    <row r="2690" spans="4:4" x14ac:dyDescent="0.2">
      <c r="D2690" s="63"/>
    </row>
    <row r="2691" spans="4:4" x14ac:dyDescent="0.2">
      <c r="D2691" s="63"/>
    </row>
    <row r="2692" spans="4:4" x14ac:dyDescent="0.2">
      <c r="D2692" s="63"/>
    </row>
    <row r="2693" spans="4:4" x14ac:dyDescent="0.2">
      <c r="D2693" s="63"/>
    </row>
    <row r="2694" spans="4:4" x14ac:dyDescent="0.2">
      <c r="D2694" s="63"/>
    </row>
    <row r="2695" spans="4:4" x14ac:dyDescent="0.2">
      <c r="D2695" s="63"/>
    </row>
    <row r="2696" spans="4:4" x14ac:dyDescent="0.2">
      <c r="D2696" s="63"/>
    </row>
    <row r="2697" spans="4:4" x14ac:dyDescent="0.2">
      <c r="D2697" s="63"/>
    </row>
    <row r="2698" spans="4:4" x14ac:dyDescent="0.2">
      <c r="D2698" s="63"/>
    </row>
    <row r="2699" spans="4:4" x14ac:dyDescent="0.2">
      <c r="D2699" s="63"/>
    </row>
    <row r="2700" spans="4:4" x14ac:dyDescent="0.2">
      <c r="D2700" s="63"/>
    </row>
    <row r="2701" spans="4:4" x14ac:dyDescent="0.2">
      <c r="D2701" s="63"/>
    </row>
    <row r="2702" spans="4:4" x14ac:dyDescent="0.2">
      <c r="D2702" s="63"/>
    </row>
    <row r="2703" spans="4:4" x14ac:dyDescent="0.2">
      <c r="D2703" s="63"/>
    </row>
    <row r="2704" spans="4:4" x14ac:dyDescent="0.2">
      <c r="D2704" s="63"/>
    </row>
    <row r="2705" spans="4:4" x14ac:dyDescent="0.2">
      <c r="D2705" s="63"/>
    </row>
    <row r="2706" spans="4:4" x14ac:dyDescent="0.2">
      <c r="D2706" s="63"/>
    </row>
    <row r="2707" spans="4:4" x14ac:dyDescent="0.2">
      <c r="D2707" s="63"/>
    </row>
    <row r="2708" spans="4:4" x14ac:dyDescent="0.2">
      <c r="D2708" s="63"/>
    </row>
    <row r="2709" spans="4:4" x14ac:dyDescent="0.2">
      <c r="D2709" s="63"/>
    </row>
    <row r="2710" spans="4:4" x14ac:dyDescent="0.2">
      <c r="D2710" s="63"/>
    </row>
    <row r="2711" spans="4:4" x14ac:dyDescent="0.2">
      <c r="D2711" s="63"/>
    </row>
    <row r="2712" spans="4:4" x14ac:dyDescent="0.2">
      <c r="D2712" s="63"/>
    </row>
    <row r="2713" spans="4:4" x14ac:dyDescent="0.2">
      <c r="D2713" s="63"/>
    </row>
    <row r="2714" spans="4:4" x14ac:dyDescent="0.2">
      <c r="D2714" s="63"/>
    </row>
    <row r="2715" spans="4:4" x14ac:dyDescent="0.2">
      <c r="D2715" s="63"/>
    </row>
    <row r="2716" spans="4:4" x14ac:dyDescent="0.2">
      <c r="D2716" s="63"/>
    </row>
    <row r="2717" spans="4:4" x14ac:dyDescent="0.2">
      <c r="D2717" s="63"/>
    </row>
    <row r="2718" spans="4:4" x14ac:dyDescent="0.2">
      <c r="D2718" s="63"/>
    </row>
    <row r="2719" spans="4:4" x14ac:dyDescent="0.2">
      <c r="D2719" s="63"/>
    </row>
    <row r="2720" spans="4:4" x14ac:dyDescent="0.2">
      <c r="D2720" s="63"/>
    </row>
    <row r="2721" spans="4:4" x14ac:dyDescent="0.2">
      <c r="D2721" s="63"/>
    </row>
    <row r="2722" spans="4:4" x14ac:dyDescent="0.2">
      <c r="D2722" s="63"/>
    </row>
    <row r="2723" spans="4:4" x14ac:dyDescent="0.2">
      <c r="D2723" s="63"/>
    </row>
    <row r="2724" spans="4:4" x14ac:dyDescent="0.2">
      <c r="D2724" s="63"/>
    </row>
    <row r="2725" spans="4:4" x14ac:dyDescent="0.2">
      <c r="D2725" s="63"/>
    </row>
    <row r="2726" spans="4:4" x14ac:dyDescent="0.2">
      <c r="D2726" s="63"/>
    </row>
    <row r="2727" spans="4:4" x14ac:dyDescent="0.2">
      <c r="D2727" s="63"/>
    </row>
    <row r="2728" spans="4:4" x14ac:dyDescent="0.2">
      <c r="D2728" s="63"/>
    </row>
    <row r="2729" spans="4:4" x14ac:dyDescent="0.2">
      <c r="D2729" s="63"/>
    </row>
    <row r="2730" spans="4:4" x14ac:dyDescent="0.2">
      <c r="D2730" s="63"/>
    </row>
    <row r="2731" spans="4:4" x14ac:dyDescent="0.2">
      <c r="D2731" s="63"/>
    </row>
    <row r="2732" spans="4:4" x14ac:dyDescent="0.2">
      <c r="D2732" s="63"/>
    </row>
    <row r="2733" spans="4:4" x14ac:dyDescent="0.2">
      <c r="D2733" s="63"/>
    </row>
    <row r="2734" spans="4:4" x14ac:dyDescent="0.2">
      <c r="D2734" s="63"/>
    </row>
    <row r="2735" spans="4:4" x14ac:dyDescent="0.2">
      <c r="D2735" s="63"/>
    </row>
    <row r="2736" spans="4:4" x14ac:dyDescent="0.2">
      <c r="D2736" s="63"/>
    </row>
    <row r="2737" spans="4:4" x14ac:dyDescent="0.2">
      <c r="D2737" s="63"/>
    </row>
    <row r="2738" spans="4:4" x14ac:dyDescent="0.2">
      <c r="D2738" s="63"/>
    </row>
    <row r="2739" spans="4:4" x14ac:dyDescent="0.2">
      <c r="D2739" s="63"/>
    </row>
    <row r="2740" spans="4:4" x14ac:dyDescent="0.2">
      <c r="D2740" s="63"/>
    </row>
    <row r="2741" spans="4:4" x14ac:dyDescent="0.2">
      <c r="D2741" s="63"/>
    </row>
    <row r="2742" spans="4:4" x14ac:dyDescent="0.2">
      <c r="D2742" s="63"/>
    </row>
    <row r="2743" spans="4:4" x14ac:dyDescent="0.2">
      <c r="D2743" s="63"/>
    </row>
    <row r="2744" spans="4:4" x14ac:dyDescent="0.2">
      <c r="D2744" s="63"/>
    </row>
    <row r="2745" spans="4:4" x14ac:dyDescent="0.2">
      <c r="D2745" s="63"/>
    </row>
    <row r="2746" spans="4:4" x14ac:dyDescent="0.2">
      <c r="D2746" s="63"/>
    </row>
    <row r="2747" spans="4:4" x14ac:dyDescent="0.2">
      <c r="D2747" s="63"/>
    </row>
    <row r="2748" spans="4:4" x14ac:dyDescent="0.2">
      <c r="D2748" s="63"/>
    </row>
    <row r="2749" spans="4:4" x14ac:dyDescent="0.2">
      <c r="D2749" s="63"/>
    </row>
    <row r="2750" spans="4:4" x14ac:dyDescent="0.2">
      <c r="D2750" s="63"/>
    </row>
    <row r="2751" spans="4:4" x14ac:dyDescent="0.2">
      <c r="D2751" s="63"/>
    </row>
    <row r="2752" spans="4:4" x14ac:dyDescent="0.2">
      <c r="D2752" s="63"/>
    </row>
    <row r="2753" spans="4:4" x14ac:dyDescent="0.2">
      <c r="D2753" s="63"/>
    </row>
    <row r="2754" spans="4:4" x14ac:dyDescent="0.2">
      <c r="D2754" s="63"/>
    </row>
    <row r="2755" spans="4:4" x14ac:dyDescent="0.2">
      <c r="D2755" s="63"/>
    </row>
    <row r="2756" spans="4:4" x14ac:dyDescent="0.2">
      <c r="D2756" s="63"/>
    </row>
    <row r="2757" spans="4:4" x14ac:dyDescent="0.2">
      <c r="D2757" s="63"/>
    </row>
    <row r="2758" spans="4:4" x14ac:dyDescent="0.2">
      <c r="D2758" s="63"/>
    </row>
    <row r="2759" spans="4:4" x14ac:dyDescent="0.2">
      <c r="D2759" s="63"/>
    </row>
    <row r="2760" spans="4:4" x14ac:dyDescent="0.2">
      <c r="D2760" s="63"/>
    </row>
    <row r="2761" spans="4:4" x14ac:dyDescent="0.2">
      <c r="D2761" s="63"/>
    </row>
    <row r="2762" spans="4:4" x14ac:dyDescent="0.2">
      <c r="D2762" s="63"/>
    </row>
    <row r="2763" spans="4:4" x14ac:dyDescent="0.2">
      <c r="D2763" s="63"/>
    </row>
    <row r="2764" spans="4:4" x14ac:dyDescent="0.2">
      <c r="D2764" s="63"/>
    </row>
    <row r="2765" spans="4:4" x14ac:dyDescent="0.2">
      <c r="D2765" s="63"/>
    </row>
    <row r="2766" spans="4:4" x14ac:dyDescent="0.2">
      <c r="D2766" s="63"/>
    </row>
    <row r="2767" spans="4:4" x14ac:dyDescent="0.2">
      <c r="D2767" s="63"/>
    </row>
    <row r="2768" spans="4:4" x14ac:dyDescent="0.2">
      <c r="D2768" s="63"/>
    </row>
    <row r="2769" spans="4:4" x14ac:dyDescent="0.2">
      <c r="D2769" s="63"/>
    </row>
    <row r="2770" spans="4:4" x14ac:dyDescent="0.2">
      <c r="D2770" s="63"/>
    </row>
    <row r="2771" spans="4:4" x14ac:dyDescent="0.2">
      <c r="D2771" s="63"/>
    </row>
    <row r="2772" spans="4:4" x14ac:dyDescent="0.2">
      <c r="D2772" s="63"/>
    </row>
    <row r="2773" spans="4:4" x14ac:dyDescent="0.2">
      <c r="D2773" s="63"/>
    </row>
    <row r="2774" spans="4:4" x14ac:dyDescent="0.2">
      <c r="D2774" s="63"/>
    </row>
    <row r="2775" spans="4:4" x14ac:dyDescent="0.2">
      <c r="D2775" s="63"/>
    </row>
    <row r="2776" spans="4:4" x14ac:dyDescent="0.2">
      <c r="D2776" s="63"/>
    </row>
    <row r="2777" spans="4:4" x14ac:dyDescent="0.2">
      <c r="D2777" s="63"/>
    </row>
    <row r="2778" spans="4:4" x14ac:dyDescent="0.2">
      <c r="D2778" s="63"/>
    </row>
    <row r="2779" spans="4:4" x14ac:dyDescent="0.2">
      <c r="D2779" s="63"/>
    </row>
    <row r="2780" spans="4:4" x14ac:dyDescent="0.2">
      <c r="D2780" s="63"/>
    </row>
    <row r="2781" spans="4:4" x14ac:dyDescent="0.2">
      <c r="D2781" s="63"/>
    </row>
    <row r="2782" spans="4:4" x14ac:dyDescent="0.2">
      <c r="D2782" s="63"/>
    </row>
    <row r="2783" spans="4:4" x14ac:dyDescent="0.2">
      <c r="D2783" s="63"/>
    </row>
    <row r="2784" spans="4:4" x14ac:dyDescent="0.2">
      <c r="D2784" s="63"/>
    </row>
    <row r="2785" spans="4:4" x14ac:dyDescent="0.2">
      <c r="D2785" s="63"/>
    </row>
    <row r="2786" spans="4:4" x14ac:dyDescent="0.2">
      <c r="D2786" s="63"/>
    </row>
    <row r="2787" spans="4:4" x14ac:dyDescent="0.2">
      <c r="D2787" s="63"/>
    </row>
    <row r="2788" spans="4:4" x14ac:dyDescent="0.2">
      <c r="D2788" s="63"/>
    </row>
    <row r="2789" spans="4:4" x14ac:dyDescent="0.2">
      <c r="D2789" s="63"/>
    </row>
    <row r="2790" spans="4:4" x14ac:dyDescent="0.2">
      <c r="D2790" s="63"/>
    </row>
    <row r="2791" spans="4:4" x14ac:dyDescent="0.2">
      <c r="D2791" s="63"/>
    </row>
    <row r="2792" spans="4:4" x14ac:dyDescent="0.2">
      <c r="D2792" s="63"/>
    </row>
    <row r="2793" spans="4:4" x14ac:dyDescent="0.2">
      <c r="D2793" s="63"/>
    </row>
    <row r="2794" spans="4:4" x14ac:dyDescent="0.2">
      <c r="D2794" s="63"/>
    </row>
    <row r="2795" spans="4:4" x14ac:dyDescent="0.2">
      <c r="D2795" s="63"/>
    </row>
    <row r="2796" spans="4:4" x14ac:dyDescent="0.2">
      <c r="D2796" s="63"/>
    </row>
    <row r="2797" spans="4:4" x14ac:dyDescent="0.2">
      <c r="D2797" s="63"/>
    </row>
    <row r="2798" spans="4:4" x14ac:dyDescent="0.2">
      <c r="D2798" s="63"/>
    </row>
    <row r="2799" spans="4:4" x14ac:dyDescent="0.2">
      <c r="D2799" s="63"/>
    </row>
    <row r="2800" spans="4:4" x14ac:dyDescent="0.2">
      <c r="D2800" s="63"/>
    </row>
    <row r="2801" spans="4:4" x14ac:dyDescent="0.2">
      <c r="D2801" s="63"/>
    </row>
    <row r="2802" spans="4:4" x14ac:dyDescent="0.2">
      <c r="D2802" s="63"/>
    </row>
    <row r="2803" spans="4:4" x14ac:dyDescent="0.2">
      <c r="D2803" s="63"/>
    </row>
    <row r="2804" spans="4:4" x14ac:dyDescent="0.2">
      <c r="D2804" s="63"/>
    </row>
    <row r="2805" spans="4:4" x14ac:dyDescent="0.2">
      <c r="D2805" s="63"/>
    </row>
    <row r="2806" spans="4:4" x14ac:dyDescent="0.2">
      <c r="D2806" s="63"/>
    </row>
    <row r="2807" spans="4:4" x14ac:dyDescent="0.2">
      <c r="D2807" s="63"/>
    </row>
    <row r="2808" spans="4:4" x14ac:dyDescent="0.2">
      <c r="D2808" s="63"/>
    </row>
    <row r="2809" spans="4:4" x14ac:dyDescent="0.2">
      <c r="D2809" s="63"/>
    </row>
    <row r="2810" spans="4:4" x14ac:dyDescent="0.2">
      <c r="D2810" s="63"/>
    </row>
    <row r="2811" spans="4:4" x14ac:dyDescent="0.2">
      <c r="D2811" s="63"/>
    </row>
    <row r="2812" spans="4:4" x14ac:dyDescent="0.2">
      <c r="D2812" s="63"/>
    </row>
    <row r="2813" spans="4:4" x14ac:dyDescent="0.2">
      <c r="D2813" s="63"/>
    </row>
    <row r="2814" spans="4:4" x14ac:dyDescent="0.2">
      <c r="D2814" s="63"/>
    </row>
    <row r="2815" spans="4:4" x14ac:dyDescent="0.2">
      <c r="D2815" s="63"/>
    </row>
    <row r="2816" spans="4:4" x14ac:dyDescent="0.2">
      <c r="D2816" s="63"/>
    </row>
    <row r="2817" spans="4:4" x14ac:dyDescent="0.2">
      <c r="D2817" s="63"/>
    </row>
    <row r="2818" spans="4:4" x14ac:dyDescent="0.2">
      <c r="D2818" s="63"/>
    </row>
    <row r="2819" spans="4:4" x14ac:dyDescent="0.2">
      <c r="D2819" s="63"/>
    </row>
    <row r="2820" spans="4:4" x14ac:dyDescent="0.2">
      <c r="D2820" s="63"/>
    </row>
    <row r="2821" spans="4:4" x14ac:dyDescent="0.2">
      <c r="D2821" s="63"/>
    </row>
    <row r="2822" spans="4:4" x14ac:dyDescent="0.2">
      <c r="D2822" s="63"/>
    </row>
    <row r="2823" spans="4:4" x14ac:dyDescent="0.2">
      <c r="D2823" s="63"/>
    </row>
    <row r="2824" spans="4:4" x14ac:dyDescent="0.2">
      <c r="D2824" s="63"/>
    </row>
    <row r="2825" spans="4:4" x14ac:dyDescent="0.2">
      <c r="D2825" s="63"/>
    </row>
    <row r="2826" spans="4:4" x14ac:dyDescent="0.2">
      <c r="D2826" s="63"/>
    </row>
    <row r="2827" spans="4:4" x14ac:dyDescent="0.2">
      <c r="D2827" s="63"/>
    </row>
    <row r="2828" spans="4:4" x14ac:dyDescent="0.2">
      <c r="D2828" s="63"/>
    </row>
    <row r="2829" spans="4:4" x14ac:dyDescent="0.2">
      <c r="D2829" s="63"/>
    </row>
    <row r="2830" spans="4:4" x14ac:dyDescent="0.2">
      <c r="D2830" s="63"/>
    </row>
    <row r="2831" spans="4:4" x14ac:dyDescent="0.2">
      <c r="D2831" s="63"/>
    </row>
    <row r="2832" spans="4:4" x14ac:dyDescent="0.2">
      <c r="D2832" s="63"/>
    </row>
    <row r="2833" spans="4:4" x14ac:dyDescent="0.2">
      <c r="D2833" s="63"/>
    </row>
    <row r="2834" spans="4:4" x14ac:dyDescent="0.2">
      <c r="D2834" s="63"/>
    </row>
    <row r="2835" spans="4:4" x14ac:dyDescent="0.2">
      <c r="D2835" s="63"/>
    </row>
    <row r="2836" spans="4:4" x14ac:dyDescent="0.2">
      <c r="D2836" s="63"/>
    </row>
    <row r="2837" spans="4:4" x14ac:dyDescent="0.2">
      <c r="D2837" s="63"/>
    </row>
    <row r="2838" spans="4:4" x14ac:dyDescent="0.2">
      <c r="D2838" s="63"/>
    </row>
    <row r="2839" spans="4:4" x14ac:dyDescent="0.2">
      <c r="D2839" s="63"/>
    </row>
    <row r="2840" spans="4:4" x14ac:dyDescent="0.2">
      <c r="D2840" s="63"/>
    </row>
    <row r="2841" spans="4:4" x14ac:dyDescent="0.2">
      <c r="D2841" s="63"/>
    </row>
    <row r="2842" spans="4:4" x14ac:dyDescent="0.2">
      <c r="D2842" s="63"/>
    </row>
    <row r="2843" spans="4:4" x14ac:dyDescent="0.2">
      <c r="D2843" s="63"/>
    </row>
    <row r="2844" spans="4:4" x14ac:dyDescent="0.2">
      <c r="D2844" s="63"/>
    </row>
    <row r="2845" spans="4:4" x14ac:dyDescent="0.2">
      <c r="D2845" s="63"/>
    </row>
    <row r="2846" spans="4:4" x14ac:dyDescent="0.2">
      <c r="D2846" s="63"/>
    </row>
    <row r="2847" spans="4:4" x14ac:dyDescent="0.2">
      <c r="D2847" s="63"/>
    </row>
    <row r="2848" spans="4:4" x14ac:dyDescent="0.2">
      <c r="D2848" s="63"/>
    </row>
    <row r="2849" spans="4:4" x14ac:dyDescent="0.2">
      <c r="D2849" s="63"/>
    </row>
    <row r="2850" spans="4:4" x14ac:dyDescent="0.2">
      <c r="D2850" s="63"/>
    </row>
    <row r="2851" spans="4:4" x14ac:dyDescent="0.2">
      <c r="D2851" s="63"/>
    </row>
    <row r="2852" spans="4:4" x14ac:dyDescent="0.2">
      <c r="D2852" s="63"/>
    </row>
    <row r="2853" spans="4:4" x14ac:dyDescent="0.2">
      <c r="D2853" s="63"/>
    </row>
    <row r="2854" spans="4:4" x14ac:dyDescent="0.2">
      <c r="D2854" s="63"/>
    </row>
    <row r="2855" spans="4:4" x14ac:dyDescent="0.2">
      <c r="D2855" s="63"/>
    </row>
    <row r="2856" spans="4:4" x14ac:dyDescent="0.2">
      <c r="D2856" s="63"/>
    </row>
    <row r="2857" spans="4:4" x14ac:dyDescent="0.2">
      <c r="D2857" s="63"/>
    </row>
    <row r="2858" spans="4:4" x14ac:dyDescent="0.2">
      <c r="D2858" s="63"/>
    </row>
    <row r="2859" spans="4:4" x14ac:dyDescent="0.2">
      <c r="D2859" s="63"/>
    </row>
    <row r="2860" spans="4:4" x14ac:dyDescent="0.2">
      <c r="D2860" s="63"/>
    </row>
    <row r="2861" spans="4:4" x14ac:dyDescent="0.2">
      <c r="D2861" s="63"/>
    </row>
    <row r="2862" spans="4:4" x14ac:dyDescent="0.2">
      <c r="D2862" s="63"/>
    </row>
    <row r="2863" spans="4:4" x14ac:dyDescent="0.2">
      <c r="D2863" s="63"/>
    </row>
    <row r="2864" spans="4:4" x14ac:dyDescent="0.2">
      <c r="D2864" s="63"/>
    </row>
    <row r="2865" spans="4:4" x14ac:dyDescent="0.2">
      <c r="D2865" s="63"/>
    </row>
    <row r="2866" spans="4:4" x14ac:dyDescent="0.2">
      <c r="D2866" s="63"/>
    </row>
    <row r="2867" spans="4:4" x14ac:dyDescent="0.2">
      <c r="D2867" s="63"/>
    </row>
    <row r="2868" spans="4:4" x14ac:dyDescent="0.2">
      <c r="D2868" s="63"/>
    </row>
    <row r="2869" spans="4:4" x14ac:dyDescent="0.2">
      <c r="D2869" s="63"/>
    </row>
    <row r="2870" spans="4:4" x14ac:dyDescent="0.2">
      <c r="D2870" s="63"/>
    </row>
    <row r="2871" spans="4:4" x14ac:dyDescent="0.2">
      <c r="D2871" s="63"/>
    </row>
    <row r="2872" spans="4:4" x14ac:dyDescent="0.2">
      <c r="D2872" s="63"/>
    </row>
    <row r="2873" spans="4:4" x14ac:dyDescent="0.2">
      <c r="D2873" s="63"/>
    </row>
    <row r="2874" spans="4:4" x14ac:dyDescent="0.2">
      <c r="D2874" s="63"/>
    </row>
    <row r="2875" spans="4:4" x14ac:dyDescent="0.2">
      <c r="D2875" s="63"/>
    </row>
    <row r="2876" spans="4:4" x14ac:dyDescent="0.2">
      <c r="D2876" s="63"/>
    </row>
    <row r="2877" spans="4:4" x14ac:dyDescent="0.2">
      <c r="D2877" s="63"/>
    </row>
    <row r="2878" spans="4:4" x14ac:dyDescent="0.2">
      <c r="D2878" s="63"/>
    </row>
    <row r="2879" spans="4:4" x14ac:dyDescent="0.2">
      <c r="D2879" s="63"/>
    </row>
    <row r="2880" spans="4:4" x14ac:dyDescent="0.2">
      <c r="D2880" s="63"/>
    </row>
    <row r="2881" spans="4:4" x14ac:dyDescent="0.2">
      <c r="D2881" s="63"/>
    </row>
    <row r="2882" spans="4:4" x14ac:dyDescent="0.2">
      <c r="D2882" s="63"/>
    </row>
    <row r="2883" spans="4:4" x14ac:dyDescent="0.2">
      <c r="D2883" s="63"/>
    </row>
    <row r="2884" spans="4:4" x14ac:dyDescent="0.2">
      <c r="D2884" s="63"/>
    </row>
    <row r="2885" spans="4:4" x14ac:dyDescent="0.2">
      <c r="D2885" s="63"/>
    </row>
    <row r="2886" spans="4:4" x14ac:dyDescent="0.2">
      <c r="D2886" s="63"/>
    </row>
    <row r="2887" spans="4:4" x14ac:dyDescent="0.2">
      <c r="D2887" s="63"/>
    </row>
    <row r="2888" spans="4:4" x14ac:dyDescent="0.2">
      <c r="D2888" s="63"/>
    </row>
    <row r="2889" spans="4:4" x14ac:dyDescent="0.2">
      <c r="D2889" s="63"/>
    </row>
    <row r="2890" spans="4:4" x14ac:dyDescent="0.2">
      <c r="D2890" s="63"/>
    </row>
    <row r="2891" spans="4:4" x14ac:dyDescent="0.2">
      <c r="D2891" s="63"/>
    </row>
    <row r="2892" spans="4:4" x14ac:dyDescent="0.2">
      <c r="D2892" s="63"/>
    </row>
    <row r="2893" spans="4:4" x14ac:dyDescent="0.2">
      <c r="D2893" s="63"/>
    </row>
    <row r="2894" spans="4:4" x14ac:dyDescent="0.2">
      <c r="D2894" s="63"/>
    </row>
    <row r="2895" spans="4:4" x14ac:dyDescent="0.2">
      <c r="D2895" s="63"/>
    </row>
    <row r="2896" spans="4:4" x14ac:dyDescent="0.2">
      <c r="D2896" s="63"/>
    </row>
    <row r="2897" spans="4:4" x14ac:dyDescent="0.2">
      <c r="D2897" s="63"/>
    </row>
    <row r="2898" spans="4:4" x14ac:dyDescent="0.2">
      <c r="D2898" s="63"/>
    </row>
    <row r="2899" spans="4:4" x14ac:dyDescent="0.2">
      <c r="D2899" s="63"/>
    </row>
    <row r="2900" spans="4:4" x14ac:dyDescent="0.2">
      <c r="D2900" s="63"/>
    </row>
    <row r="2901" spans="4:4" x14ac:dyDescent="0.2">
      <c r="D2901" s="63"/>
    </row>
    <row r="2902" spans="4:4" x14ac:dyDescent="0.2">
      <c r="D2902" s="63"/>
    </row>
    <row r="2903" spans="4:4" x14ac:dyDescent="0.2">
      <c r="D2903" s="63"/>
    </row>
    <row r="2904" spans="4:4" x14ac:dyDescent="0.2">
      <c r="D2904" s="63"/>
    </row>
    <row r="2905" spans="4:4" x14ac:dyDescent="0.2">
      <c r="D2905" s="63"/>
    </row>
    <row r="2906" spans="4:4" x14ac:dyDescent="0.2">
      <c r="D2906" s="63"/>
    </row>
    <row r="2907" spans="4:4" x14ac:dyDescent="0.2">
      <c r="D2907" s="63"/>
    </row>
    <row r="2908" spans="4:4" x14ac:dyDescent="0.2">
      <c r="D2908" s="63"/>
    </row>
    <row r="2909" spans="4:4" x14ac:dyDescent="0.2">
      <c r="D2909" s="63"/>
    </row>
    <row r="2910" spans="4:4" x14ac:dyDescent="0.2">
      <c r="D2910" s="63"/>
    </row>
    <row r="2911" spans="4:4" x14ac:dyDescent="0.2">
      <c r="D2911" s="63"/>
    </row>
    <row r="2912" spans="4:4" x14ac:dyDescent="0.2">
      <c r="D2912" s="63"/>
    </row>
    <row r="2913" spans="4:4" x14ac:dyDescent="0.2">
      <c r="D2913" s="63"/>
    </row>
    <row r="2914" spans="4:4" x14ac:dyDescent="0.2">
      <c r="D2914" s="63"/>
    </row>
    <row r="2915" spans="4:4" x14ac:dyDescent="0.2">
      <c r="D2915" s="63"/>
    </row>
    <row r="2916" spans="4:4" x14ac:dyDescent="0.2">
      <c r="D2916" s="63"/>
    </row>
    <row r="2917" spans="4:4" x14ac:dyDescent="0.2">
      <c r="D2917" s="63"/>
    </row>
    <row r="2918" spans="4:4" x14ac:dyDescent="0.2">
      <c r="D2918" s="63"/>
    </row>
    <row r="2919" spans="4:4" x14ac:dyDescent="0.2">
      <c r="D2919" s="63"/>
    </row>
    <row r="2920" spans="4:4" x14ac:dyDescent="0.2">
      <c r="D2920" s="63"/>
    </row>
    <row r="2921" spans="4:4" x14ac:dyDescent="0.2">
      <c r="D2921" s="63"/>
    </row>
    <row r="2922" spans="4:4" x14ac:dyDescent="0.2">
      <c r="D2922" s="63"/>
    </row>
    <row r="2923" spans="4:4" x14ac:dyDescent="0.2">
      <c r="D2923" s="63"/>
    </row>
    <row r="2924" spans="4:4" x14ac:dyDescent="0.2">
      <c r="D2924" s="63"/>
    </row>
    <row r="2925" spans="4:4" x14ac:dyDescent="0.2">
      <c r="D2925" s="63"/>
    </row>
    <row r="2926" spans="4:4" x14ac:dyDescent="0.2">
      <c r="D2926" s="63"/>
    </row>
    <row r="2927" spans="4:4" x14ac:dyDescent="0.2">
      <c r="D2927" s="63"/>
    </row>
    <row r="2928" spans="4:4" x14ac:dyDescent="0.2">
      <c r="D2928" s="63"/>
    </row>
    <row r="2929" spans="4:4" x14ac:dyDescent="0.2">
      <c r="D2929" s="63"/>
    </row>
    <row r="2930" spans="4:4" x14ac:dyDescent="0.2">
      <c r="D2930" s="63"/>
    </row>
    <row r="2931" spans="4:4" x14ac:dyDescent="0.2">
      <c r="D2931" s="63"/>
    </row>
    <row r="2932" spans="4:4" x14ac:dyDescent="0.2">
      <c r="D2932" s="63"/>
    </row>
    <row r="2933" spans="4:4" x14ac:dyDescent="0.2">
      <c r="D2933" s="63"/>
    </row>
    <row r="2934" spans="4:4" x14ac:dyDescent="0.2">
      <c r="D2934" s="63"/>
    </row>
    <row r="2935" spans="4:4" x14ac:dyDescent="0.2">
      <c r="D2935" s="63"/>
    </row>
    <row r="2936" spans="4:4" x14ac:dyDescent="0.2">
      <c r="D2936" s="63"/>
    </row>
    <row r="2937" spans="4:4" x14ac:dyDescent="0.2">
      <c r="D2937" s="63"/>
    </row>
    <row r="2938" spans="4:4" x14ac:dyDescent="0.2">
      <c r="D2938" s="63"/>
    </row>
    <row r="2939" spans="4:4" x14ac:dyDescent="0.2">
      <c r="D2939" s="63"/>
    </row>
    <row r="2940" spans="4:4" x14ac:dyDescent="0.2">
      <c r="D2940" s="63"/>
    </row>
    <row r="2941" spans="4:4" x14ac:dyDescent="0.2">
      <c r="D2941" s="63"/>
    </row>
    <row r="2942" spans="4:4" x14ac:dyDescent="0.2">
      <c r="D2942" s="63"/>
    </row>
    <row r="2943" spans="4:4" x14ac:dyDescent="0.2">
      <c r="D2943" s="63"/>
    </row>
    <row r="2944" spans="4:4" x14ac:dyDescent="0.2">
      <c r="D2944" s="63"/>
    </row>
    <row r="2945" spans="4:4" x14ac:dyDescent="0.2">
      <c r="D2945" s="63"/>
    </row>
    <row r="2946" spans="4:4" x14ac:dyDescent="0.2">
      <c r="D2946" s="63"/>
    </row>
    <row r="2947" spans="4:4" x14ac:dyDescent="0.2">
      <c r="D2947" s="63"/>
    </row>
    <row r="2948" spans="4:4" x14ac:dyDescent="0.2">
      <c r="D2948" s="63"/>
    </row>
    <row r="2949" spans="4:4" x14ac:dyDescent="0.2">
      <c r="D2949" s="63"/>
    </row>
    <row r="2950" spans="4:4" x14ac:dyDescent="0.2">
      <c r="D2950" s="63"/>
    </row>
    <row r="2951" spans="4:4" x14ac:dyDescent="0.2">
      <c r="D2951" s="63"/>
    </row>
    <row r="2952" spans="4:4" x14ac:dyDescent="0.2">
      <c r="D2952" s="63"/>
    </row>
    <row r="2953" spans="4:4" x14ac:dyDescent="0.2">
      <c r="D2953" s="63"/>
    </row>
    <row r="2954" spans="4:4" x14ac:dyDescent="0.2">
      <c r="D2954" s="63"/>
    </row>
    <row r="2955" spans="4:4" x14ac:dyDescent="0.2">
      <c r="D2955" s="63"/>
    </row>
    <row r="2956" spans="4:4" x14ac:dyDescent="0.2">
      <c r="D2956" s="63"/>
    </row>
    <row r="2957" spans="4:4" x14ac:dyDescent="0.2">
      <c r="D2957" s="63"/>
    </row>
    <row r="2958" spans="4:4" x14ac:dyDescent="0.2">
      <c r="D2958" s="63"/>
    </row>
    <row r="2959" spans="4:4" x14ac:dyDescent="0.2">
      <c r="D2959" s="63"/>
    </row>
    <row r="2960" spans="4:4" x14ac:dyDescent="0.2">
      <c r="D2960" s="63"/>
    </row>
    <row r="2961" spans="4:4" x14ac:dyDescent="0.2">
      <c r="D2961" s="63"/>
    </row>
    <row r="2962" spans="4:4" x14ac:dyDescent="0.2">
      <c r="D2962" s="63"/>
    </row>
    <row r="2963" spans="4:4" x14ac:dyDescent="0.2">
      <c r="D2963" s="63"/>
    </row>
    <row r="2964" spans="4:4" x14ac:dyDescent="0.2">
      <c r="D2964" s="63"/>
    </row>
    <row r="2965" spans="4:4" x14ac:dyDescent="0.2">
      <c r="D2965" s="63"/>
    </row>
    <row r="2966" spans="4:4" x14ac:dyDescent="0.2">
      <c r="D2966" s="63"/>
    </row>
    <row r="2967" spans="4:4" x14ac:dyDescent="0.2">
      <c r="D2967" s="63"/>
    </row>
    <row r="2968" spans="4:4" x14ac:dyDescent="0.2">
      <c r="D2968" s="63"/>
    </row>
    <row r="2969" spans="4:4" x14ac:dyDescent="0.2">
      <c r="D2969" s="63"/>
    </row>
    <row r="2970" spans="4:4" x14ac:dyDescent="0.2">
      <c r="D2970" s="63"/>
    </row>
    <row r="2971" spans="4:4" x14ac:dyDescent="0.2">
      <c r="D2971" s="63"/>
    </row>
    <row r="2972" spans="4:4" x14ac:dyDescent="0.2">
      <c r="D2972" s="63"/>
    </row>
    <row r="2973" spans="4:4" x14ac:dyDescent="0.2">
      <c r="D2973" s="63"/>
    </row>
    <row r="2974" spans="4:4" x14ac:dyDescent="0.2">
      <c r="D2974" s="63"/>
    </row>
    <row r="2975" spans="4:4" x14ac:dyDescent="0.2">
      <c r="D2975" s="63"/>
    </row>
    <row r="2976" spans="4:4" x14ac:dyDescent="0.2">
      <c r="D2976" s="63"/>
    </row>
    <row r="2977" spans="4:4" x14ac:dyDescent="0.2">
      <c r="D2977" s="63"/>
    </row>
    <row r="2978" spans="4:4" x14ac:dyDescent="0.2">
      <c r="D2978" s="63"/>
    </row>
    <row r="2979" spans="4:4" x14ac:dyDescent="0.2">
      <c r="D2979" s="63"/>
    </row>
    <row r="2980" spans="4:4" x14ac:dyDescent="0.2">
      <c r="D2980" s="63"/>
    </row>
    <row r="2981" spans="4:4" x14ac:dyDescent="0.2">
      <c r="D2981" s="63"/>
    </row>
    <row r="2982" spans="4:4" x14ac:dyDescent="0.2">
      <c r="D2982" s="63"/>
    </row>
    <row r="2983" spans="4:4" x14ac:dyDescent="0.2">
      <c r="D2983" s="63"/>
    </row>
    <row r="2984" spans="4:4" x14ac:dyDescent="0.2">
      <c r="D2984" s="63"/>
    </row>
    <row r="2985" spans="4:4" x14ac:dyDescent="0.2">
      <c r="D2985" s="63"/>
    </row>
    <row r="2986" spans="4:4" x14ac:dyDescent="0.2">
      <c r="D2986" s="63"/>
    </row>
    <row r="2987" spans="4:4" x14ac:dyDescent="0.2">
      <c r="D2987" s="63"/>
    </row>
    <row r="2988" spans="4:4" x14ac:dyDescent="0.2">
      <c r="D2988" s="63"/>
    </row>
    <row r="2989" spans="4:4" x14ac:dyDescent="0.2">
      <c r="D2989" s="63"/>
    </row>
    <row r="2990" spans="4:4" x14ac:dyDescent="0.2">
      <c r="D2990" s="63"/>
    </row>
    <row r="2991" spans="4:4" x14ac:dyDescent="0.2">
      <c r="D2991" s="63"/>
    </row>
    <row r="2992" spans="4:4" x14ac:dyDescent="0.2">
      <c r="D2992" s="63"/>
    </row>
    <row r="2993" spans="4:4" x14ac:dyDescent="0.2">
      <c r="D2993" s="63"/>
    </row>
    <row r="2994" spans="4:4" x14ac:dyDescent="0.2">
      <c r="D2994" s="63"/>
    </row>
    <row r="2995" spans="4:4" x14ac:dyDescent="0.2">
      <c r="D2995" s="63"/>
    </row>
    <row r="2996" spans="4:4" x14ac:dyDescent="0.2">
      <c r="D2996" s="63"/>
    </row>
    <row r="2997" spans="4:4" x14ac:dyDescent="0.2">
      <c r="D2997" s="63"/>
    </row>
    <row r="2998" spans="4:4" x14ac:dyDescent="0.2">
      <c r="D2998" s="63"/>
    </row>
    <row r="2999" spans="4:4" x14ac:dyDescent="0.2">
      <c r="D2999" s="63"/>
    </row>
    <row r="3000" spans="4:4" x14ac:dyDescent="0.2">
      <c r="D3000" s="63"/>
    </row>
    <row r="3001" spans="4:4" x14ac:dyDescent="0.2">
      <c r="D3001" s="63"/>
    </row>
    <row r="3002" spans="4:4" x14ac:dyDescent="0.2">
      <c r="D3002" s="63"/>
    </row>
    <row r="3003" spans="4:4" x14ac:dyDescent="0.2">
      <c r="D3003" s="63"/>
    </row>
    <row r="3004" spans="4:4" x14ac:dyDescent="0.2">
      <c r="D3004" s="63"/>
    </row>
    <row r="3005" spans="4:4" x14ac:dyDescent="0.2">
      <c r="D3005" s="63"/>
    </row>
    <row r="3006" spans="4:4" x14ac:dyDescent="0.2">
      <c r="D3006" s="63"/>
    </row>
    <row r="3007" spans="4:4" x14ac:dyDescent="0.2">
      <c r="D3007" s="63"/>
    </row>
    <row r="3008" spans="4:4" x14ac:dyDescent="0.2">
      <c r="D3008" s="63"/>
    </row>
    <row r="3009" spans="4:4" x14ac:dyDescent="0.2">
      <c r="D3009" s="63"/>
    </row>
    <row r="3010" spans="4:4" x14ac:dyDescent="0.2">
      <c r="D3010" s="63"/>
    </row>
    <row r="3011" spans="4:4" x14ac:dyDescent="0.2">
      <c r="D3011" s="63"/>
    </row>
    <row r="3012" spans="4:4" x14ac:dyDescent="0.2">
      <c r="D3012" s="63"/>
    </row>
    <row r="3013" spans="4:4" x14ac:dyDescent="0.2">
      <c r="D3013" s="63"/>
    </row>
    <row r="3014" spans="4:4" x14ac:dyDescent="0.2">
      <c r="D3014" s="63"/>
    </row>
    <row r="3015" spans="4:4" x14ac:dyDescent="0.2">
      <c r="D3015" s="63"/>
    </row>
    <row r="3016" spans="4:4" x14ac:dyDescent="0.2">
      <c r="D3016" s="63"/>
    </row>
    <row r="3017" spans="4:4" x14ac:dyDescent="0.2">
      <c r="D3017" s="63"/>
    </row>
    <row r="3018" spans="4:4" x14ac:dyDescent="0.2">
      <c r="D3018" s="63"/>
    </row>
    <row r="3019" spans="4:4" x14ac:dyDescent="0.2">
      <c r="D3019" s="63"/>
    </row>
    <row r="3020" spans="4:4" x14ac:dyDescent="0.2">
      <c r="D3020" s="63"/>
    </row>
    <row r="3021" spans="4:4" x14ac:dyDescent="0.2">
      <c r="D3021" s="63"/>
    </row>
    <row r="3022" spans="4:4" x14ac:dyDescent="0.2">
      <c r="D3022" s="63"/>
    </row>
    <row r="3023" spans="4:4" x14ac:dyDescent="0.2">
      <c r="D3023" s="63"/>
    </row>
    <row r="3024" spans="4:4" x14ac:dyDescent="0.2">
      <c r="D3024" s="63"/>
    </row>
    <row r="3025" spans="4:4" x14ac:dyDescent="0.2">
      <c r="D3025" s="63"/>
    </row>
    <row r="3026" spans="4:4" x14ac:dyDescent="0.2">
      <c r="D3026" s="63"/>
    </row>
    <row r="3027" spans="4:4" x14ac:dyDescent="0.2">
      <c r="D3027" s="61"/>
    </row>
    <row r="3028" spans="4:4" x14ac:dyDescent="0.2">
      <c r="D3028" s="61"/>
    </row>
    <row r="3029" spans="4:4" x14ac:dyDescent="0.2">
      <c r="D3029" s="61"/>
    </row>
    <row r="3030" spans="4:4" x14ac:dyDescent="0.2">
      <c r="D3030" s="61"/>
    </row>
    <row r="3031" spans="4:4" x14ac:dyDescent="0.2">
      <c r="D3031" s="61"/>
    </row>
    <row r="3032" spans="4:4" x14ac:dyDescent="0.2">
      <c r="D3032" s="61"/>
    </row>
    <row r="3033" spans="4:4" x14ac:dyDescent="0.2">
      <c r="D3033" s="61"/>
    </row>
    <row r="3034" spans="4:4" x14ac:dyDescent="0.2">
      <c r="D3034" s="61"/>
    </row>
    <row r="3035" spans="4:4" x14ac:dyDescent="0.2">
      <c r="D3035" s="61"/>
    </row>
    <row r="3036" spans="4:4" x14ac:dyDescent="0.2">
      <c r="D3036" s="61"/>
    </row>
    <row r="3037" spans="4:4" x14ac:dyDescent="0.2">
      <c r="D3037" s="61"/>
    </row>
    <row r="3038" spans="4:4" x14ac:dyDescent="0.2">
      <c r="D3038" s="61"/>
    </row>
    <row r="3039" spans="4:4" x14ac:dyDescent="0.2">
      <c r="D3039" s="61"/>
    </row>
    <row r="3040" spans="4:4" x14ac:dyDescent="0.2">
      <c r="D3040" s="61"/>
    </row>
    <row r="3041" spans="4:4" x14ac:dyDescent="0.2">
      <c r="D3041" s="61"/>
    </row>
    <row r="3042" spans="4:4" x14ac:dyDescent="0.2">
      <c r="D3042" s="61"/>
    </row>
    <row r="3043" spans="4:4" x14ac:dyDescent="0.2">
      <c r="D3043" s="61"/>
    </row>
    <row r="3044" spans="4:4" x14ac:dyDescent="0.2">
      <c r="D3044" s="61"/>
    </row>
    <row r="3045" spans="4:4" x14ac:dyDescent="0.2">
      <c r="D3045" s="61"/>
    </row>
    <row r="3046" spans="4:4" x14ac:dyDescent="0.2">
      <c r="D3046" s="61"/>
    </row>
    <row r="3047" spans="4:4" x14ac:dyDescent="0.2">
      <c r="D3047" s="61"/>
    </row>
    <row r="3048" spans="4:4" x14ac:dyDescent="0.2">
      <c r="D3048" s="61"/>
    </row>
    <row r="3049" spans="4:4" x14ac:dyDescent="0.2">
      <c r="D3049" s="61"/>
    </row>
    <row r="3050" spans="4:4" x14ac:dyDescent="0.2">
      <c r="D3050" s="61"/>
    </row>
    <row r="3051" spans="4:4" x14ac:dyDescent="0.2">
      <c r="D3051" s="61"/>
    </row>
    <row r="3052" spans="4:4" x14ac:dyDescent="0.2">
      <c r="D3052" s="61"/>
    </row>
    <row r="3053" spans="4:4" x14ac:dyDescent="0.2">
      <c r="D3053" s="61"/>
    </row>
    <row r="3054" spans="4:4" x14ac:dyDescent="0.2">
      <c r="D3054" s="61"/>
    </row>
    <row r="3055" spans="4:4" x14ac:dyDescent="0.2">
      <c r="D3055" s="61"/>
    </row>
    <row r="3056" spans="4:4" x14ac:dyDescent="0.2">
      <c r="D3056" s="61"/>
    </row>
    <row r="3057" spans="4:4" x14ac:dyDescent="0.2">
      <c r="D3057" s="61"/>
    </row>
    <row r="3058" spans="4:4" x14ac:dyDescent="0.2">
      <c r="D3058" s="61"/>
    </row>
    <row r="3059" spans="4:4" x14ac:dyDescent="0.2">
      <c r="D3059" s="61"/>
    </row>
    <row r="3060" spans="4:4" x14ac:dyDescent="0.2">
      <c r="D3060" s="61"/>
    </row>
    <row r="3061" spans="4:4" x14ac:dyDescent="0.2">
      <c r="D3061" s="61"/>
    </row>
    <row r="3062" spans="4:4" x14ac:dyDescent="0.2">
      <c r="D3062" s="61"/>
    </row>
    <row r="3063" spans="4:4" x14ac:dyDescent="0.2">
      <c r="D3063" s="61"/>
    </row>
    <row r="3064" spans="4:4" x14ac:dyDescent="0.2">
      <c r="D3064" s="61"/>
    </row>
    <row r="3065" spans="4:4" x14ac:dyDescent="0.2">
      <c r="D3065" s="61"/>
    </row>
    <row r="3066" spans="4:4" x14ac:dyDescent="0.2">
      <c r="D3066" s="61"/>
    </row>
    <row r="3067" spans="4:4" x14ac:dyDescent="0.2">
      <c r="D3067" s="61"/>
    </row>
    <row r="3068" spans="4:4" x14ac:dyDescent="0.2">
      <c r="D3068" s="61"/>
    </row>
    <row r="3069" spans="4:4" x14ac:dyDescent="0.2">
      <c r="D3069" s="61"/>
    </row>
    <row r="3070" spans="4:4" x14ac:dyDescent="0.2">
      <c r="D3070" s="61"/>
    </row>
    <row r="3071" spans="4:4" x14ac:dyDescent="0.2">
      <c r="D3071" s="61"/>
    </row>
    <row r="3072" spans="4:4" x14ac:dyDescent="0.2">
      <c r="D3072" s="61"/>
    </row>
    <row r="3073" spans="4:4" x14ac:dyDescent="0.2">
      <c r="D3073" s="61"/>
    </row>
    <row r="3074" spans="4:4" x14ac:dyDescent="0.2">
      <c r="D3074" s="61"/>
    </row>
    <row r="3075" spans="4:4" x14ac:dyDescent="0.2">
      <c r="D3075" s="61"/>
    </row>
    <row r="3076" spans="4:4" x14ac:dyDescent="0.2">
      <c r="D3076" s="61"/>
    </row>
    <row r="3077" spans="4:4" x14ac:dyDescent="0.2">
      <c r="D3077" s="61"/>
    </row>
    <row r="3078" spans="4:4" x14ac:dyDescent="0.2">
      <c r="D3078" s="61"/>
    </row>
    <row r="3079" spans="4:4" x14ac:dyDescent="0.2">
      <c r="D3079" s="61"/>
    </row>
    <row r="3080" spans="4:4" x14ac:dyDescent="0.2">
      <c r="D3080" s="61"/>
    </row>
    <row r="3081" spans="4:4" x14ac:dyDescent="0.2">
      <c r="D3081" s="61"/>
    </row>
    <row r="3082" spans="4:4" x14ac:dyDescent="0.2">
      <c r="D3082" s="61"/>
    </row>
    <row r="3083" spans="4:4" x14ac:dyDescent="0.2">
      <c r="D3083" s="61"/>
    </row>
    <row r="3084" spans="4:4" x14ac:dyDescent="0.2">
      <c r="D3084" s="61"/>
    </row>
    <row r="3085" spans="4:4" x14ac:dyDescent="0.2">
      <c r="D3085" s="61"/>
    </row>
    <row r="3086" spans="4:4" x14ac:dyDescent="0.2">
      <c r="D3086" s="61"/>
    </row>
    <row r="3087" spans="4:4" x14ac:dyDescent="0.2">
      <c r="D3087" s="61"/>
    </row>
    <row r="3088" spans="4:4" x14ac:dyDescent="0.2">
      <c r="D3088" s="61"/>
    </row>
    <row r="3089" spans="4:4" x14ac:dyDescent="0.2">
      <c r="D3089" s="61"/>
    </row>
    <row r="3090" spans="4:4" x14ac:dyDescent="0.2">
      <c r="D3090" s="61"/>
    </row>
    <row r="3091" spans="4:4" x14ac:dyDescent="0.2">
      <c r="D3091" s="61"/>
    </row>
    <row r="3092" spans="4:4" x14ac:dyDescent="0.2">
      <c r="D3092" s="61"/>
    </row>
    <row r="3093" spans="4:4" x14ac:dyDescent="0.2">
      <c r="D3093" s="61"/>
    </row>
    <row r="3094" spans="4:4" x14ac:dyDescent="0.2">
      <c r="D3094" s="61"/>
    </row>
    <row r="3095" spans="4:4" x14ac:dyDescent="0.2">
      <c r="D3095" s="61"/>
    </row>
    <row r="3096" spans="4:4" x14ac:dyDescent="0.2">
      <c r="D3096" s="61"/>
    </row>
    <row r="3097" spans="4:4" x14ac:dyDescent="0.2">
      <c r="D3097" s="61"/>
    </row>
    <row r="3098" spans="4:4" x14ac:dyDescent="0.2">
      <c r="D3098" s="61"/>
    </row>
    <row r="3099" spans="4:4" x14ac:dyDescent="0.2">
      <c r="D3099" s="61"/>
    </row>
    <row r="3100" spans="4:4" x14ac:dyDescent="0.2">
      <c r="D3100" s="61"/>
    </row>
    <row r="3101" spans="4:4" x14ac:dyDescent="0.2">
      <c r="D3101" s="61"/>
    </row>
    <row r="3102" spans="4:4" x14ac:dyDescent="0.2">
      <c r="D3102" s="61"/>
    </row>
    <row r="3103" spans="4:4" x14ac:dyDescent="0.2">
      <c r="D3103" s="61"/>
    </row>
    <row r="3104" spans="4:4" x14ac:dyDescent="0.2">
      <c r="D3104" s="61"/>
    </row>
    <row r="3105" spans="4:4" x14ac:dyDescent="0.2">
      <c r="D3105" s="61"/>
    </row>
    <row r="3106" spans="4:4" x14ac:dyDescent="0.2">
      <c r="D3106" s="61"/>
    </row>
    <row r="3107" spans="4:4" x14ac:dyDescent="0.2">
      <c r="D3107" s="61"/>
    </row>
    <row r="3108" spans="4:4" x14ac:dyDescent="0.2">
      <c r="D3108" s="61"/>
    </row>
    <row r="3109" spans="4:4" x14ac:dyDescent="0.2">
      <c r="D3109" s="61"/>
    </row>
    <row r="3110" spans="4:4" x14ac:dyDescent="0.2">
      <c r="D3110" s="61"/>
    </row>
    <row r="3111" spans="4:4" x14ac:dyDescent="0.2">
      <c r="D3111" s="61"/>
    </row>
    <row r="3112" spans="4:4" x14ac:dyDescent="0.2">
      <c r="D3112" s="61"/>
    </row>
    <row r="3113" spans="4:4" x14ac:dyDescent="0.2">
      <c r="D3113" s="61"/>
    </row>
    <row r="3114" spans="4:4" x14ac:dyDescent="0.2">
      <c r="D3114" s="61"/>
    </row>
    <row r="3115" spans="4:4" x14ac:dyDescent="0.2">
      <c r="D3115" s="61"/>
    </row>
    <row r="3116" spans="4:4" x14ac:dyDescent="0.2">
      <c r="D3116" s="61"/>
    </row>
    <row r="3117" spans="4:4" x14ac:dyDescent="0.2">
      <c r="D3117" s="61"/>
    </row>
    <row r="3118" spans="4:4" x14ac:dyDescent="0.2">
      <c r="D3118" s="61"/>
    </row>
    <row r="3119" spans="4:4" x14ac:dyDescent="0.2">
      <c r="D3119" s="61"/>
    </row>
    <row r="3120" spans="4:4" x14ac:dyDescent="0.2">
      <c r="D3120" s="61"/>
    </row>
    <row r="3121" spans="4:4" x14ac:dyDescent="0.2">
      <c r="D3121" s="61"/>
    </row>
    <row r="3122" spans="4:4" x14ac:dyDescent="0.2">
      <c r="D3122" s="61"/>
    </row>
    <row r="3123" spans="4:4" x14ac:dyDescent="0.2">
      <c r="D3123" s="61"/>
    </row>
    <row r="3124" spans="4:4" x14ac:dyDescent="0.2">
      <c r="D3124" s="61"/>
    </row>
    <row r="3125" spans="4:4" x14ac:dyDescent="0.2">
      <c r="D3125" s="61"/>
    </row>
    <row r="3126" spans="4:4" x14ac:dyDescent="0.2">
      <c r="D3126" s="61"/>
    </row>
    <row r="3127" spans="4:4" x14ac:dyDescent="0.2">
      <c r="D3127" s="61"/>
    </row>
    <row r="3128" spans="4:4" x14ac:dyDescent="0.2">
      <c r="D3128" s="61"/>
    </row>
    <row r="3129" spans="4:4" x14ac:dyDescent="0.2">
      <c r="D3129" s="61"/>
    </row>
    <row r="3130" spans="4:4" x14ac:dyDescent="0.2">
      <c r="D3130" s="61"/>
    </row>
    <row r="3131" spans="4:4" x14ac:dyDescent="0.2">
      <c r="D3131" s="61"/>
    </row>
    <row r="3132" spans="4:4" x14ac:dyDescent="0.2">
      <c r="D3132" s="61"/>
    </row>
    <row r="3133" spans="4:4" x14ac:dyDescent="0.2">
      <c r="D3133" s="61"/>
    </row>
    <row r="3134" spans="4:4" x14ac:dyDescent="0.2">
      <c r="D3134" s="61"/>
    </row>
    <row r="3135" spans="4:4" x14ac:dyDescent="0.2">
      <c r="D3135" s="61"/>
    </row>
    <row r="3136" spans="4:4" x14ac:dyDescent="0.2">
      <c r="D3136" s="61"/>
    </row>
    <row r="3137" spans="4:4" x14ac:dyDescent="0.2">
      <c r="D3137" s="61"/>
    </row>
    <row r="3138" spans="4:4" x14ac:dyDescent="0.2">
      <c r="D3138" s="61"/>
    </row>
    <row r="3139" spans="4:4" x14ac:dyDescent="0.2">
      <c r="D3139" s="61"/>
    </row>
    <row r="3140" spans="4:4" x14ac:dyDescent="0.2">
      <c r="D3140" s="61"/>
    </row>
    <row r="3141" spans="4:4" x14ac:dyDescent="0.2">
      <c r="D3141" s="61"/>
    </row>
    <row r="3142" spans="4:4" x14ac:dyDescent="0.2">
      <c r="D3142" s="61"/>
    </row>
    <row r="3143" spans="4:4" x14ac:dyDescent="0.2">
      <c r="D3143" s="61"/>
    </row>
    <row r="3144" spans="4:4" x14ac:dyDescent="0.2">
      <c r="D3144" s="61"/>
    </row>
    <row r="3145" spans="4:4" x14ac:dyDescent="0.2">
      <c r="D3145" s="61"/>
    </row>
    <row r="3146" spans="4:4" x14ac:dyDescent="0.2">
      <c r="D3146" s="61"/>
    </row>
    <row r="3147" spans="4:4" x14ac:dyDescent="0.2">
      <c r="D3147" s="61"/>
    </row>
    <row r="3148" spans="4:4" x14ac:dyDescent="0.2">
      <c r="D3148" s="61"/>
    </row>
    <row r="3149" spans="4:4" x14ac:dyDescent="0.2">
      <c r="D3149" s="61"/>
    </row>
    <row r="3150" spans="4:4" x14ac:dyDescent="0.2">
      <c r="D3150" s="61"/>
    </row>
    <row r="3151" spans="4:4" x14ac:dyDescent="0.2">
      <c r="D3151" s="61"/>
    </row>
    <row r="3152" spans="4:4" x14ac:dyDescent="0.2">
      <c r="D3152" s="61"/>
    </row>
    <row r="3153" spans="4:4" x14ac:dyDescent="0.2">
      <c r="D3153" s="61"/>
    </row>
    <row r="3154" spans="4:4" x14ac:dyDescent="0.2">
      <c r="D3154" s="61"/>
    </row>
    <row r="3155" spans="4:4" x14ac:dyDescent="0.2">
      <c r="D3155" s="61"/>
    </row>
    <row r="3156" spans="4:4" x14ac:dyDescent="0.2">
      <c r="D3156" s="61"/>
    </row>
    <row r="3157" spans="4:4" x14ac:dyDescent="0.2">
      <c r="D3157" s="61"/>
    </row>
    <row r="3158" spans="4:4" x14ac:dyDescent="0.2">
      <c r="D3158" s="61"/>
    </row>
    <row r="3159" spans="4:4" x14ac:dyDescent="0.2">
      <c r="D3159" s="61"/>
    </row>
    <row r="3160" spans="4:4" x14ac:dyDescent="0.2">
      <c r="D3160" s="61"/>
    </row>
    <row r="3161" spans="4:4" x14ac:dyDescent="0.2">
      <c r="D3161" s="61"/>
    </row>
    <row r="3162" spans="4:4" x14ac:dyDescent="0.2">
      <c r="D3162" s="61"/>
    </row>
    <row r="3163" spans="4:4" x14ac:dyDescent="0.2">
      <c r="D3163" s="61"/>
    </row>
    <row r="3164" spans="4:4" x14ac:dyDescent="0.2">
      <c r="D3164" s="61"/>
    </row>
    <row r="3165" spans="4:4" x14ac:dyDescent="0.2">
      <c r="D3165" s="61"/>
    </row>
    <row r="3166" spans="4:4" x14ac:dyDescent="0.2">
      <c r="D3166" s="61"/>
    </row>
    <row r="3167" spans="4:4" x14ac:dyDescent="0.2">
      <c r="D3167" s="61"/>
    </row>
    <row r="3168" spans="4:4" x14ac:dyDescent="0.2">
      <c r="D3168" s="61"/>
    </row>
    <row r="3169" spans="4:4" x14ac:dyDescent="0.2">
      <c r="D3169" s="61"/>
    </row>
    <row r="3170" spans="4:4" x14ac:dyDescent="0.2">
      <c r="D3170" s="61"/>
    </row>
    <row r="3171" spans="4:4" x14ac:dyDescent="0.2">
      <c r="D3171" s="61"/>
    </row>
    <row r="3172" spans="4:4" x14ac:dyDescent="0.2">
      <c r="D3172" s="61"/>
    </row>
    <row r="3173" spans="4:4" x14ac:dyDescent="0.2">
      <c r="D3173" s="61"/>
    </row>
    <row r="3174" spans="4:4" x14ac:dyDescent="0.2">
      <c r="D3174" s="61"/>
    </row>
    <row r="3175" spans="4:4" x14ac:dyDescent="0.2">
      <c r="D3175" s="61"/>
    </row>
    <row r="3176" spans="4:4" x14ac:dyDescent="0.2">
      <c r="D3176" s="61"/>
    </row>
    <row r="3177" spans="4:4" x14ac:dyDescent="0.2">
      <c r="D3177" s="61"/>
    </row>
    <row r="3178" spans="4:4" x14ac:dyDescent="0.2">
      <c r="D3178" s="61"/>
    </row>
    <row r="3179" spans="4:4" x14ac:dyDescent="0.2">
      <c r="D3179" s="61"/>
    </row>
    <row r="3180" spans="4:4" x14ac:dyDescent="0.2">
      <c r="D3180" s="61"/>
    </row>
    <row r="3181" spans="4:4" x14ac:dyDescent="0.2">
      <c r="D3181" s="61"/>
    </row>
    <row r="3182" spans="4:4" x14ac:dyDescent="0.2">
      <c r="D3182" s="61"/>
    </row>
    <row r="3183" spans="4:4" x14ac:dyDescent="0.2">
      <c r="D3183" s="61"/>
    </row>
    <row r="3184" spans="4:4" x14ac:dyDescent="0.2">
      <c r="D3184" s="61"/>
    </row>
    <row r="3185" spans="4:4" x14ac:dyDescent="0.2">
      <c r="D3185" s="61"/>
    </row>
    <row r="3186" spans="4:4" x14ac:dyDescent="0.2">
      <c r="D3186" s="61"/>
    </row>
    <row r="3187" spans="4:4" x14ac:dyDescent="0.2">
      <c r="D3187" s="61"/>
    </row>
    <row r="3188" spans="4:4" x14ac:dyDescent="0.2">
      <c r="D3188" s="61"/>
    </row>
    <row r="3189" spans="4:4" x14ac:dyDescent="0.2">
      <c r="D3189" s="61"/>
    </row>
    <row r="3190" spans="4:4" x14ac:dyDescent="0.2">
      <c r="D3190" s="61"/>
    </row>
    <row r="3191" spans="4:4" x14ac:dyDescent="0.2">
      <c r="D3191" s="61"/>
    </row>
    <row r="3192" spans="4:4" x14ac:dyDescent="0.2">
      <c r="D3192" s="61"/>
    </row>
    <row r="3193" spans="4:4" x14ac:dyDescent="0.2">
      <c r="D3193" s="61"/>
    </row>
    <row r="3194" spans="4:4" x14ac:dyDescent="0.2">
      <c r="D3194" s="61"/>
    </row>
    <row r="3195" spans="4:4" x14ac:dyDescent="0.2">
      <c r="D3195" s="61"/>
    </row>
    <row r="3196" spans="4:4" x14ac:dyDescent="0.2">
      <c r="D3196" s="61"/>
    </row>
    <row r="3197" spans="4:4" x14ac:dyDescent="0.2">
      <c r="D3197" s="61"/>
    </row>
    <row r="3198" spans="4:4" x14ac:dyDescent="0.2">
      <c r="D3198" s="61"/>
    </row>
    <row r="3199" spans="4:4" x14ac:dyDescent="0.2">
      <c r="D3199" s="61"/>
    </row>
    <row r="3200" spans="4:4" x14ac:dyDescent="0.2">
      <c r="D3200" s="61"/>
    </row>
    <row r="3201" spans="4:4" x14ac:dyDescent="0.2">
      <c r="D3201" s="61"/>
    </row>
    <row r="3202" spans="4:4" x14ac:dyDescent="0.2">
      <c r="D3202" s="61"/>
    </row>
    <row r="3203" spans="4:4" x14ac:dyDescent="0.2">
      <c r="D3203" s="61"/>
    </row>
    <row r="3204" spans="4:4" x14ac:dyDescent="0.2">
      <c r="D3204" s="61"/>
    </row>
    <row r="3205" spans="4:4" x14ac:dyDescent="0.2">
      <c r="D3205" s="61"/>
    </row>
    <row r="3206" spans="4:4" x14ac:dyDescent="0.2">
      <c r="D3206" s="61"/>
    </row>
    <row r="3207" spans="4:4" x14ac:dyDescent="0.2">
      <c r="D3207" s="61"/>
    </row>
    <row r="3208" spans="4:4" x14ac:dyDescent="0.2">
      <c r="D3208" s="61"/>
    </row>
    <row r="3209" spans="4:4" x14ac:dyDescent="0.2">
      <c r="D3209" s="61"/>
    </row>
    <row r="3210" spans="4:4" x14ac:dyDescent="0.2">
      <c r="D3210" s="61"/>
    </row>
    <row r="3211" spans="4:4" x14ac:dyDescent="0.2">
      <c r="D3211" s="61"/>
    </row>
    <row r="3212" spans="4:4" x14ac:dyDescent="0.2">
      <c r="D3212" s="61"/>
    </row>
    <row r="3213" spans="4:4" x14ac:dyDescent="0.2">
      <c r="D3213" s="61"/>
    </row>
    <row r="3214" spans="4:4" x14ac:dyDescent="0.2">
      <c r="D3214" s="61"/>
    </row>
    <row r="3215" spans="4:4" x14ac:dyDescent="0.2">
      <c r="D3215" s="61"/>
    </row>
    <row r="3216" spans="4:4" x14ac:dyDescent="0.2">
      <c r="D3216" s="61"/>
    </row>
    <row r="3217" spans="4:4" x14ac:dyDescent="0.2">
      <c r="D3217" s="61"/>
    </row>
    <row r="3218" spans="4:4" x14ac:dyDescent="0.2">
      <c r="D3218" s="61"/>
    </row>
    <row r="3219" spans="4:4" x14ac:dyDescent="0.2">
      <c r="D3219" s="61"/>
    </row>
    <row r="3220" spans="4:4" x14ac:dyDescent="0.2">
      <c r="D3220" s="61"/>
    </row>
    <row r="3221" spans="4:4" x14ac:dyDescent="0.2">
      <c r="D3221" s="61"/>
    </row>
    <row r="3222" spans="4:4" x14ac:dyDescent="0.2">
      <c r="D3222" s="61"/>
    </row>
    <row r="3223" spans="4:4" x14ac:dyDescent="0.2">
      <c r="D3223" s="61"/>
    </row>
    <row r="3224" spans="4:4" x14ac:dyDescent="0.2">
      <c r="D3224" s="61"/>
    </row>
    <row r="3225" spans="4:4" x14ac:dyDescent="0.2">
      <c r="D3225" s="61"/>
    </row>
    <row r="3226" spans="4:4" x14ac:dyDescent="0.2">
      <c r="D3226" s="61"/>
    </row>
    <row r="3227" spans="4:4" x14ac:dyDescent="0.2">
      <c r="D3227" s="61"/>
    </row>
    <row r="3228" spans="4:4" x14ac:dyDescent="0.2">
      <c r="D3228" s="61"/>
    </row>
    <row r="3229" spans="4:4" x14ac:dyDescent="0.2">
      <c r="D3229" s="61"/>
    </row>
    <row r="3230" spans="4:4" x14ac:dyDescent="0.2">
      <c r="D3230" s="61"/>
    </row>
    <row r="3231" spans="4:4" x14ac:dyDescent="0.2">
      <c r="D3231" s="61"/>
    </row>
    <row r="3232" spans="4:4" x14ac:dyDescent="0.2">
      <c r="D3232" s="61"/>
    </row>
    <row r="3233" spans="4:4" x14ac:dyDescent="0.2">
      <c r="D3233" s="61"/>
    </row>
    <row r="3234" spans="4:4" x14ac:dyDescent="0.2">
      <c r="D3234" s="61"/>
    </row>
    <row r="3235" spans="4:4" x14ac:dyDescent="0.2">
      <c r="D3235" s="61"/>
    </row>
    <row r="3236" spans="4:4" x14ac:dyDescent="0.2">
      <c r="D3236" s="61"/>
    </row>
    <row r="3237" spans="4:4" x14ac:dyDescent="0.2">
      <c r="D3237" s="61"/>
    </row>
    <row r="3238" spans="4:4" x14ac:dyDescent="0.2">
      <c r="D3238" s="61"/>
    </row>
    <row r="3239" spans="4:4" x14ac:dyDescent="0.2">
      <c r="D3239" s="61"/>
    </row>
    <row r="3240" spans="4:4" x14ac:dyDescent="0.2">
      <c r="D3240" s="61"/>
    </row>
    <row r="3241" spans="4:4" x14ac:dyDescent="0.2">
      <c r="D3241" s="61"/>
    </row>
    <row r="3242" spans="4:4" x14ac:dyDescent="0.2">
      <c r="D3242" s="61"/>
    </row>
    <row r="3243" spans="4:4" x14ac:dyDescent="0.2">
      <c r="D3243" s="61"/>
    </row>
    <row r="3244" spans="4:4" x14ac:dyDescent="0.2">
      <c r="D3244" s="61"/>
    </row>
    <row r="3245" spans="4:4" x14ac:dyDescent="0.2">
      <c r="D3245" s="61"/>
    </row>
    <row r="3246" spans="4:4" x14ac:dyDescent="0.2">
      <c r="D3246" s="61"/>
    </row>
    <row r="3247" spans="4:4" x14ac:dyDescent="0.2">
      <c r="D3247" s="61"/>
    </row>
    <row r="3248" spans="4:4" x14ac:dyDescent="0.2">
      <c r="D3248" s="61"/>
    </row>
    <row r="3249" spans="4:4" x14ac:dyDescent="0.2">
      <c r="D3249" s="61"/>
    </row>
    <row r="3250" spans="4:4" x14ac:dyDescent="0.2">
      <c r="D3250" s="61"/>
    </row>
    <row r="3251" spans="4:4" x14ac:dyDescent="0.2">
      <c r="D3251" s="61"/>
    </row>
    <row r="3252" spans="4:4" x14ac:dyDescent="0.2">
      <c r="D3252" s="61"/>
    </row>
    <row r="3253" spans="4:4" x14ac:dyDescent="0.2">
      <c r="D3253" s="61"/>
    </row>
    <row r="3254" spans="4:4" x14ac:dyDescent="0.2">
      <c r="D3254" s="61"/>
    </row>
    <row r="3255" spans="4:4" x14ac:dyDescent="0.2">
      <c r="D3255" s="61"/>
    </row>
    <row r="3256" spans="4:4" x14ac:dyDescent="0.2">
      <c r="D3256" s="61"/>
    </row>
    <row r="3257" spans="4:4" x14ac:dyDescent="0.2">
      <c r="D3257" s="61"/>
    </row>
    <row r="3258" spans="4:4" x14ac:dyDescent="0.2">
      <c r="D3258" s="61"/>
    </row>
    <row r="3259" spans="4:4" x14ac:dyDescent="0.2">
      <c r="D3259" s="61"/>
    </row>
    <row r="3260" spans="4:4" x14ac:dyDescent="0.2">
      <c r="D3260" s="61"/>
    </row>
    <row r="3261" spans="4:4" x14ac:dyDescent="0.2">
      <c r="D3261" s="61"/>
    </row>
    <row r="3262" spans="4:4" x14ac:dyDescent="0.2">
      <c r="D3262" s="61"/>
    </row>
    <row r="3263" spans="4:4" x14ac:dyDescent="0.2">
      <c r="D3263" s="61"/>
    </row>
    <row r="3264" spans="4:4" x14ac:dyDescent="0.2">
      <c r="D3264" s="61"/>
    </row>
    <row r="3265" spans="4:4" x14ac:dyDescent="0.2">
      <c r="D3265" s="61"/>
    </row>
    <row r="3266" spans="4:4" x14ac:dyDescent="0.2">
      <c r="D3266" s="61"/>
    </row>
    <row r="3267" spans="4:4" x14ac:dyDescent="0.2">
      <c r="D3267" s="61"/>
    </row>
    <row r="3268" spans="4:4" x14ac:dyDescent="0.2">
      <c r="D3268" s="61"/>
    </row>
    <row r="3269" spans="4:4" x14ac:dyDescent="0.2">
      <c r="D3269" s="61"/>
    </row>
    <row r="3270" spans="4:4" x14ac:dyDescent="0.2">
      <c r="D3270" s="61"/>
    </row>
    <row r="3271" spans="4:4" x14ac:dyDescent="0.2">
      <c r="D3271" s="61"/>
    </row>
    <row r="3272" spans="4:4" x14ac:dyDescent="0.2">
      <c r="D3272" s="61"/>
    </row>
    <row r="3273" spans="4:4" x14ac:dyDescent="0.2">
      <c r="D3273" s="61"/>
    </row>
    <row r="3274" spans="4:4" x14ac:dyDescent="0.2">
      <c r="D3274" s="61"/>
    </row>
    <row r="3275" spans="4:4" x14ac:dyDescent="0.2">
      <c r="D3275" s="61"/>
    </row>
    <row r="3276" spans="4:4" x14ac:dyDescent="0.2">
      <c r="D3276" s="61"/>
    </row>
    <row r="3277" spans="4:4" x14ac:dyDescent="0.2">
      <c r="D3277" s="61"/>
    </row>
    <row r="3278" spans="4:4" x14ac:dyDescent="0.2">
      <c r="D3278" s="61"/>
    </row>
    <row r="3279" spans="4:4" x14ac:dyDescent="0.2">
      <c r="D3279" s="61"/>
    </row>
    <row r="3280" spans="4:4" x14ac:dyDescent="0.2">
      <c r="D3280" s="61"/>
    </row>
    <row r="3281" spans="4:4" x14ac:dyDescent="0.2">
      <c r="D3281" s="61"/>
    </row>
    <row r="3282" spans="4:4" x14ac:dyDescent="0.2">
      <c r="D3282" s="61"/>
    </row>
    <row r="3283" spans="4:4" x14ac:dyDescent="0.2">
      <c r="D3283" s="61"/>
    </row>
    <row r="3284" spans="4:4" x14ac:dyDescent="0.2">
      <c r="D3284" s="61"/>
    </row>
    <row r="3285" spans="4:4" x14ac:dyDescent="0.2">
      <c r="D3285" s="61"/>
    </row>
    <row r="3286" spans="4:4" x14ac:dyDescent="0.2">
      <c r="D3286" s="61"/>
    </row>
    <row r="3287" spans="4:4" x14ac:dyDescent="0.2">
      <c r="D3287" s="61"/>
    </row>
    <row r="3288" spans="4:4" x14ac:dyDescent="0.2">
      <c r="D3288" s="61"/>
    </row>
    <row r="3289" spans="4:4" x14ac:dyDescent="0.2">
      <c r="D3289" s="61"/>
    </row>
    <row r="3290" spans="4:4" x14ac:dyDescent="0.2">
      <c r="D3290" s="61"/>
    </row>
    <row r="3291" spans="4:4" x14ac:dyDescent="0.2">
      <c r="D3291" s="61"/>
    </row>
    <row r="3292" spans="4:4" x14ac:dyDescent="0.2">
      <c r="D3292" s="61"/>
    </row>
    <row r="3293" spans="4:4" x14ac:dyDescent="0.2">
      <c r="D3293" s="61"/>
    </row>
    <row r="3294" spans="4:4" x14ac:dyDescent="0.2">
      <c r="D3294" s="61"/>
    </row>
    <row r="3295" spans="4:4" x14ac:dyDescent="0.2">
      <c r="D3295" s="61"/>
    </row>
    <row r="3296" spans="4:4" x14ac:dyDescent="0.2">
      <c r="D3296" s="61"/>
    </row>
    <row r="3297" spans="4:4" x14ac:dyDescent="0.2">
      <c r="D3297" s="61"/>
    </row>
    <row r="3298" spans="4:4" x14ac:dyDescent="0.2">
      <c r="D3298" s="61"/>
    </row>
    <row r="3299" spans="4:4" x14ac:dyDescent="0.2">
      <c r="D3299" s="61"/>
    </row>
    <row r="3300" spans="4:4" x14ac:dyDescent="0.2">
      <c r="D3300" s="61"/>
    </row>
    <row r="3301" spans="4:4" x14ac:dyDescent="0.2">
      <c r="D3301" s="61"/>
    </row>
    <row r="3302" spans="4:4" x14ac:dyDescent="0.2">
      <c r="D3302" s="61"/>
    </row>
    <row r="3303" spans="4:4" x14ac:dyDescent="0.2">
      <c r="D3303" s="61"/>
    </row>
    <row r="3304" spans="4:4" x14ac:dyDescent="0.2">
      <c r="D3304" s="61"/>
    </row>
    <row r="3305" spans="4:4" x14ac:dyDescent="0.2">
      <c r="D3305" s="61"/>
    </row>
    <row r="3306" spans="4:4" x14ac:dyDescent="0.2">
      <c r="D3306" s="61"/>
    </row>
    <row r="3307" spans="4:4" x14ac:dyDescent="0.2">
      <c r="D3307" s="61"/>
    </row>
    <row r="3308" spans="4:4" x14ac:dyDescent="0.2">
      <c r="D3308" s="61"/>
    </row>
    <row r="3309" spans="4:4" x14ac:dyDescent="0.2">
      <c r="D3309" s="61"/>
    </row>
    <row r="3310" spans="4:4" x14ac:dyDescent="0.2">
      <c r="D3310" s="61"/>
    </row>
    <row r="3311" spans="4:4" x14ac:dyDescent="0.2">
      <c r="D3311" s="61"/>
    </row>
    <row r="3312" spans="4:4" x14ac:dyDescent="0.2">
      <c r="D3312" s="61"/>
    </row>
    <row r="3313" spans="4:4" x14ac:dyDescent="0.2">
      <c r="D3313" s="61"/>
    </row>
    <row r="3314" spans="4:4" x14ac:dyDescent="0.2">
      <c r="D3314" s="61"/>
    </row>
    <row r="3315" spans="4:4" x14ac:dyDescent="0.2">
      <c r="D3315" s="61"/>
    </row>
    <row r="3316" spans="4:4" x14ac:dyDescent="0.2">
      <c r="D3316" s="61"/>
    </row>
    <row r="3317" spans="4:4" x14ac:dyDescent="0.2">
      <c r="D3317" s="61"/>
    </row>
    <row r="3318" spans="4:4" x14ac:dyDescent="0.2">
      <c r="D3318" s="61"/>
    </row>
    <row r="3319" spans="4:4" x14ac:dyDescent="0.2">
      <c r="D3319" s="61"/>
    </row>
    <row r="3320" spans="4:4" x14ac:dyDescent="0.2">
      <c r="D3320" s="61"/>
    </row>
    <row r="3321" spans="4:4" x14ac:dyDescent="0.2">
      <c r="D3321" s="61"/>
    </row>
    <row r="3322" spans="4:4" x14ac:dyDescent="0.2">
      <c r="D3322" s="61"/>
    </row>
    <row r="3323" spans="4:4" x14ac:dyDescent="0.2">
      <c r="D3323" s="61"/>
    </row>
    <row r="3324" spans="4:4" x14ac:dyDescent="0.2">
      <c r="D3324" s="61"/>
    </row>
    <row r="3325" spans="4:4" x14ac:dyDescent="0.2">
      <c r="D3325" s="61"/>
    </row>
    <row r="3326" spans="4:4" x14ac:dyDescent="0.2">
      <c r="D3326" s="61"/>
    </row>
    <row r="3327" spans="4:4" x14ac:dyDescent="0.2">
      <c r="D3327" s="61"/>
    </row>
    <row r="3328" spans="4:4" x14ac:dyDescent="0.2">
      <c r="D3328" s="61"/>
    </row>
    <row r="3329" spans="4:4" x14ac:dyDescent="0.2">
      <c r="D3329" s="61"/>
    </row>
    <row r="3330" spans="4:4" x14ac:dyDescent="0.2">
      <c r="D3330" s="61"/>
    </row>
    <row r="3331" spans="4:4" x14ac:dyDescent="0.2">
      <c r="D3331" s="61"/>
    </row>
    <row r="3332" spans="4:4" x14ac:dyDescent="0.2">
      <c r="D3332" s="61"/>
    </row>
    <row r="3333" spans="4:4" x14ac:dyDescent="0.2">
      <c r="D3333" s="61"/>
    </row>
    <row r="3334" spans="4:4" x14ac:dyDescent="0.2">
      <c r="D3334" s="61"/>
    </row>
    <row r="3335" spans="4:4" x14ac:dyDescent="0.2">
      <c r="D3335" s="61"/>
    </row>
    <row r="3336" spans="4:4" x14ac:dyDescent="0.2">
      <c r="D3336" s="61"/>
    </row>
    <row r="3337" spans="4:4" x14ac:dyDescent="0.2">
      <c r="D3337" s="61"/>
    </row>
    <row r="3338" spans="4:4" x14ac:dyDescent="0.2">
      <c r="D3338" s="61"/>
    </row>
    <row r="3339" spans="4:4" x14ac:dyDescent="0.2">
      <c r="D3339" s="61"/>
    </row>
    <row r="3340" spans="4:4" x14ac:dyDescent="0.2">
      <c r="D3340" s="61"/>
    </row>
    <row r="3341" spans="4:4" x14ac:dyDescent="0.2">
      <c r="D3341" s="61"/>
    </row>
    <row r="3342" spans="4:4" x14ac:dyDescent="0.2">
      <c r="D3342" s="61"/>
    </row>
    <row r="3343" spans="4:4" x14ac:dyDescent="0.2">
      <c r="D3343" s="61"/>
    </row>
    <row r="3344" spans="4:4" x14ac:dyDescent="0.2">
      <c r="D3344" s="61"/>
    </row>
    <row r="3345" spans="4:4" x14ac:dyDescent="0.2">
      <c r="D3345" s="61"/>
    </row>
    <row r="3346" spans="4:4" x14ac:dyDescent="0.2">
      <c r="D3346" s="61"/>
    </row>
    <row r="3347" spans="4:4" x14ac:dyDescent="0.2">
      <c r="D3347" s="61"/>
    </row>
    <row r="3348" spans="4:4" x14ac:dyDescent="0.2">
      <c r="D3348" s="61"/>
    </row>
    <row r="3349" spans="4:4" x14ac:dyDescent="0.2">
      <c r="D3349" s="61"/>
    </row>
    <row r="3350" spans="4:4" x14ac:dyDescent="0.2">
      <c r="D3350" s="61"/>
    </row>
    <row r="3351" spans="4:4" x14ac:dyDescent="0.2">
      <c r="D3351" s="61"/>
    </row>
    <row r="3352" spans="4:4" x14ac:dyDescent="0.2">
      <c r="D3352" s="61"/>
    </row>
    <row r="3353" spans="4:4" x14ac:dyDescent="0.2">
      <c r="D3353" s="61"/>
    </row>
    <row r="3354" spans="4:4" x14ac:dyDescent="0.2">
      <c r="D3354" s="61"/>
    </row>
    <row r="3355" spans="4:4" x14ac:dyDescent="0.2">
      <c r="D3355" s="61"/>
    </row>
    <row r="3356" spans="4:4" x14ac:dyDescent="0.2">
      <c r="D3356" s="61"/>
    </row>
    <row r="3357" spans="4:4" x14ac:dyDescent="0.2">
      <c r="D3357" s="61"/>
    </row>
    <row r="3358" spans="4:4" x14ac:dyDescent="0.2">
      <c r="D3358" s="61"/>
    </row>
    <row r="3359" spans="4:4" x14ac:dyDescent="0.2">
      <c r="D3359" s="61"/>
    </row>
    <row r="3360" spans="4:4" x14ac:dyDescent="0.2">
      <c r="D3360" s="61"/>
    </row>
    <row r="3361" spans="4:4" x14ac:dyDescent="0.2">
      <c r="D3361" s="61"/>
    </row>
    <row r="3362" spans="4:4" x14ac:dyDescent="0.2">
      <c r="D3362" s="61"/>
    </row>
    <row r="3363" spans="4:4" x14ac:dyDescent="0.2">
      <c r="D3363" s="61"/>
    </row>
    <row r="3364" spans="4:4" x14ac:dyDescent="0.2">
      <c r="D3364" s="61"/>
    </row>
    <row r="3365" spans="4:4" x14ac:dyDescent="0.2">
      <c r="D3365" s="61"/>
    </row>
    <row r="3366" spans="4:4" x14ac:dyDescent="0.2">
      <c r="D3366" s="61"/>
    </row>
    <row r="3367" spans="4:4" x14ac:dyDescent="0.2">
      <c r="D3367" s="61"/>
    </row>
    <row r="3368" spans="4:4" x14ac:dyDescent="0.2">
      <c r="D3368" s="61"/>
    </row>
    <row r="3369" spans="4:4" x14ac:dyDescent="0.2">
      <c r="D3369" s="61"/>
    </row>
    <row r="3370" spans="4:4" x14ac:dyDescent="0.2">
      <c r="D3370" s="61"/>
    </row>
    <row r="3371" spans="4:4" x14ac:dyDescent="0.2">
      <c r="D3371" s="61"/>
    </row>
    <row r="3372" spans="4:4" x14ac:dyDescent="0.2">
      <c r="D3372" s="61"/>
    </row>
    <row r="3373" spans="4:4" x14ac:dyDescent="0.2">
      <c r="D3373" s="61"/>
    </row>
    <row r="3374" spans="4:4" x14ac:dyDescent="0.2">
      <c r="D3374" s="61"/>
    </row>
    <row r="3375" spans="4:4" x14ac:dyDescent="0.2">
      <c r="D3375" s="61"/>
    </row>
    <row r="3376" spans="4:4" x14ac:dyDescent="0.2">
      <c r="D3376" s="61"/>
    </row>
    <row r="3377" spans="4:4" x14ac:dyDescent="0.2">
      <c r="D3377" s="61"/>
    </row>
    <row r="3378" spans="4:4" x14ac:dyDescent="0.2">
      <c r="D3378" s="61"/>
    </row>
    <row r="3379" spans="4:4" x14ac:dyDescent="0.2">
      <c r="D3379" s="61"/>
    </row>
    <row r="3380" spans="4:4" x14ac:dyDescent="0.2">
      <c r="D3380" s="61"/>
    </row>
    <row r="3381" spans="4:4" x14ac:dyDescent="0.2">
      <c r="D3381" s="61"/>
    </row>
    <row r="3382" spans="4:4" x14ac:dyDescent="0.2">
      <c r="D3382" s="61"/>
    </row>
    <row r="3383" spans="4:4" x14ac:dyDescent="0.2">
      <c r="D3383" s="61"/>
    </row>
    <row r="3384" spans="4:4" x14ac:dyDescent="0.2">
      <c r="D3384" s="61"/>
    </row>
    <row r="3385" spans="4:4" x14ac:dyDescent="0.2">
      <c r="D3385" s="61"/>
    </row>
    <row r="3386" spans="4:4" x14ac:dyDescent="0.2">
      <c r="D3386" s="61"/>
    </row>
    <row r="3387" spans="4:4" x14ac:dyDescent="0.2">
      <c r="D3387" s="61"/>
    </row>
    <row r="3388" spans="4:4" x14ac:dyDescent="0.2">
      <c r="D3388" s="61"/>
    </row>
    <row r="3389" spans="4:4" x14ac:dyDescent="0.2">
      <c r="D3389" s="61"/>
    </row>
    <row r="3390" spans="4:4" x14ac:dyDescent="0.2">
      <c r="D3390" s="61"/>
    </row>
    <row r="3391" spans="4:4" x14ac:dyDescent="0.2">
      <c r="D3391" s="61"/>
    </row>
    <row r="3392" spans="4:4" x14ac:dyDescent="0.2">
      <c r="D3392" s="61"/>
    </row>
    <row r="3393" spans="4:4" x14ac:dyDescent="0.2">
      <c r="D3393" s="61"/>
    </row>
    <row r="3394" spans="4:4" x14ac:dyDescent="0.2">
      <c r="D3394" s="61"/>
    </row>
    <row r="3395" spans="4:4" x14ac:dyDescent="0.2">
      <c r="D3395" s="61"/>
    </row>
    <row r="3396" spans="4:4" x14ac:dyDescent="0.2">
      <c r="D3396" s="61"/>
    </row>
    <row r="3397" spans="4:4" x14ac:dyDescent="0.2">
      <c r="D3397" s="61"/>
    </row>
    <row r="3398" spans="4:4" x14ac:dyDescent="0.2">
      <c r="D3398" s="61"/>
    </row>
    <row r="3399" spans="4:4" x14ac:dyDescent="0.2">
      <c r="D3399" s="61"/>
    </row>
    <row r="3400" spans="4:4" x14ac:dyDescent="0.2">
      <c r="D3400" s="61"/>
    </row>
    <row r="3401" spans="4:4" x14ac:dyDescent="0.2">
      <c r="D3401" s="61"/>
    </row>
    <row r="3402" spans="4:4" x14ac:dyDescent="0.2">
      <c r="D3402" s="61"/>
    </row>
    <row r="3403" spans="4:4" x14ac:dyDescent="0.2">
      <c r="D3403" s="61"/>
    </row>
    <row r="3404" spans="4:4" x14ac:dyDescent="0.2">
      <c r="D3404" s="61"/>
    </row>
    <row r="3405" spans="4:4" x14ac:dyDescent="0.2">
      <c r="D3405" s="61"/>
    </row>
    <row r="3406" spans="4:4" x14ac:dyDescent="0.2">
      <c r="D3406" s="61"/>
    </row>
    <row r="3407" spans="4:4" x14ac:dyDescent="0.2">
      <c r="D3407" s="61"/>
    </row>
    <row r="3408" spans="4:4" x14ac:dyDescent="0.2">
      <c r="D3408" s="61"/>
    </row>
    <row r="3409" spans="4:4" x14ac:dyDescent="0.2">
      <c r="D3409" s="61"/>
    </row>
    <row r="3410" spans="4:4" x14ac:dyDescent="0.2">
      <c r="D3410" s="61"/>
    </row>
    <row r="3411" spans="4:4" x14ac:dyDescent="0.2">
      <c r="D3411" s="61"/>
    </row>
    <row r="3412" spans="4:4" x14ac:dyDescent="0.2">
      <c r="D3412" s="61"/>
    </row>
    <row r="3413" spans="4:4" x14ac:dyDescent="0.2">
      <c r="D3413" s="61"/>
    </row>
    <row r="3414" spans="4:4" x14ac:dyDescent="0.2">
      <c r="D3414" s="61"/>
    </row>
    <row r="3415" spans="4:4" x14ac:dyDescent="0.2">
      <c r="D3415" s="61"/>
    </row>
    <row r="3416" spans="4:4" x14ac:dyDescent="0.2">
      <c r="D3416" s="61"/>
    </row>
    <row r="3417" spans="4:4" x14ac:dyDescent="0.2">
      <c r="D3417" s="61"/>
    </row>
    <row r="3418" spans="4:4" x14ac:dyDescent="0.2">
      <c r="D3418" s="61"/>
    </row>
    <row r="3419" spans="4:4" x14ac:dyDescent="0.2">
      <c r="D3419" s="61"/>
    </row>
    <row r="3420" spans="4:4" x14ac:dyDescent="0.2">
      <c r="D3420" s="61"/>
    </row>
    <row r="3421" spans="4:4" x14ac:dyDescent="0.2">
      <c r="D3421" s="61"/>
    </row>
    <row r="3422" spans="4:4" x14ac:dyDescent="0.2">
      <c r="D3422" s="61"/>
    </row>
    <row r="3423" spans="4:4" x14ac:dyDescent="0.2">
      <c r="D3423" s="61"/>
    </row>
    <row r="3424" spans="4:4" x14ac:dyDescent="0.2">
      <c r="D3424" s="61"/>
    </row>
    <row r="3425" spans="4:4" x14ac:dyDescent="0.2">
      <c r="D3425" s="61"/>
    </row>
    <row r="3426" spans="4:4" x14ac:dyDescent="0.2">
      <c r="D3426" s="61"/>
    </row>
    <row r="3427" spans="4:4" x14ac:dyDescent="0.2">
      <c r="D3427" s="61"/>
    </row>
    <row r="3428" spans="4:4" x14ac:dyDescent="0.2">
      <c r="D3428" s="61"/>
    </row>
    <row r="3429" spans="4:4" x14ac:dyDescent="0.2">
      <c r="D3429" s="61"/>
    </row>
    <row r="3430" spans="4:4" x14ac:dyDescent="0.2">
      <c r="D3430" s="61"/>
    </row>
    <row r="3431" spans="4:4" x14ac:dyDescent="0.2">
      <c r="D3431" s="61"/>
    </row>
    <row r="3432" spans="4:4" x14ac:dyDescent="0.2">
      <c r="D3432" s="61"/>
    </row>
    <row r="3433" spans="4:4" x14ac:dyDescent="0.2">
      <c r="D3433" s="61"/>
    </row>
    <row r="3434" spans="4:4" x14ac:dyDescent="0.2">
      <c r="D3434" s="61"/>
    </row>
    <row r="3435" spans="4:4" x14ac:dyDescent="0.2">
      <c r="D3435" s="61"/>
    </row>
    <row r="3436" spans="4:4" x14ac:dyDescent="0.2">
      <c r="D3436" s="61"/>
    </row>
    <row r="3437" spans="4:4" x14ac:dyDescent="0.2">
      <c r="D3437" s="61"/>
    </row>
    <row r="3438" spans="4:4" x14ac:dyDescent="0.2">
      <c r="D3438" s="61"/>
    </row>
    <row r="3439" spans="4:4" x14ac:dyDescent="0.2">
      <c r="D3439" s="61"/>
    </row>
    <row r="3440" spans="4:4" x14ac:dyDescent="0.2">
      <c r="D3440" s="61"/>
    </row>
    <row r="3441" spans="4:4" x14ac:dyDescent="0.2">
      <c r="D3441" s="61"/>
    </row>
    <row r="3442" spans="4:4" x14ac:dyDescent="0.2">
      <c r="D3442" s="61"/>
    </row>
    <row r="3443" spans="4:4" x14ac:dyDescent="0.2">
      <c r="D3443" s="61"/>
    </row>
    <row r="3444" spans="4:4" x14ac:dyDescent="0.2">
      <c r="D3444" s="61"/>
    </row>
    <row r="3445" spans="4:4" x14ac:dyDescent="0.2">
      <c r="D3445" s="61"/>
    </row>
    <row r="3446" spans="4:4" x14ac:dyDescent="0.2">
      <c r="D3446" s="61"/>
    </row>
    <row r="3447" spans="4:4" x14ac:dyDescent="0.2">
      <c r="D3447" s="61"/>
    </row>
    <row r="3448" spans="4:4" x14ac:dyDescent="0.2">
      <c r="D3448" s="61"/>
    </row>
    <row r="3449" spans="4:4" x14ac:dyDescent="0.2">
      <c r="D3449" s="61"/>
    </row>
    <row r="3450" spans="4:4" x14ac:dyDescent="0.2">
      <c r="D3450" s="61"/>
    </row>
    <row r="3451" spans="4:4" x14ac:dyDescent="0.2">
      <c r="D3451" s="61"/>
    </row>
    <row r="3452" spans="4:4" x14ac:dyDescent="0.2">
      <c r="D3452" s="61"/>
    </row>
    <row r="3453" spans="4:4" x14ac:dyDescent="0.2">
      <c r="D3453" s="61"/>
    </row>
    <row r="3454" spans="4:4" x14ac:dyDescent="0.2">
      <c r="D3454" s="61"/>
    </row>
    <row r="3455" spans="4:4" x14ac:dyDescent="0.2">
      <c r="D3455" s="61"/>
    </row>
    <row r="3456" spans="4:4" x14ac:dyDescent="0.2">
      <c r="D3456" s="61"/>
    </row>
    <row r="3457" spans="4:4" x14ac:dyDescent="0.2">
      <c r="D3457" s="61"/>
    </row>
    <row r="3458" spans="4:4" x14ac:dyDescent="0.2">
      <c r="D3458" s="61"/>
    </row>
    <row r="3459" spans="4:4" x14ac:dyDescent="0.2">
      <c r="D3459" s="61"/>
    </row>
    <row r="3460" spans="4:4" x14ac:dyDescent="0.2">
      <c r="D3460" s="61"/>
    </row>
    <row r="3461" spans="4:4" x14ac:dyDescent="0.2">
      <c r="D3461" s="61"/>
    </row>
    <row r="3462" spans="4:4" x14ac:dyDescent="0.2">
      <c r="D3462" s="61"/>
    </row>
    <row r="3463" spans="4:4" x14ac:dyDescent="0.2">
      <c r="D3463" s="61"/>
    </row>
    <row r="3464" spans="4:4" x14ac:dyDescent="0.2">
      <c r="D3464" s="61"/>
    </row>
    <row r="3465" spans="4:4" x14ac:dyDescent="0.2">
      <c r="D3465" s="61"/>
    </row>
    <row r="3466" spans="4:4" x14ac:dyDescent="0.2">
      <c r="D3466" s="61"/>
    </row>
    <row r="3467" spans="4:4" x14ac:dyDescent="0.2">
      <c r="D3467" s="61"/>
    </row>
    <row r="3468" spans="4:4" x14ac:dyDescent="0.2">
      <c r="D3468" s="61"/>
    </row>
    <row r="3469" spans="4:4" x14ac:dyDescent="0.2">
      <c r="D3469" s="61"/>
    </row>
    <row r="3470" spans="4:4" x14ac:dyDescent="0.2">
      <c r="D3470" s="61"/>
    </row>
    <row r="3471" spans="4:4" x14ac:dyDescent="0.2">
      <c r="D3471" s="61"/>
    </row>
    <row r="3472" spans="4:4" x14ac:dyDescent="0.2">
      <c r="D3472" s="61"/>
    </row>
    <row r="3473" spans="4:4" x14ac:dyDescent="0.2">
      <c r="D3473" s="61"/>
    </row>
    <row r="3474" spans="4:4" x14ac:dyDescent="0.2">
      <c r="D3474" s="61"/>
    </row>
    <row r="3475" spans="4:4" x14ac:dyDescent="0.2">
      <c r="D3475" s="61"/>
    </row>
    <row r="3476" spans="4:4" x14ac:dyDescent="0.2">
      <c r="D3476" s="61"/>
    </row>
    <row r="3477" spans="4:4" x14ac:dyDescent="0.2">
      <c r="D3477" s="61"/>
    </row>
    <row r="3478" spans="4:4" x14ac:dyDescent="0.2">
      <c r="D3478" s="61"/>
    </row>
    <row r="3479" spans="4:4" x14ac:dyDescent="0.2">
      <c r="D3479" s="61"/>
    </row>
    <row r="3480" spans="4:4" x14ac:dyDescent="0.2">
      <c r="D3480" s="61"/>
    </row>
    <row r="3481" spans="4:4" x14ac:dyDescent="0.2">
      <c r="D3481" s="61"/>
    </row>
    <row r="3482" spans="4:4" x14ac:dyDescent="0.2">
      <c r="D3482" s="61"/>
    </row>
    <row r="3483" spans="4:4" x14ac:dyDescent="0.2">
      <c r="D3483" s="61"/>
    </row>
    <row r="3484" spans="4:4" x14ac:dyDescent="0.2">
      <c r="D3484" s="61"/>
    </row>
    <row r="3485" spans="4:4" x14ac:dyDescent="0.2">
      <c r="D3485" s="61"/>
    </row>
    <row r="3486" spans="4:4" x14ac:dyDescent="0.2">
      <c r="D3486" s="61"/>
    </row>
    <row r="3487" spans="4:4" x14ac:dyDescent="0.2">
      <c r="D3487" s="61"/>
    </row>
    <row r="3488" spans="4:4" x14ac:dyDescent="0.2">
      <c r="D3488" s="61"/>
    </row>
    <row r="3489" spans="4:4" x14ac:dyDescent="0.2">
      <c r="D3489" s="61"/>
    </row>
    <row r="3490" spans="4:4" x14ac:dyDescent="0.2">
      <c r="D3490" s="61"/>
    </row>
    <row r="3491" spans="4:4" x14ac:dyDescent="0.2">
      <c r="D3491" s="61"/>
    </row>
    <row r="3492" spans="4:4" x14ac:dyDescent="0.2">
      <c r="D3492" s="61"/>
    </row>
    <row r="3493" spans="4:4" x14ac:dyDescent="0.2">
      <c r="D3493" s="61"/>
    </row>
    <row r="3494" spans="4:4" x14ac:dyDescent="0.2">
      <c r="D3494" s="61"/>
    </row>
    <row r="3495" spans="4:4" x14ac:dyDescent="0.2">
      <c r="D3495" s="61"/>
    </row>
    <row r="3496" spans="4:4" x14ac:dyDescent="0.2">
      <c r="D3496" s="61"/>
    </row>
    <row r="3497" spans="4:4" x14ac:dyDescent="0.2">
      <c r="D3497" s="61"/>
    </row>
    <row r="3498" spans="4:4" x14ac:dyDescent="0.2">
      <c r="D3498" s="61"/>
    </row>
    <row r="3499" spans="4:4" x14ac:dyDescent="0.2">
      <c r="D3499" s="61"/>
    </row>
    <row r="3500" spans="4:4" x14ac:dyDescent="0.2">
      <c r="D3500" s="61"/>
    </row>
    <row r="3501" spans="4:4" x14ac:dyDescent="0.2">
      <c r="D3501" s="61"/>
    </row>
    <row r="3502" spans="4:4" x14ac:dyDescent="0.2">
      <c r="D3502" s="61"/>
    </row>
    <row r="3503" spans="4:4" x14ac:dyDescent="0.2">
      <c r="D3503" s="61"/>
    </row>
    <row r="3504" spans="4:4" x14ac:dyDescent="0.2">
      <c r="D3504" s="61"/>
    </row>
    <row r="3505" spans="4:4" x14ac:dyDescent="0.2">
      <c r="D3505" s="61"/>
    </row>
    <row r="3506" spans="4:4" x14ac:dyDescent="0.2">
      <c r="D3506" s="61"/>
    </row>
    <row r="3507" spans="4:4" x14ac:dyDescent="0.2">
      <c r="D3507" s="61"/>
    </row>
    <row r="3508" spans="4:4" x14ac:dyDescent="0.2">
      <c r="D3508" s="61"/>
    </row>
    <row r="3509" spans="4:4" x14ac:dyDescent="0.2">
      <c r="D3509" s="61"/>
    </row>
    <row r="3510" spans="4:4" x14ac:dyDescent="0.2">
      <c r="D3510" s="61"/>
    </row>
    <row r="3511" spans="4:4" x14ac:dyDescent="0.2">
      <c r="D3511" s="61"/>
    </row>
    <row r="3512" spans="4:4" x14ac:dyDescent="0.2">
      <c r="D3512" s="61"/>
    </row>
    <row r="3513" spans="4:4" x14ac:dyDescent="0.2">
      <c r="D3513" s="61"/>
    </row>
    <row r="3514" spans="4:4" x14ac:dyDescent="0.2">
      <c r="D3514" s="61"/>
    </row>
    <row r="3515" spans="4:4" x14ac:dyDescent="0.2">
      <c r="D3515" s="61"/>
    </row>
    <row r="3516" spans="4:4" x14ac:dyDescent="0.2">
      <c r="D3516" s="61"/>
    </row>
    <row r="3517" spans="4:4" x14ac:dyDescent="0.2">
      <c r="D3517" s="61"/>
    </row>
    <row r="3518" spans="4:4" x14ac:dyDescent="0.2">
      <c r="D3518" s="61"/>
    </row>
    <row r="3519" spans="4:4" x14ac:dyDescent="0.2">
      <c r="D3519" s="61"/>
    </row>
    <row r="3520" spans="4:4" x14ac:dyDescent="0.2">
      <c r="D3520" s="61"/>
    </row>
    <row r="3521" spans="4:4" x14ac:dyDescent="0.2">
      <c r="D3521" s="61"/>
    </row>
    <row r="3522" spans="4:4" x14ac:dyDescent="0.2">
      <c r="D3522" s="61"/>
    </row>
    <row r="3523" spans="4:4" x14ac:dyDescent="0.2">
      <c r="D3523" s="61"/>
    </row>
    <row r="3524" spans="4:4" x14ac:dyDescent="0.2">
      <c r="D3524" s="61"/>
    </row>
    <row r="3525" spans="4:4" x14ac:dyDescent="0.2">
      <c r="D3525" s="61"/>
    </row>
    <row r="3526" spans="4:4" x14ac:dyDescent="0.2">
      <c r="D3526" s="61"/>
    </row>
    <row r="3527" spans="4:4" x14ac:dyDescent="0.2">
      <c r="D3527" s="61"/>
    </row>
    <row r="3528" spans="4:4" x14ac:dyDescent="0.2">
      <c r="D3528" s="61"/>
    </row>
    <row r="3529" spans="4:4" x14ac:dyDescent="0.2">
      <c r="D3529" s="61"/>
    </row>
    <row r="3530" spans="4:4" x14ac:dyDescent="0.2">
      <c r="D3530" s="61"/>
    </row>
    <row r="3531" spans="4:4" x14ac:dyDescent="0.2">
      <c r="D3531" s="61"/>
    </row>
    <row r="3532" spans="4:4" x14ac:dyDescent="0.2">
      <c r="D3532" s="61"/>
    </row>
    <row r="3533" spans="4:4" x14ac:dyDescent="0.2">
      <c r="D3533" s="61"/>
    </row>
    <row r="3534" spans="4:4" x14ac:dyDescent="0.2">
      <c r="D3534" s="61"/>
    </row>
    <row r="3535" spans="4:4" x14ac:dyDescent="0.2">
      <c r="D3535" s="61"/>
    </row>
    <row r="3536" spans="4:4" x14ac:dyDescent="0.2">
      <c r="D3536" s="61"/>
    </row>
    <row r="3537" spans="4:4" x14ac:dyDescent="0.2">
      <c r="D3537" s="61"/>
    </row>
    <row r="3538" spans="4:4" x14ac:dyDescent="0.2">
      <c r="D3538" s="61"/>
    </row>
    <row r="3539" spans="4:4" x14ac:dyDescent="0.2">
      <c r="D3539" s="61"/>
    </row>
    <row r="3540" spans="4:4" x14ac:dyDescent="0.2">
      <c r="D3540" s="61"/>
    </row>
    <row r="3541" spans="4:4" x14ac:dyDescent="0.2">
      <c r="D3541" s="61"/>
    </row>
    <row r="3542" spans="4:4" x14ac:dyDescent="0.2">
      <c r="D3542" s="61"/>
    </row>
    <row r="3543" spans="4:4" x14ac:dyDescent="0.2">
      <c r="D3543" s="61"/>
    </row>
    <row r="3544" spans="4:4" x14ac:dyDescent="0.2">
      <c r="D3544" s="61"/>
    </row>
    <row r="3545" spans="4:4" x14ac:dyDescent="0.2">
      <c r="D3545" s="61"/>
    </row>
    <row r="3546" spans="4:4" x14ac:dyDescent="0.2">
      <c r="D3546" s="61"/>
    </row>
    <row r="3547" spans="4:4" x14ac:dyDescent="0.2">
      <c r="D3547" s="61"/>
    </row>
    <row r="3548" spans="4:4" x14ac:dyDescent="0.2">
      <c r="D3548" s="61"/>
    </row>
    <row r="3549" spans="4:4" x14ac:dyDescent="0.2">
      <c r="D3549" s="61"/>
    </row>
    <row r="3550" spans="4:4" x14ac:dyDescent="0.2">
      <c r="D3550" s="61"/>
    </row>
    <row r="3551" spans="4:4" x14ac:dyDescent="0.2">
      <c r="D3551" s="61"/>
    </row>
    <row r="3552" spans="4:4" x14ac:dyDescent="0.2">
      <c r="D3552" s="61"/>
    </row>
    <row r="3553" spans="4:4" x14ac:dyDescent="0.2">
      <c r="D3553" s="61"/>
    </row>
    <row r="3554" spans="4:4" x14ac:dyDescent="0.2">
      <c r="D3554" s="61"/>
    </row>
    <row r="3555" spans="4:4" x14ac:dyDescent="0.2">
      <c r="D3555" s="61"/>
    </row>
    <row r="3556" spans="4:4" x14ac:dyDescent="0.2">
      <c r="D3556" s="61"/>
    </row>
    <row r="3557" spans="4:4" x14ac:dyDescent="0.2">
      <c r="D3557" s="61"/>
    </row>
    <row r="3558" spans="4:4" x14ac:dyDescent="0.2">
      <c r="D3558" s="61"/>
    </row>
    <row r="3559" spans="4:4" x14ac:dyDescent="0.2">
      <c r="D3559" s="61"/>
    </row>
    <row r="3560" spans="4:4" x14ac:dyDescent="0.2">
      <c r="D3560" s="61"/>
    </row>
    <row r="3561" spans="4:4" x14ac:dyDescent="0.2">
      <c r="D3561" s="61"/>
    </row>
    <row r="3562" spans="4:4" x14ac:dyDescent="0.2">
      <c r="D3562" s="61"/>
    </row>
    <row r="3563" spans="4:4" x14ac:dyDescent="0.2">
      <c r="D3563" s="61"/>
    </row>
    <row r="3564" spans="4:4" x14ac:dyDescent="0.2">
      <c r="D3564" s="61"/>
    </row>
    <row r="3565" spans="4:4" x14ac:dyDescent="0.2">
      <c r="D3565" s="61"/>
    </row>
    <row r="3566" spans="4:4" x14ac:dyDescent="0.2">
      <c r="D3566" s="61"/>
    </row>
    <row r="3567" spans="4:4" x14ac:dyDescent="0.2">
      <c r="D3567" s="61"/>
    </row>
    <row r="3568" spans="4:4" x14ac:dyDescent="0.2">
      <c r="D3568" s="61"/>
    </row>
    <row r="3569" spans="4:4" x14ac:dyDescent="0.2">
      <c r="D3569" s="61"/>
    </row>
    <row r="3570" spans="4:4" x14ac:dyDescent="0.2">
      <c r="D3570" s="61"/>
    </row>
    <row r="3571" spans="4:4" x14ac:dyDescent="0.2">
      <c r="D3571" s="61"/>
    </row>
    <row r="3572" spans="4:4" x14ac:dyDescent="0.2">
      <c r="D3572" s="61"/>
    </row>
    <row r="3573" spans="4:4" x14ac:dyDescent="0.2">
      <c r="D3573" s="61"/>
    </row>
    <row r="3574" spans="4:4" x14ac:dyDescent="0.2">
      <c r="D3574" s="61"/>
    </row>
    <row r="3575" spans="4:4" x14ac:dyDescent="0.2">
      <c r="D3575" s="61"/>
    </row>
    <row r="3576" spans="4:4" x14ac:dyDescent="0.2">
      <c r="D3576" s="61"/>
    </row>
    <row r="3577" spans="4:4" x14ac:dyDescent="0.2">
      <c r="D3577" s="61"/>
    </row>
    <row r="3578" spans="4:4" x14ac:dyDescent="0.2">
      <c r="D3578" s="61"/>
    </row>
    <row r="3579" spans="4:4" x14ac:dyDescent="0.2">
      <c r="D3579" s="61"/>
    </row>
    <row r="3580" spans="4:4" x14ac:dyDescent="0.2">
      <c r="D3580" s="61"/>
    </row>
    <row r="3581" spans="4:4" x14ac:dyDescent="0.2">
      <c r="D3581" s="61"/>
    </row>
    <row r="3582" spans="4:4" x14ac:dyDescent="0.2">
      <c r="D3582" s="61"/>
    </row>
    <row r="3583" spans="4:4" x14ac:dyDescent="0.2">
      <c r="D3583" s="61"/>
    </row>
    <row r="3584" spans="4:4" x14ac:dyDescent="0.2">
      <c r="D3584" s="61"/>
    </row>
    <row r="3585" spans="4:4" x14ac:dyDescent="0.2">
      <c r="D3585" s="61"/>
    </row>
    <row r="3586" spans="4:4" x14ac:dyDescent="0.2">
      <c r="D3586" s="61"/>
    </row>
    <row r="3587" spans="4:4" x14ac:dyDescent="0.2">
      <c r="D3587" s="61"/>
    </row>
    <row r="3588" spans="4:4" x14ac:dyDescent="0.2">
      <c r="D3588" s="61"/>
    </row>
    <row r="3589" spans="4:4" x14ac:dyDescent="0.2">
      <c r="D3589" s="61"/>
    </row>
    <row r="3590" spans="4:4" x14ac:dyDescent="0.2">
      <c r="D3590" s="61"/>
    </row>
    <row r="3591" spans="4:4" x14ac:dyDescent="0.2">
      <c r="D3591" s="61"/>
    </row>
    <row r="3592" spans="4:4" x14ac:dyDescent="0.2">
      <c r="D3592" s="61"/>
    </row>
    <row r="3593" spans="4:4" x14ac:dyDescent="0.2">
      <c r="D3593" s="61"/>
    </row>
    <row r="3594" spans="4:4" x14ac:dyDescent="0.2">
      <c r="D3594" s="61"/>
    </row>
    <row r="3595" spans="4:4" x14ac:dyDescent="0.2">
      <c r="D3595" s="61"/>
    </row>
    <row r="3596" spans="4:4" x14ac:dyDescent="0.2">
      <c r="D3596" s="61"/>
    </row>
    <row r="3597" spans="4:4" x14ac:dyDescent="0.2">
      <c r="D3597" s="61"/>
    </row>
    <row r="3598" spans="4:4" x14ac:dyDescent="0.2">
      <c r="D3598" s="61"/>
    </row>
    <row r="3599" spans="4:4" x14ac:dyDescent="0.2">
      <c r="D3599" s="61"/>
    </row>
    <row r="3600" spans="4:4" x14ac:dyDescent="0.2">
      <c r="D3600" s="61"/>
    </row>
    <row r="3601" spans="4:4" x14ac:dyDescent="0.2">
      <c r="D3601" s="61"/>
    </row>
    <row r="3602" spans="4:4" x14ac:dyDescent="0.2">
      <c r="D3602" s="61"/>
    </row>
    <row r="3603" spans="4:4" x14ac:dyDescent="0.2">
      <c r="D3603" s="61"/>
    </row>
    <row r="3604" spans="4:4" x14ac:dyDescent="0.2">
      <c r="D3604" s="61"/>
    </row>
    <row r="3605" spans="4:4" x14ac:dyDescent="0.2">
      <c r="D3605" s="61"/>
    </row>
    <row r="3606" spans="4:4" x14ac:dyDescent="0.2">
      <c r="D3606" s="61"/>
    </row>
    <row r="3607" spans="4:4" x14ac:dyDescent="0.2">
      <c r="D3607" s="61"/>
    </row>
    <row r="3608" spans="4:4" x14ac:dyDescent="0.2">
      <c r="D3608" s="61"/>
    </row>
    <row r="3609" spans="4:4" x14ac:dyDescent="0.2">
      <c r="D3609" s="61"/>
    </row>
    <row r="3610" spans="4:4" x14ac:dyDescent="0.2">
      <c r="D3610" s="61"/>
    </row>
    <row r="3611" spans="4:4" x14ac:dyDescent="0.2">
      <c r="D3611" s="61"/>
    </row>
    <row r="3612" spans="4:4" x14ac:dyDescent="0.2">
      <c r="D3612" s="61"/>
    </row>
    <row r="3613" spans="4:4" x14ac:dyDescent="0.2">
      <c r="D3613" s="61"/>
    </row>
    <row r="3614" spans="4:4" x14ac:dyDescent="0.2">
      <c r="D3614" s="61"/>
    </row>
    <row r="3615" spans="4:4" x14ac:dyDescent="0.2">
      <c r="D3615" s="61"/>
    </row>
    <row r="3616" spans="4:4" x14ac:dyDescent="0.2">
      <c r="D3616" s="61"/>
    </row>
    <row r="3617" spans="4:4" x14ac:dyDescent="0.2">
      <c r="D3617" s="61"/>
    </row>
    <row r="3618" spans="4:4" x14ac:dyDescent="0.2">
      <c r="D3618" s="61"/>
    </row>
    <row r="3619" spans="4:4" x14ac:dyDescent="0.2">
      <c r="D3619" s="61"/>
    </row>
    <row r="3620" spans="4:4" x14ac:dyDescent="0.2">
      <c r="D3620" s="61"/>
    </row>
    <row r="3621" spans="4:4" x14ac:dyDescent="0.2">
      <c r="D3621" s="61"/>
    </row>
    <row r="3622" spans="4:4" x14ac:dyDescent="0.2">
      <c r="D3622" s="61"/>
    </row>
    <row r="3623" spans="4:4" x14ac:dyDescent="0.2">
      <c r="D3623" s="61"/>
    </row>
    <row r="3624" spans="4:4" x14ac:dyDescent="0.2">
      <c r="D3624" s="61"/>
    </row>
    <row r="3625" spans="4:4" x14ac:dyDescent="0.2">
      <c r="D3625" s="61"/>
    </row>
    <row r="3626" spans="4:4" x14ac:dyDescent="0.2">
      <c r="D3626" s="61"/>
    </row>
    <row r="3627" spans="4:4" x14ac:dyDescent="0.2">
      <c r="D3627" s="61"/>
    </row>
    <row r="3628" spans="4:4" x14ac:dyDescent="0.2">
      <c r="D3628" s="61"/>
    </row>
    <row r="3629" spans="4:4" x14ac:dyDescent="0.2">
      <c r="D3629" s="61"/>
    </row>
    <row r="3630" spans="4:4" x14ac:dyDescent="0.2">
      <c r="D3630" s="61"/>
    </row>
    <row r="3631" spans="4:4" x14ac:dyDescent="0.2">
      <c r="D3631" s="61"/>
    </row>
    <row r="3632" spans="4:4" x14ac:dyDescent="0.2">
      <c r="D3632" s="61"/>
    </row>
    <row r="3633" spans="4:4" x14ac:dyDescent="0.2">
      <c r="D3633" s="61"/>
    </row>
    <row r="3634" spans="4:4" x14ac:dyDescent="0.2">
      <c r="D3634" s="61"/>
    </row>
    <row r="3635" spans="4:4" x14ac:dyDescent="0.2">
      <c r="D3635" s="61"/>
    </row>
    <row r="3636" spans="4:4" x14ac:dyDescent="0.2">
      <c r="D3636" s="61"/>
    </row>
    <row r="3637" spans="4:4" x14ac:dyDescent="0.2">
      <c r="D3637" s="61"/>
    </row>
    <row r="3638" spans="4:4" x14ac:dyDescent="0.2">
      <c r="D3638" s="61"/>
    </row>
    <row r="3639" spans="4:4" x14ac:dyDescent="0.2">
      <c r="D3639" s="61"/>
    </row>
    <row r="3640" spans="4:4" x14ac:dyDescent="0.2">
      <c r="D3640" s="61"/>
    </row>
    <row r="3641" spans="4:4" x14ac:dyDescent="0.2">
      <c r="D3641" s="61"/>
    </row>
    <row r="3642" spans="4:4" x14ac:dyDescent="0.2">
      <c r="D3642" s="61"/>
    </row>
    <row r="3643" spans="4:4" x14ac:dyDescent="0.2">
      <c r="D3643" s="61"/>
    </row>
    <row r="3644" spans="4:4" x14ac:dyDescent="0.2">
      <c r="D3644" s="61"/>
    </row>
    <row r="3645" spans="4:4" x14ac:dyDescent="0.2">
      <c r="D3645" s="61"/>
    </row>
    <row r="3646" spans="4:4" x14ac:dyDescent="0.2">
      <c r="D3646" s="61"/>
    </row>
    <row r="3647" spans="4:4" x14ac:dyDescent="0.2">
      <c r="D3647" s="61"/>
    </row>
    <row r="3648" spans="4:4" x14ac:dyDescent="0.2">
      <c r="D3648" s="61"/>
    </row>
    <row r="3649" spans="4:4" x14ac:dyDescent="0.2">
      <c r="D3649" s="61"/>
    </row>
    <row r="3650" spans="4:4" x14ac:dyDescent="0.2">
      <c r="D3650" s="61"/>
    </row>
    <row r="3651" spans="4:4" x14ac:dyDescent="0.2">
      <c r="D3651" s="61"/>
    </row>
    <row r="3652" spans="4:4" x14ac:dyDescent="0.2">
      <c r="D3652" s="61"/>
    </row>
    <row r="3653" spans="4:4" x14ac:dyDescent="0.2">
      <c r="D3653" s="61"/>
    </row>
    <row r="3654" spans="4:4" x14ac:dyDescent="0.2">
      <c r="D3654" s="61"/>
    </row>
    <row r="3655" spans="4:4" x14ac:dyDescent="0.2">
      <c r="D3655" s="61"/>
    </row>
    <row r="3656" spans="4:4" x14ac:dyDescent="0.2">
      <c r="D3656" s="61"/>
    </row>
    <row r="3657" spans="4:4" x14ac:dyDescent="0.2">
      <c r="D3657" s="61"/>
    </row>
    <row r="3658" spans="4:4" x14ac:dyDescent="0.2">
      <c r="D3658" s="61"/>
    </row>
    <row r="3659" spans="4:4" x14ac:dyDescent="0.2">
      <c r="D3659" s="61"/>
    </row>
    <row r="3660" spans="4:4" x14ac:dyDescent="0.2">
      <c r="D3660" s="61"/>
    </row>
    <row r="3661" spans="4:4" x14ac:dyDescent="0.2">
      <c r="D3661" s="61"/>
    </row>
    <row r="3662" spans="4:4" x14ac:dyDescent="0.2">
      <c r="D3662" s="61"/>
    </row>
    <row r="3663" spans="4:4" x14ac:dyDescent="0.2">
      <c r="D3663" s="61"/>
    </row>
    <row r="3664" spans="4:4" x14ac:dyDescent="0.2">
      <c r="D3664" s="61"/>
    </row>
    <row r="3665" spans="4:4" x14ac:dyDescent="0.2">
      <c r="D3665" s="61"/>
    </row>
    <row r="3666" spans="4:4" x14ac:dyDescent="0.2">
      <c r="D3666" s="61"/>
    </row>
    <row r="3667" spans="4:4" x14ac:dyDescent="0.2">
      <c r="D3667" s="61"/>
    </row>
    <row r="3668" spans="4:4" x14ac:dyDescent="0.2">
      <c r="D3668" s="61"/>
    </row>
    <row r="3669" spans="4:4" x14ac:dyDescent="0.2">
      <c r="D3669" s="61"/>
    </row>
    <row r="3670" spans="4:4" x14ac:dyDescent="0.2">
      <c r="D3670" s="61"/>
    </row>
    <row r="3671" spans="4:4" x14ac:dyDescent="0.2">
      <c r="D3671" s="61"/>
    </row>
    <row r="3672" spans="4:4" x14ac:dyDescent="0.2">
      <c r="D3672" s="61"/>
    </row>
    <row r="3673" spans="4:4" x14ac:dyDescent="0.2">
      <c r="D3673" s="61"/>
    </row>
    <row r="3674" spans="4:4" x14ac:dyDescent="0.2">
      <c r="D3674" s="61"/>
    </row>
    <row r="3675" spans="4:4" x14ac:dyDescent="0.2">
      <c r="D3675" s="61"/>
    </row>
    <row r="3676" spans="4:4" x14ac:dyDescent="0.2">
      <c r="D3676" s="61"/>
    </row>
    <row r="3677" spans="4:4" x14ac:dyDescent="0.2">
      <c r="D3677" s="61"/>
    </row>
    <row r="3678" spans="4:4" x14ac:dyDescent="0.2">
      <c r="D3678" s="61"/>
    </row>
    <row r="3679" spans="4:4" x14ac:dyDescent="0.2">
      <c r="D3679" s="61"/>
    </row>
    <row r="3680" spans="4:4" x14ac:dyDescent="0.2">
      <c r="D3680" s="61"/>
    </row>
    <row r="3681" spans="4:4" x14ac:dyDescent="0.2">
      <c r="D3681" s="61"/>
    </row>
    <row r="3682" spans="4:4" x14ac:dyDescent="0.2">
      <c r="D3682" s="61"/>
    </row>
    <row r="3683" spans="4:4" x14ac:dyDescent="0.2">
      <c r="D3683" s="61"/>
    </row>
    <row r="3684" spans="4:4" x14ac:dyDescent="0.2">
      <c r="D3684" s="61"/>
    </row>
    <row r="3685" spans="4:4" x14ac:dyDescent="0.2">
      <c r="D3685" s="61"/>
    </row>
    <row r="3686" spans="4:4" x14ac:dyDescent="0.2">
      <c r="D3686" s="61"/>
    </row>
    <row r="3687" spans="4:4" x14ac:dyDescent="0.2">
      <c r="D3687" s="61"/>
    </row>
    <row r="3688" spans="4:4" x14ac:dyDescent="0.2">
      <c r="D3688" s="61"/>
    </row>
    <row r="3689" spans="4:4" x14ac:dyDescent="0.2">
      <c r="D3689" s="61"/>
    </row>
    <row r="3690" spans="4:4" x14ac:dyDescent="0.2">
      <c r="D3690" s="61"/>
    </row>
    <row r="3691" spans="4:4" x14ac:dyDescent="0.2">
      <c r="D3691" s="61"/>
    </row>
    <row r="3692" spans="4:4" x14ac:dyDescent="0.2">
      <c r="D3692" s="61"/>
    </row>
    <row r="3693" spans="4:4" x14ac:dyDescent="0.2">
      <c r="D3693" s="61"/>
    </row>
    <row r="3694" spans="4:4" x14ac:dyDescent="0.2">
      <c r="D3694" s="61"/>
    </row>
    <row r="3695" spans="4:4" x14ac:dyDescent="0.2">
      <c r="D3695" s="61"/>
    </row>
    <row r="3696" spans="4:4" x14ac:dyDescent="0.2">
      <c r="D3696" s="61"/>
    </row>
    <row r="3697" spans="4:4" x14ac:dyDescent="0.2">
      <c r="D3697" s="61"/>
    </row>
    <row r="3698" spans="4:4" x14ac:dyDescent="0.2">
      <c r="D3698" s="61"/>
    </row>
    <row r="3699" spans="4:4" x14ac:dyDescent="0.2">
      <c r="D3699" s="61"/>
    </row>
    <row r="3700" spans="4:4" x14ac:dyDescent="0.2">
      <c r="D3700" s="61"/>
    </row>
    <row r="3701" spans="4:4" x14ac:dyDescent="0.2">
      <c r="D3701" s="61"/>
    </row>
    <row r="3702" spans="4:4" x14ac:dyDescent="0.2">
      <c r="D3702" s="61"/>
    </row>
    <row r="3703" spans="4:4" x14ac:dyDescent="0.2">
      <c r="D3703" s="61"/>
    </row>
    <row r="3704" spans="4:4" x14ac:dyDescent="0.2">
      <c r="D3704" s="61"/>
    </row>
    <row r="3705" spans="4:4" x14ac:dyDescent="0.2">
      <c r="D3705" s="61"/>
    </row>
    <row r="3706" spans="4:4" x14ac:dyDescent="0.2">
      <c r="D3706" s="61"/>
    </row>
    <row r="3707" spans="4:4" x14ac:dyDescent="0.2">
      <c r="D3707" s="61"/>
    </row>
    <row r="3708" spans="4:4" x14ac:dyDescent="0.2">
      <c r="D3708" s="61"/>
    </row>
    <row r="3709" spans="4:4" x14ac:dyDescent="0.2">
      <c r="D3709" s="61"/>
    </row>
    <row r="3710" spans="4:4" x14ac:dyDescent="0.2">
      <c r="D3710" s="61"/>
    </row>
    <row r="3711" spans="4:4" x14ac:dyDescent="0.2">
      <c r="D3711" s="61"/>
    </row>
    <row r="3712" spans="4:4" x14ac:dyDescent="0.2">
      <c r="D3712" s="61"/>
    </row>
    <row r="3713" spans="4:4" x14ac:dyDescent="0.2">
      <c r="D3713" s="61"/>
    </row>
    <row r="3714" spans="4:4" x14ac:dyDescent="0.2">
      <c r="D3714" s="61"/>
    </row>
    <row r="3715" spans="4:4" x14ac:dyDescent="0.2">
      <c r="D3715" s="61"/>
    </row>
    <row r="3716" spans="4:4" x14ac:dyDescent="0.2">
      <c r="D3716" s="61"/>
    </row>
    <row r="3717" spans="4:4" x14ac:dyDescent="0.2">
      <c r="D3717" s="61"/>
    </row>
    <row r="3718" spans="4:4" x14ac:dyDescent="0.2">
      <c r="D3718" s="61"/>
    </row>
    <row r="3719" spans="4:4" x14ac:dyDescent="0.2">
      <c r="D3719" s="61"/>
    </row>
    <row r="3720" spans="4:4" x14ac:dyDescent="0.2">
      <c r="D3720" s="61"/>
    </row>
    <row r="3721" spans="4:4" x14ac:dyDescent="0.2">
      <c r="D3721" s="61"/>
    </row>
    <row r="3722" spans="4:4" x14ac:dyDescent="0.2">
      <c r="D3722" s="61"/>
    </row>
    <row r="3723" spans="4:4" x14ac:dyDescent="0.2">
      <c r="D3723" s="61"/>
    </row>
    <row r="3724" spans="4:4" x14ac:dyDescent="0.2">
      <c r="D3724" s="61"/>
    </row>
    <row r="3725" spans="4:4" x14ac:dyDescent="0.2">
      <c r="D3725" s="61"/>
    </row>
    <row r="3726" spans="4:4" x14ac:dyDescent="0.2">
      <c r="D3726" s="61"/>
    </row>
    <row r="3727" spans="4:4" x14ac:dyDescent="0.2">
      <c r="D3727" s="61"/>
    </row>
    <row r="3728" spans="4:4" x14ac:dyDescent="0.2">
      <c r="D3728" s="61"/>
    </row>
    <row r="3729" spans="4:4" x14ac:dyDescent="0.2">
      <c r="D3729" s="61"/>
    </row>
    <row r="3730" spans="4:4" x14ac:dyDescent="0.2">
      <c r="D3730" s="61"/>
    </row>
    <row r="3731" spans="4:4" x14ac:dyDescent="0.2">
      <c r="D3731" s="61"/>
    </row>
    <row r="3732" spans="4:4" x14ac:dyDescent="0.2">
      <c r="D3732" s="61"/>
    </row>
    <row r="3733" spans="4:4" x14ac:dyDescent="0.2">
      <c r="D3733" s="61"/>
    </row>
    <row r="3734" spans="4:4" x14ac:dyDescent="0.2">
      <c r="D3734" s="61"/>
    </row>
    <row r="3735" spans="4:4" x14ac:dyDescent="0.2">
      <c r="D3735" s="61"/>
    </row>
    <row r="3736" spans="4:4" x14ac:dyDescent="0.2">
      <c r="D3736" s="61"/>
    </row>
    <row r="3737" spans="4:4" x14ac:dyDescent="0.2">
      <c r="D3737" s="61"/>
    </row>
    <row r="3738" spans="4:4" x14ac:dyDescent="0.2">
      <c r="D3738" s="61"/>
    </row>
    <row r="3739" spans="4:4" x14ac:dyDescent="0.2">
      <c r="D3739" s="61"/>
    </row>
    <row r="3740" spans="4:4" x14ac:dyDescent="0.2">
      <c r="D3740" s="61"/>
    </row>
    <row r="3741" spans="4:4" x14ac:dyDescent="0.2">
      <c r="D3741" s="61"/>
    </row>
    <row r="3742" spans="4:4" x14ac:dyDescent="0.2">
      <c r="D3742" s="61"/>
    </row>
    <row r="3743" spans="4:4" x14ac:dyDescent="0.2">
      <c r="D3743" s="61"/>
    </row>
    <row r="3744" spans="4:4" x14ac:dyDescent="0.2">
      <c r="D3744" s="61"/>
    </row>
    <row r="3745" spans="4:4" x14ac:dyDescent="0.2">
      <c r="D3745" s="61"/>
    </row>
    <row r="3746" spans="4:4" x14ac:dyDescent="0.2">
      <c r="D3746" s="61"/>
    </row>
    <row r="3747" spans="4:4" x14ac:dyDescent="0.2">
      <c r="D3747" s="61"/>
    </row>
    <row r="3748" spans="4:4" x14ac:dyDescent="0.2">
      <c r="D3748" s="61"/>
    </row>
    <row r="3749" spans="4:4" x14ac:dyDescent="0.2">
      <c r="D3749" s="61"/>
    </row>
    <row r="3750" spans="4:4" x14ac:dyDescent="0.2">
      <c r="D3750" s="61"/>
    </row>
    <row r="3751" spans="4:4" x14ac:dyDescent="0.2">
      <c r="D3751" s="61"/>
    </row>
    <row r="3752" spans="4:4" x14ac:dyDescent="0.2">
      <c r="D3752" s="61"/>
    </row>
    <row r="3753" spans="4:4" x14ac:dyDescent="0.2">
      <c r="D3753" s="61"/>
    </row>
    <row r="3754" spans="4:4" x14ac:dyDescent="0.2">
      <c r="D3754" s="61"/>
    </row>
    <row r="3755" spans="4:4" x14ac:dyDescent="0.2">
      <c r="D3755" s="61"/>
    </row>
    <row r="3756" spans="4:4" x14ac:dyDescent="0.2">
      <c r="D3756" s="61"/>
    </row>
    <row r="3757" spans="4:4" x14ac:dyDescent="0.2">
      <c r="D3757" s="61"/>
    </row>
    <row r="3758" spans="4:4" x14ac:dyDescent="0.2">
      <c r="D3758" s="61"/>
    </row>
    <row r="3759" spans="4:4" x14ac:dyDescent="0.2">
      <c r="D3759" s="61"/>
    </row>
    <row r="3760" spans="4:4" x14ac:dyDescent="0.2">
      <c r="D3760" s="61"/>
    </row>
    <row r="3761" spans="4:4" x14ac:dyDescent="0.2">
      <c r="D3761" s="61"/>
    </row>
    <row r="3762" spans="4:4" x14ac:dyDescent="0.2">
      <c r="D3762" s="61"/>
    </row>
    <row r="3763" spans="4:4" x14ac:dyDescent="0.2">
      <c r="D3763" s="61"/>
    </row>
    <row r="3764" spans="4:4" x14ac:dyDescent="0.2">
      <c r="D3764" s="61"/>
    </row>
    <row r="3765" spans="4:4" x14ac:dyDescent="0.2">
      <c r="D3765" s="61"/>
    </row>
    <row r="3766" spans="4:4" x14ac:dyDescent="0.2">
      <c r="D3766" s="61"/>
    </row>
    <row r="3767" spans="4:4" x14ac:dyDescent="0.2">
      <c r="D3767" s="61"/>
    </row>
    <row r="3768" spans="4:4" x14ac:dyDescent="0.2">
      <c r="D3768" s="61"/>
    </row>
    <row r="3769" spans="4:4" x14ac:dyDescent="0.2">
      <c r="D3769" s="61"/>
    </row>
    <row r="3770" spans="4:4" x14ac:dyDescent="0.2">
      <c r="D3770" s="61"/>
    </row>
    <row r="3771" spans="4:4" x14ac:dyDescent="0.2">
      <c r="D3771" s="61"/>
    </row>
    <row r="3772" spans="4:4" x14ac:dyDescent="0.2">
      <c r="D3772" s="61"/>
    </row>
    <row r="3773" spans="4:4" x14ac:dyDescent="0.2">
      <c r="D3773" s="61"/>
    </row>
    <row r="3774" spans="4:4" x14ac:dyDescent="0.2">
      <c r="D3774" s="61"/>
    </row>
    <row r="3775" spans="4:4" x14ac:dyDescent="0.2">
      <c r="D3775" s="61"/>
    </row>
    <row r="3776" spans="4:4" x14ac:dyDescent="0.2">
      <c r="D3776" s="61"/>
    </row>
    <row r="3777" spans="4:4" x14ac:dyDescent="0.2">
      <c r="D3777" s="61"/>
    </row>
    <row r="3778" spans="4:4" x14ac:dyDescent="0.2">
      <c r="D3778" s="61"/>
    </row>
    <row r="3779" spans="4:4" x14ac:dyDescent="0.2">
      <c r="D3779" s="61"/>
    </row>
    <row r="3780" spans="4:4" x14ac:dyDescent="0.2">
      <c r="D3780" s="61"/>
    </row>
    <row r="3781" spans="4:4" x14ac:dyDescent="0.2">
      <c r="D3781" s="61"/>
    </row>
    <row r="3782" spans="4:4" x14ac:dyDescent="0.2">
      <c r="D3782" s="61"/>
    </row>
    <row r="3783" spans="4:4" x14ac:dyDescent="0.2">
      <c r="D3783" s="61"/>
    </row>
    <row r="3784" spans="4:4" x14ac:dyDescent="0.2">
      <c r="D3784" s="61"/>
    </row>
    <row r="3785" spans="4:4" x14ac:dyDescent="0.2">
      <c r="D3785" s="61"/>
    </row>
    <row r="3786" spans="4:4" x14ac:dyDescent="0.2">
      <c r="D3786" s="61"/>
    </row>
    <row r="3787" spans="4:4" x14ac:dyDescent="0.2">
      <c r="D3787" s="61"/>
    </row>
    <row r="3788" spans="4:4" x14ac:dyDescent="0.2">
      <c r="D3788" s="61"/>
    </row>
    <row r="3789" spans="4:4" x14ac:dyDescent="0.2">
      <c r="D3789" s="61"/>
    </row>
    <row r="3790" spans="4:4" x14ac:dyDescent="0.2">
      <c r="D3790" s="61"/>
    </row>
    <row r="3791" spans="4:4" x14ac:dyDescent="0.2">
      <c r="D3791" s="61"/>
    </row>
    <row r="3792" spans="4:4" x14ac:dyDescent="0.2">
      <c r="D3792" s="61"/>
    </row>
    <row r="3793" spans="4:4" x14ac:dyDescent="0.2">
      <c r="D3793" s="61"/>
    </row>
    <row r="3794" spans="4:4" x14ac:dyDescent="0.2">
      <c r="D3794" s="61"/>
    </row>
    <row r="3795" spans="4:4" x14ac:dyDescent="0.2">
      <c r="D3795" s="61"/>
    </row>
    <row r="3796" spans="4:4" x14ac:dyDescent="0.2">
      <c r="D3796" s="61"/>
    </row>
    <row r="3797" spans="4:4" x14ac:dyDescent="0.2">
      <c r="D3797" s="61"/>
    </row>
    <row r="3798" spans="4:4" x14ac:dyDescent="0.2">
      <c r="D3798" s="61"/>
    </row>
    <row r="3799" spans="4:4" x14ac:dyDescent="0.2">
      <c r="D3799" s="61"/>
    </row>
    <row r="3800" spans="4:4" x14ac:dyDescent="0.2">
      <c r="D3800" s="61"/>
    </row>
    <row r="3801" spans="4:4" x14ac:dyDescent="0.2">
      <c r="D3801" s="61"/>
    </row>
    <row r="3802" spans="4:4" x14ac:dyDescent="0.2">
      <c r="D3802" s="61"/>
    </row>
    <row r="3803" spans="4:4" x14ac:dyDescent="0.2">
      <c r="D3803" s="61"/>
    </row>
    <row r="3804" spans="4:4" x14ac:dyDescent="0.2">
      <c r="D3804" s="61"/>
    </row>
    <row r="3805" spans="4:4" x14ac:dyDescent="0.2">
      <c r="D3805" s="61"/>
    </row>
    <row r="3806" spans="4:4" x14ac:dyDescent="0.2">
      <c r="D3806" s="61"/>
    </row>
    <row r="3807" spans="4:4" x14ac:dyDescent="0.2">
      <c r="D3807" s="61"/>
    </row>
    <row r="3808" spans="4:4" x14ac:dyDescent="0.2">
      <c r="D3808" s="61"/>
    </row>
    <row r="3809" spans="4:4" x14ac:dyDescent="0.2">
      <c r="D3809" s="61"/>
    </row>
    <row r="3810" spans="4:4" x14ac:dyDescent="0.2">
      <c r="D3810" s="61"/>
    </row>
    <row r="3811" spans="4:4" x14ac:dyDescent="0.2">
      <c r="D3811" s="61"/>
    </row>
    <row r="3812" spans="4:4" x14ac:dyDescent="0.2">
      <c r="D3812" s="61"/>
    </row>
    <row r="3813" spans="4:4" x14ac:dyDescent="0.2">
      <c r="D3813" s="61"/>
    </row>
    <row r="3814" spans="4:4" x14ac:dyDescent="0.2">
      <c r="D3814" s="61"/>
    </row>
    <row r="3815" spans="4:4" x14ac:dyDescent="0.2">
      <c r="D3815" s="61"/>
    </row>
    <row r="3816" spans="4:4" x14ac:dyDescent="0.2">
      <c r="D3816" s="61"/>
    </row>
    <row r="3817" spans="4:4" x14ac:dyDescent="0.2">
      <c r="D3817" s="61"/>
    </row>
    <row r="3818" spans="4:4" x14ac:dyDescent="0.2">
      <c r="D3818" s="61"/>
    </row>
    <row r="3819" spans="4:4" x14ac:dyDescent="0.2">
      <c r="D3819" s="61"/>
    </row>
    <row r="3820" spans="4:4" x14ac:dyDescent="0.2">
      <c r="D3820" s="61"/>
    </row>
    <row r="3821" spans="4:4" x14ac:dyDescent="0.2">
      <c r="D3821" s="61"/>
    </row>
    <row r="3822" spans="4:4" x14ac:dyDescent="0.2">
      <c r="D3822" s="61"/>
    </row>
    <row r="3823" spans="4:4" x14ac:dyDescent="0.2">
      <c r="D3823" s="61"/>
    </row>
    <row r="3824" spans="4:4" x14ac:dyDescent="0.2">
      <c r="D3824" s="61"/>
    </row>
    <row r="3825" spans="4:4" x14ac:dyDescent="0.2">
      <c r="D3825" s="61"/>
    </row>
    <row r="3826" spans="4:4" x14ac:dyDescent="0.2">
      <c r="D3826" s="61"/>
    </row>
    <row r="3827" spans="4:4" x14ac:dyDescent="0.2">
      <c r="D3827" s="61"/>
    </row>
    <row r="3828" spans="4:4" x14ac:dyDescent="0.2">
      <c r="D3828" s="61"/>
    </row>
    <row r="3829" spans="4:4" x14ac:dyDescent="0.2">
      <c r="D3829" s="61"/>
    </row>
    <row r="3830" spans="4:4" x14ac:dyDescent="0.2">
      <c r="D3830" s="61"/>
    </row>
    <row r="3831" spans="4:4" x14ac:dyDescent="0.2">
      <c r="D3831" s="61"/>
    </row>
    <row r="3832" spans="4:4" x14ac:dyDescent="0.2">
      <c r="D3832" s="61"/>
    </row>
    <row r="3833" spans="4:4" x14ac:dyDescent="0.2">
      <c r="D3833" s="61"/>
    </row>
    <row r="3834" spans="4:4" x14ac:dyDescent="0.2">
      <c r="D3834" s="61"/>
    </row>
    <row r="3835" spans="4:4" x14ac:dyDescent="0.2">
      <c r="D3835" s="61"/>
    </row>
    <row r="3836" spans="4:4" x14ac:dyDescent="0.2">
      <c r="D3836" s="61"/>
    </row>
    <row r="3837" spans="4:4" x14ac:dyDescent="0.2">
      <c r="D3837" s="61"/>
    </row>
    <row r="3838" spans="4:4" x14ac:dyDescent="0.2">
      <c r="D3838" s="61"/>
    </row>
    <row r="3839" spans="4:4" x14ac:dyDescent="0.2">
      <c r="D3839" s="61"/>
    </row>
    <row r="3840" spans="4:4" x14ac:dyDescent="0.2">
      <c r="D3840" s="61"/>
    </row>
    <row r="3841" spans="4:4" x14ac:dyDescent="0.2">
      <c r="D3841" s="61"/>
    </row>
    <row r="3842" spans="4:4" x14ac:dyDescent="0.2">
      <c r="D3842" s="61"/>
    </row>
    <row r="3843" spans="4:4" x14ac:dyDescent="0.2">
      <c r="D3843" s="61"/>
    </row>
    <row r="3844" spans="4:4" x14ac:dyDescent="0.2">
      <c r="D3844" s="61"/>
    </row>
    <row r="3845" spans="4:4" x14ac:dyDescent="0.2">
      <c r="D3845" s="61"/>
    </row>
    <row r="3846" spans="4:4" x14ac:dyDescent="0.2">
      <c r="D3846" s="61"/>
    </row>
    <row r="3847" spans="4:4" x14ac:dyDescent="0.2">
      <c r="D3847" s="61"/>
    </row>
    <row r="3848" spans="4:4" x14ac:dyDescent="0.2">
      <c r="D3848" s="61"/>
    </row>
    <row r="3849" spans="4:4" x14ac:dyDescent="0.2">
      <c r="D3849" s="61"/>
    </row>
    <row r="3850" spans="4:4" x14ac:dyDescent="0.2">
      <c r="D3850" s="61"/>
    </row>
    <row r="3851" spans="4:4" x14ac:dyDescent="0.2">
      <c r="D3851" s="61"/>
    </row>
    <row r="3852" spans="4:4" x14ac:dyDescent="0.2">
      <c r="D3852" s="61"/>
    </row>
    <row r="3853" spans="4:4" x14ac:dyDescent="0.2">
      <c r="D3853" s="61"/>
    </row>
    <row r="3854" spans="4:4" x14ac:dyDescent="0.2">
      <c r="D3854" s="61"/>
    </row>
    <row r="3855" spans="4:4" x14ac:dyDescent="0.2">
      <c r="D3855" s="61"/>
    </row>
    <row r="3856" spans="4:4" x14ac:dyDescent="0.2">
      <c r="D3856" s="61"/>
    </row>
    <row r="3857" spans="4:4" x14ac:dyDescent="0.2">
      <c r="D3857" s="61"/>
    </row>
    <row r="3858" spans="4:4" x14ac:dyDescent="0.2">
      <c r="D3858" s="61"/>
    </row>
    <row r="3859" spans="4:4" x14ac:dyDescent="0.2">
      <c r="D3859" s="61"/>
    </row>
    <row r="3860" spans="4:4" x14ac:dyDescent="0.2">
      <c r="D3860" s="61"/>
    </row>
    <row r="3861" spans="4:4" x14ac:dyDescent="0.2">
      <c r="D3861" s="61"/>
    </row>
    <row r="3862" spans="4:4" x14ac:dyDescent="0.2">
      <c r="D3862" s="61"/>
    </row>
    <row r="3863" spans="4:4" x14ac:dyDescent="0.2">
      <c r="D3863" s="61"/>
    </row>
    <row r="3864" spans="4:4" x14ac:dyDescent="0.2">
      <c r="D3864" s="61"/>
    </row>
    <row r="3865" spans="4:4" x14ac:dyDescent="0.2">
      <c r="D3865" s="61"/>
    </row>
    <row r="3866" spans="4:4" x14ac:dyDescent="0.2">
      <c r="D3866" s="61"/>
    </row>
    <row r="3867" spans="4:4" x14ac:dyDescent="0.2">
      <c r="D3867" s="61"/>
    </row>
    <row r="3868" spans="4:4" x14ac:dyDescent="0.2">
      <c r="D3868" s="61"/>
    </row>
    <row r="3869" spans="4:4" x14ac:dyDescent="0.2">
      <c r="D3869" s="61"/>
    </row>
    <row r="3870" spans="4:4" x14ac:dyDescent="0.2">
      <c r="D3870" s="61"/>
    </row>
    <row r="3871" spans="4:4" x14ac:dyDescent="0.2">
      <c r="D3871" s="61"/>
    </row>
    <row r="3872" spans="4:4" x14ac:dyDescent="0.2">
      <c r="D3872" s="61"/>
    </row>
    <row r="3873" spans="4:4" x14ac:dyDescent="0.2">
      <c r="D3873" s="61"/>
    </row>
    <row r="3874" spans="4:4" x14ac:dyDescent="0.2">
      <c r="D3874" s="61"/>
    </row>
    <row r="3875" spans="4:4" x14ac:dyDescent="0.2">
      <c r="D3875" s="61"/>
    </row>
    <row r="3876" spans="4:4" x14ac:dyDescent="0.2">
      <c r="D3876" s="61"/>
    </row>
    <row r="3877" spans="4:4" x14ac:dyDescent="0.2">
      <c r="D3877" s="61"/>
    </row>
    <row r="3878" spans="4:4" x14ac:dyDescent="0.2">
      <c r="D3878" s="61"/>
    </row>
    <row r="3879" spans="4:4" x14ac:dyDescent="0.2">
      <c r="D3879" s="61"/>
    </row>
    <row r="3880" spans="4:4" x14ac:dyDescent="0.2">
      <c r="D3880" s="61"/>
    </row>
    <row r="3881" spans="4:4" x14ac:dyDescent="0.2">
      <c r="D3881" s="61"/>
    </row>
    <row r="3882" spans="4:4" x14ac:dyDescent="0.2">
      <c r="D3882" s="61"/>
    </row>
    <row r="3883" spans="4:4" x14ac:dyDescent="0.2">
      <c r="D3883" s="61"/>
    </row>
  </sheetData>
  <mergeCells count="15">
    <mergeCell ref="D9:E9"/>
    <mergeCell ref="AA13:AB13"/>
    <mergeCell ref="Y13:Z13"/>
    <mergeCell ref="D10:E10"/>
    <mergeCell ref="C13:D13"/>
    <mergeCell ref="S13:T13"/>
    <mergeCell ref="U13:V13"/>
    <mergeCell ref="W13:X13"/>
    <mergeCell ref="F13:J13"/>
    <mergeCell ref="L13:Q13"/>
    <mergeCell ref="S2:Z2"/>
    <mergeCell ref="D5:E5"/>
    <mergeCell ref="D6:E6"/>
    <mergeCell ref="D7:E7"/>
    <mergeCell ref="D8:E8"/>
  </mergeCells>
  <conditionalFormatting sqref="F73:I519">
    <cfRule type="expression" dxfId="27" priority="23" stopIfTrue="1">
      <formula>$H73=""</formula>
    </cfRule>
    <cfRule type="expression" dxfId="26" priority="24" stopIfTrue="1">
      <formula>$H73&lt;&gt;""</formula>
    </cfRule>
  </conditionalFormatting>
  <conditionalFormatting sqref="G7">
    <cfRule type="expression" dxfId="25" priority="22" stopIfTrue="1">
      <formula>$D$7="Custom"</formula>
    </cfRule>
    <cfRule type="expression" dxfId="24" priority="2">
      <formula>D7&lt;&gt;"Custom"</formula>
    </cfRule>
  </conditionalFormatting>
  <conditionalFormatting sqref="F15:I72">
    <cfRule type="expression" dxfId="23" priority="47" stopIfTrue="1">
      <formula>$H15=""</formula>
    </cfRule>
    <cfRule type="expression" dxfId="22" priority="48" stopIfTrue="1">
      <formula>$H15&lt;&gt;""</formula>
    </cfRule>
  </conditionalFormatting>
  <conditionalFormatting sqref="J15:J593">
    <cfRule type="expression" dxfId="21" priority="20" stopIfTrue="1">
      <formula>$H15=""</formula>
    </cfRule>
    <cfRule type="expression" dxfId="20" priority="21" stopIfTrue="1">
      <formula>$H15&lt;&gt;""</formula>
    </cfRule>
  </conditionalFormatting>
  <conditionalFormatting sqref="C15:D2000">
    <cfRule type="expression" dxfId="19" priority="25" stopIfTrue="1">
      <formula>$C15&lt;&gt;""</formula>
    </cfRule>
    <cfRule type="expression" dxfId="18" priority="44">
      <formula>$C15=""</formula>
    </cfRule>
  </conditionalFormatting>
  <conditionalFormatting sqref="M15:O24">
    <cfRule type="expression" dxfId="17" priority="18" stopIfTrue="1">
      <formula>$M15=""</formula>
    </cfRule>
    <cfRule type="expression" dxfId="16" priority="19" stopIfTrue="1">
      <formula>$M15&lt;&gt;""</formula>
    </cfRule>
  </conditionalFormatting>
  <conditionalFormatting sqref="P15:P24">
    <cfRule type="expression" dxfId="15" priority="16" stopIfTrue="1">
      <formula>$M15=""</formula>
    </cfRule>
    <cfRule type="expression" dxfId="14" priority="17" stopIfTrue="1">
      <formula>$M15&lt;&gt;""</formula>
    </cfRule>
  </conditionalFormatting>
  <conditionalFormatting sqref="P15:P24">
    <cfRule type="expression" dxfId="13" priority="14" stopIfTrue="1">
      <formula>$M15=""</formula>
    </cfRule>
    <cfRule type="expression" dxfId="12" priority="15" stopIfTrue="1">
      <formula>$M15&lt;&gt;""</formula>
    </cfRule>
  </conditionalFormatting>
  <conditionalFormatting sqref="O15:O24">
    <cfRule type="expression" dxfId="11" priority="12" stopIfTrue="1">
      <formula>$M15=""</formula>
    </cfRule>
    <cfRule type="expression" dxfId="10" priority="13" stopIfTrue="1">
      <formula>$M15&lt;&gt;""</formula>
    </cfRule>
  </conditionalFormatting>
  <conditionalFormatting sqref="N9">
    <cfRule type="expression" dxfId="9" priority="10" stopIfTrue="1">
      <formula>$H9=""</formula>
    </cfRule>
    <cfRule type="expression" dxfId="8" priority="11" stopIfTrue="1">
      <formula>$H9&lt;&gt;""</formula>
    </cfRule>
  </conditionalFormatting>
  <conditionalFormatting sqref="Q15:Q24">
    <cfRule type="expression" dxfId="7" priority="8" stopIfTrue="1">
      <formula>$M15=""</formula>
    </cfRule>
    <cfRule type="expression" dxfId="6" priority="9" stopIfTrue="1">
      <formula>$M15&lt;&gt;""</formula>
    </cfRule>
  </conditionalFormatting>
  <conditionalFormatting sqref="Q15:Q24">
    <cfRule type="expression" dxfId="5" priority="6" stopIfTrue="1">
      <formula>$M15=""</formula>
    </cfRule>
    <cfRule type="expression" dxfId="4" priority="7" stopIfTrue="1">
      <formula>$M15&lt;&gt;""</formula>
    </cfRule>
  </conditionalFormatting>
  <conditionalFormatting sqref="F15:J958">
    <cfRule type="expression" dxfId="3" priority="5">
      <formula>ISERROR(F15)</formula>
    </cfRule>
  </conditionalFormatting>
  <conditionalFormatting sqref="M15:Q24">
    <cfRule type="expression" dxfId="2" priority="4">
      <formula>ISERROR(M15)</formula>
    </cfRule>
  </conditionalFormatting>
  <conditionalFormatting sqref="N15">
    <cfRule type="expression" dxfId="1" priority="3">
      <formula>$N$15=FALSE</formula>
    </cfRule>
  </conditionalFormatting>
  <conditionalFormatting sqref="H7">
    <cfRule type="expression" dxfId="0" priority="1">
      <formula>$D$7&lt;&gt;"Custom"</formula>
    </cfRule>
  </conditionalFormatting>
  <dataValidations count="7">
    <dataValidation type="list" allowBlank="1" showInputMessage="1" showErrorMessage="1" sqref="D7:E7">
      <formula1>$S$7:$S$11</formula1>
    </dataValidation>
    <dataValidation type="list" allowBlank="1" showInputMessage="1" showErrorMessage="1" sqref="D9:E9">
      <formula1>$X$7:$X$9</formula1>
    </dataValidation>
    <dataValidation type="list" allowBlank="1" showInputMessage="1" showErrorMessage="1" sqref="D10:E10">
      <formula1>$Y$7:$Y$8</formula1>
    </dataValidation>
    <dataValidation type="custom" operator="notEqual" showInputMessage="1" showErrorMessage="1" sqref="D5:E5">
      <formula1>D5&lt;&gt;""</formula1>
    </dataValidation>
    <dataValidation type="custom" showInputMessage="1" showErrorMessage="1" sqref="D6:E6">
      <formula1>D6&lt;&gt;""</formula1>
    </dataValidation>
    <dataValidation type="whole" operator="greaterThan" allowBlank="1" showInputMessage="1" showErrorMessage="1" sqref="G7">
      <formula1>0</formula1>
    </dataValidation>
    <dataValidation type="list" allowBlank="1" showInputMessage="1" showErrorMessage="1" sqref="D8:E8">
      <formula1>OFFSET(AD6,MATCH(AI7,AD7:AD81,0),1,COUNTIF(AD7:AD81,"="&amp;$AI$7),1)</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M871"/>
  <sheetViews>
    <sheetView showGridLines="0" zoomScaleNormal="100" workbookViewId="0">
      <pane ySplit="1" topLeftCell="A2" activePane="bottomLeft" state="frozen"/>
      <selection pane="bottomLeft" activeCell="A2" sqref="A2"/>
    </sheetView>
  </sheetViews>
  <sheetFormatPr defaultRowHeight="14.25" x14ac:dyDescent="0.2"/>
  <cols>
    <col min="1" max="1" width="3.75" customWidth="1"/>
    <col min="2" max="2" width="5.125" customWidth="1"/>
    <col min="3" max="3" width="22" customWidth="1"/>
    <col min="4" max="4" width="16.25" customWidth="1"/>
    <col min="6" max="6" width="10.875" customWidth="1"/>
    <col min="7" max="7" width="12.25" customWidth="1"/>
    <col min="8" max="8" width="19.625" customWidth="1"/>
    <col min="9" max="9" width="15.75" customWidth="1"/>
    <col min="12" max="12" width="12.375" customWidth="1"/>
    <col min="13" max="13" width="18.125" customWidth="1"/>
    <col min="14" max="17" width="9.125" customWidth="1"/>
    <col min="18" max="18" width="14.25" customWidth="1"/>
    <col min="19" max="19" width="12.75" customWidth="1"/>
    <col min="20" max="20" width="11.875" customWidth="1"/>
    <col min="21" max="21" width="9.125" customWidth="1"/>
    <col min="22" max="22" width="12.75" customWidth="1"/>
    <col min="23" max="24" width="9.125" customWidth="1"/>
    <col min="25" max="25" width="15.125" customWidth="1"/>
    <col min="26" max="26" width="9.125" customWidth="1"/>
    <col min="27" max="27" width="9.375" customWidth="1"/>
    <col min="28" max="28" width="12.375" customWidth="1"/>
    <col min="29" max="29" width="9.125" customWidth="1"/>
    <col min="30" max="30" width="18.375" customWidth="1"/>
    <col min="31" max="31" width="17.25" customWidth="1"/>
    <col min="32" max="32" width="18.125" customWidth="1"/>
    <col min="33" max="33" width="23.875" customWidth="1"/>
    <col min="34" max="37" width="9.125" customWidth="1"/>
    <col min="38" max="38" width="12" customWidth="1"/>
    <col min="39" max="39" width="10.75" customWidth="1"/>
  </cols>
  <sheetData>
    <row r="1" spans="1:39" ht="33" customHeight="1" thickBot="1" x14ac:dyDescent="0.25">
      <c r="A1" s="1"/>
      <c r="B1" s="1"/>
      <c r="C1" s="1" t="str">
        <f>"Charts - Historical Averages and Percent changes for "&amp;Data!D3</f>
        <v>Charts - Historical Averages and Percent changes for EUR=</v>
      </c>
      <c r="D1" s="1"/>
      <c r="E1" s="1"/>
      <c r="F1" s="1"/>
      <c r="G1" s="1"/>
      <c r="H1" s="1"/>
      <c r="I1" s="1"/>
      <c r="J1" s="1"/>
      <c r="K1" s="1"/>
      <c r="L1" s="1"/>
      <c r="M1" s="1"/>
      <c r="N1" s="1"/>
      <c r="O1" s="1"/>
      <c r="P1" s="1"/>
      <c r="Q1" s="1"/>
      <c r="R1" s="1"/>
      <c r="S1" s="2"/>
      <c r="T1" s="4"/>
      <c r="U1" s="4"/>
      <c r="V1" s="4"/>
      <c r="W1" s="4"/>
      <c r="X1" s="4"/>
      <c r="Y1" s="4"/>
      <c r="Z1" s="4"/>
      <c r="AL1" s="1"/>
      <c r="AM1" s="1"/>
    </row>
    <row r="2" spans="1:39" x14ac:dyDescent="0.2">
      <c r="A2" s="2"/>
      <c r="B2" s="5"/>
      <c r="C2" s="6"/>
      <c r="D2" s="7"/>
      <c r="E2" s="2"/>
      <c r="F2" s="2"/>
      <c r="G2" s="2"/>
      <c r="H2" s="2"/>
      <c r="I2" s="2"/>
      <c r="J2" s="2"/>
      <c r="K2" s="2"/>
      <c r="L2" s="2"/>
      <c r="M2" s="2"/>
      <c r="N2" s="2"/>
      <c r="O2" s="2"/>
      <c r="P2" s="2"/>
      <c r="Q2" s="2"/>
      <c r="R2" s="2"/>
      <c r="S2" s="80"/>
      <c r="T2" s="80"/>
      <c r="U2" s="80"/>
      <c r="V2" s="80"/>
      <c r="W2" s="80"/>
      <c r="X2" s="80"/>
      <c r="Y2" s="80"/>
      <c r="Z2" s="80"/>
    </row>
    <row r="3" spans="1:39" x14ac:dyDescent="0.2">
      <c r="C3" s="30"/>
    </row>
    <row r="4" spans="1:39" x14ac:dyDescent="0.2">
      <c r="C4" s="30"/>
    </row>
    <row r="5" spans="1:39" x14ac:dyDescent="0.2">
      <c r="C5" s="30"/>
    </row>
    <row r="6" spans="1:39" x14ac:dyDescent="0.2">
      <c r="C6" s="30"/>
    </row>
    <row r="7" spans="1:39" x14ac:dyDescent="0.2">
      <c r="C7" s="30"/>
    </row>
    <row r="8" spans="1:39" x14ac:dyDescent="0.2">
      <c r="C8" s="30"/>
    </row>
    <row r="9" spans="1:39" x14ac:dyDescent="0.2">
      <c r="C9" s="30"/>
    </row>
    <row r="10" spans="1:39" x14ac:dyDescent="0.2">
      <c r="C10" s="30"/>
    </row>
    <row r="11" spans="1:39" x14ac:dyDescent="0.2">
      <c r="C11" s="30"/>
    </row>
    <row r="12" spans="1:39" x14ac:dyDescent="0.2">
      <c r="C12" s="30"/>
    </row>
    <row r="13" spans="1:39" x14ac:dyDescent="0.2">
      <c r="C13" s="30"/>
    </row>
    <row r="14" spans="1:39" x14ac:dyDescent="0.2">
      <c r="C14" s="30"/>
    </row>
    <row r="15" spans="1:39" x14ac:dyDescent="0.2">
      <c r="C15" s="30"/>
    </row>
    <row r="16" spans="1:39" x14ac:dyDescent="0.2">
      <c r="C16" s="30"/>
    </row>
    <row r="17" spans="3:3" x14ac:dyDescent="0.2">
      <c r="C17" s="30"/>
    </row>
    <row r="18" spans="3:3" x14ac:dyDescent="0.2">
      <c r="C18" s="30"/>
    </row>
    <row r="19" spans="3:3" x14ac:dyDescent="0.2">
      <c r="C19" s="30"/>
    </row>
    <row r="20" spans="3:3" x14ac:dyDescent="0.2">
      <c r="C20" s="30"/>
    </row>
    <row r="21" spans="3:3" x14ac:dyDescent="0.2">
      <c r="C21" s="30"/>
    </row>
    <row r="22" spans="3:3" x14ac:dyDescent="0.2">
      <c r="C22" s="30"/>
    </row>
    <row r="23" spans="3:3" x14ac:dyDescent="0.2">
      <c r="C23" s="30"/>
    </row>
    <row r="24" spans="3:3" x14ac:dyDescent="0.2">
      <c r="C24" s="30"/>
    </row>
    <row r="25" spans="3:3" x14ac:dyDescent="0.2">
      <c r="C25" s="30"/>
    </row>
    <row r="26" spans="3:3" x14ac:dyDescent="0.2">
      <c r="C26" s="30"/>
    </row>
    <row r="27" spans="3:3" x14ac:dyDescent="0.2">
      <c r="C27" s="30"/>
    </row>
    <row r="28" spans="3:3" x14ac:dyDescent="0.2">
      <c r="C28" s="30"/>
    </row>
    <row r="29" spans="3:3" x14ac:dyDescent="0.2">
      <c r="C29" s="30"/>
    </row>
    <row r="30" spans="3:3" x14ac:dyDescent="0.2">
      <c r="C30" s="30"/>
    </row>
    <row r="31" spans="3:3" x14ac:dyDescent="0.2">
      <c r="C31" s="30"/>
    </row>
    <row r="32" spans="3:3" x14ac:dyDescent="0.2">
      <c r="C32" s="30"/>
    </row>
    <row r="33" spans="3:3" x14ac:dyDescent="0.2">
      <c r="C33" s="30"/>
    </row>
    <row r="34" spans="3:3" x14ac:dyDescent="0.2">
      <c r="C34" s="30"/>
    </row>
    <row r="35" spans="3:3" x14ac:dyDescent="0.2">
      <c r="C35" s="30"/>
    </row>
    <row r="36" spans="3:3" x14ac:dyDescent="0.2">
      <c r="C36" s="30"/>
    </row>
    <row r="37" spans="3:3" x14ac:dyDescent="0.2">
      <c r="C37" s="30"/>
    </row>
    <row r="38" spans="3:3" x14ac:dyDescent="0.2">
      <c r="C38" s="30"/>
    </row>
    <row r="39" spans="3:3" x14ac:dyDescent="0.2">
      <c r="C39" s="30"/>
    </row>
    <row r="40" spans="3:3" x14ac:dyDescent="0.2">
      <c r="C40" s="30"/>
    </row>
    <row r="41" spans="3:3" x14ac:dyDescent="0.2">
      <c r="C41" s="30"/>
    </row>
    <row r="42" spans="3:3" x14ac:dyDescent="0.2">
      <c r="C42" s="30"/>
    </row>
    <row r="43" spans="3:3" x14ac:dyDescent="0.2">
      <c r="C43" s="30"/>
    </row>
    <row r="44" spans="3:3" x14ac:dyDescent="0.2">
      <c r="C44" s="30"/>
    </row>
    <row r="45" spans="3:3" x14ac:dyDescent="0.2">
      <c r="C45" s="30"/>
    </row>
    <row r="46" spans="3:3" x14ac:dyDescent="0.2">
      <c r="C46" s="30"/>
    </row>
    <row r="47" spans="3:3" x14ac:dyDescent="0.2">
      <c r="C47" s="30"/>
    </row>
    <row r="48" spans="3:3" x14ac:dyDescent="0.2">
      <c r="C48" s="30"/>
    </row>
    <row r="49" spans="3:3" x14ac:dyDescent="0.2">
      <c r="C49" s="30"/>
    </row>
    <row r="50" spans="3:3" x14ac:dyDescent="0.2">
      <c r="C50" s="30"/>
    </row>
    <row r="51" spans="3:3" x14ac:dyDescent="0.2">
      <c r="C51" s="30"/>
    </row>
    <row r="52" spans="3:3" x14ac:dyDescent="0.2">
      <c r="C52" s="30"/>
    </row>
    <row r="53" spans="3:3" x14ac:dyDescent="0.2">
      <c r="C53" s="30"/>
    </row>
    <row r="54" spans="3:3" x14ac:dyDescent="0.2">
      <c r="C54" s="30"/>
    </row>
    <row r="55" spans="3:3" x14ac:dyDescent="0.2">
      <c r="C55" s="30"/>
    </row>
    <row r="56" spans="3:3" x14ac:dyDescent="0.2">
      <c r="C56" s="30"/>
    </row>
    <row r="57" spans="3:3" x14ac:dyDescent="0.2">
      <c r="C57" s="30"/>
    </row>
    <row r="58" spans="3:3" x14ac:dyDescent="0.2">
      <c r="C58" s="30"/>
    </row>
    <row r="59" spans="3:3" x14ac:dyDescent="0.2">
      <c r="C59" s="30"/>
    </row>
    <row r="60" spans="3:3" x14ac:dyDescent="0.2">
      <c r="C60" s="30"/>
    </row>
    <row r="61" spans="3:3" x14ac:dyDescent="0.2">
      <c r="C61" s="30"/>
    </row>
    <row r="62" spans="3:3" x14ac:dyDescent="0.2">
      <c r="C62" s="30"/>
    </row>
    <row r="63" spans="3:3" x14ac:dyDescent="0.2">
      <c r="C63" s="30"/>
    </row>
    <row r="64" spans="3:3" x14ac:dyDescent="0.2">
      <c r="C64" s="30"/>
    </row>
    <row r="65" spans="3:3" x14ac:dyDescent="0.2">
      <c r="C65" s="30"/>
    </row>
    <row r="66" spans="3:3" x14ac:dyDescent="0.2">
      <c r="C66" s="30"/>
    </row>
    <row r="67" spans="3:3" x14ac:dyDescent="0.2">
      <c r="C67" s="30"/>
    </row>
    <row r="68" spans="3:3" x14ac:dyDescent="0.2">
      <c r="C68" s="30"/>
    </row>
    <row r="69" spans="3:3" x14ac:dyDescent="0.2">
      <c r="C69" s="30"/>
    </row>
    <row r="70" spans="3:3" x14ac:dyDescent="0.2">
      <c r="C70" s="30"/>
    </row>
    <row r="71" spans="3:3" x14ac:dyDescent="0.2">
      <c r="C71" s="30"/>
    </row>
    <row r="72" spans="3:3" x14ac:dyDescent="0.2">
      <c r="C72" s="30"/>
    </row>
    <row r="73" spans="3:3" x14ac:dyDescent="0.2">
      <c r="C73" s="30"/>
    </row>
    <row r="74" spans="3:3" x14ac:dyDescent="0.2">
      <c r="C74" s="30"/>
    </row>
    <row r="75" spans="3:3" x14ac:dyDescent="0.2">
      <c r="C75" s="30"/>
    </row>
    <row r="76" spans="3:3" x14ac:dyDescent="0.2">
      <c r="C76" s="30"/>
    </row>
    <row r="77" spans="3:3" x14ac:dyDescent="0.2">
      <c r="C77" s="30"/>
    </row>
    <row r="78" spans="3:3" x14ac:dyDescent="0.2">
      <c r="C78" s="30"/>
    </row>
    <row r="79" spans="3:3" x14ac:dyDescent="0.2">
      <c r="C79" s="30"/>
    </row>
    <row r="80" spans="3:3" x14ac:dyDescent="0.2">
      <c r="C80" s="30"/>
    </row>
    <row r="81" spans="3:3" x14ac:dyDescent="0.2">
      <c r="C81" s="30"/>
    </row>
    <row r="82" spans="3:3" x14ac:dyDescent="0.2">
      <c r="C82" s="30"/>
    </row>
    <row r="83" spans="3:3" x14ac:dyDescent="0.2">
      <c r="C83" s="30"/>
    </row>
    <row r="84" spans="3:3" x14ac:dyDescent="0.2">
      <c r="C84" s="30"/>
    </row>
    <row r="85" spans="3:3" x14ac:dyDescent="0.2">
      <c r="C85" s="30"/>
    </row>
    <row r="86" spans="3:3" x14ac:dyDescent="0.2">
      <c r="C86" s="30"/>
    </row>
    <row r="87" spans="3:3" x14ac:dyDescent="0.2">
      <c r="C87" s="30"/>
    </row>
    <row r="88" spans="3:3" x14ac:dyDescent="0.2">
      <c r="C88" s="30"/>
    </row>
    <row r="89" spans="3:3" x14ac:dyDescent="0.2">
      <c r="C89" s="30"/>
    </row>
    <row r="90" spans="3:3" x14ac:dyDescent="0.2">
      <c r="C90" s="30"/>
    </row>
    <row r="91" spans="3:3" x14ac:dyDescent="0.2">
      <c r="C91" s="30"/>
    </row>
    <row r="92" spans="3:3" x14ac:dyDescent="0.2">
      <c r="C92" s="30"/>
    </row>
    <row r="93" spans="3:3" x14ac:dyDescent="0.2">
      <c r="C93" s="30"/>
    </row>
    <row r="94" spans="3:3" x14ac:dyDescent="0.2">
      <c r="C94" s="30"/>
    </row>
    <row r="95" spans="3:3" x14ac:dyDescent="0.2">
      <c r="C95" s="30"/>
    </row>
    <row r="96" spans="3:3" x14ac:dyDescent="0.2">
      <c r="C96" s="30"/>
    </row>
    <row r="97" spans="3:3" x14ac:dyDescent="0.2">
      <c r="C97" s="30"/>
    </row>
    <row r="98" spans="3:3" x14ac:dyDescent="0.2">
      <c r="C98" s="30"/>
    </row>
    <row r="99" spans="3:3" x14ac:dyDescent="0.2">
      <c r="C99" s="30"/>
    </row>
    <row r="100" spans="3:3" x14ac:dyDescent="0.2">
      <c r="C100" s="30"/>
    </row>
    <row r="101" spans="3:3" x14ac:dyDescent="0.2">
      <c r="C101" s="30"/>
    </row>
    <row r="102" spans="3:3" x14ac:dyDescent="0.2">
      <c r="C102" s="30"/>
    </row>
    <row r="103" spans="3:3" x14ac:dyDescent="0.2">
      <c r="C103" s="30"/>
    </row>
    <row r="104" spans="3:3" x14ac:dyDescent="0.2">
      <c r="C104" s="30"/>
    </row>
    <row r="105" spans="3:3" x14ac:dyDescent="0.2">
      <c r="C105" s="30"/>
    </row>
    <row r="106" spans="3:3" x14ac:dyDescent="0.2">
      <c r="C106" s="30"/>
    </row>
    <row r="107" spans="3:3" x14ac:dyDescent="0.2">
      <c r="C107" s="30"/>
    </row>
    <row r="108" spans="3:3" x14ac:dyDescent="0.2">
      <c r="C108" s="30"/>
    </row>
    <row r="109" spans="3:3" x14ac:dyDescent="0.2">
      <c r="C109" s="30"/>
    </row>
    <row r="110" spans="3:3" x14ac:dyDescent="0.2">
      <c r="C110" s="30"/>
    </row>
    <row r="111" spans="3:3" x14ac:dyDescent="0.2">
      <c r="C111" s="30"/>
    </row>
    <row r="112" spans="3:3" x14ac:dyDescent="0.2">
      <c r="C112" s="30"/>
    </row>
    <row r="113" spans="3:3" x14ac:dyDescent="0.2">
      <c r="C113" s="30"/>
    </row>
    <row r="114" spans="3:3" x14ac:dyDescent="0.2">
      <c r="C114" s="30"/>
    </row>
    <row r="115" spans="3:3" x14ac:dyDescent="0.2">
      <c r="C115" s="30"/>
    </row>
    <row r="116" spans="3:3" x14ac:dyDescent="0.2">
      <c r="C116" s="30"/>
    </row>
    <row r="117" spans="3:3" x14ac:dyDescent="0.2">
      <c r="C117" s="30"/>
    </row>
    <row r="118" spans="3:3" x14ac:dyDescent="0.2">
      <c r="C118" s="30"/>
    </row>
    <row r="119" spans="3:3" x14ac:dyDescent="0.2">
      <c r="C119" s="30"/>
    </row>
    <row r="120" spans="3:3" x14ac:dyDescent="0.2">
      <c r="C120" s="30"/>
    </row>
    <row r="121" spans="3:3" x14ac:dyDescent="0.2">
      <c r="C121" s="30"/>
    </row>
    <row r="122" spans="3:3" x14ac:dyDescent="0.2">
      <c r="C122" s="30"/>
    </row>
    <row r="123" spans="3:3" x14ac:dyDescent="0.2">
      <c r="C123" s="30"/>
    </row>
    <row r="124" spans="3:3" x14ac:dyDescent="0.2">
      <c r="C124" s="30"/>
    </row>
    <row r="125" spans="3:3" x14ac:dyDescent="0.2">
      <c r="C125" s="30"/>
    </row>
    <row r="126" spans="3:3" x14ac:dyDescent="0.2">
      <c r="C126" s="30"/>
    </row>
    <row r="127" spans="3:3" x14ac:dyDescent="0.2">
      <c r="C127" s="30"/>
    </row>
    <row r="128" spans="3:3" x14ac:dyDescent="0.2">
      <c r="C128" s="30"/>
    </row>
    <row r="129" spans="3:3" x14ac:dyDescent="0.2">
      <c r="C129" s="30"/>
    </row>
    <row r="130" spans="3:3" x14ac:dyDescent="0.2">
      <c r="C130" s="30"/>
    </row>
    <row r="131" spans="3:3" x14ac:dyDescent="0.2">
      <c r="C131" s="30"/>
    </row>
    <row r="132" spans="3:3" x14ac:dyDescent="0.2">
      <c r="C132" s="30"/>
    </row>
    <row r="133" spans="3:3" x14ac:dyDescent="0.2">
      <c r="C133" s="30"/>
    </row>
    <row r="134" spans="3:3" x14ac:dyDescent="0.2">
      <c r="C134" s="30"/>
    </row>
    <row r="135" spans="3:3" x14ac:dyDescent="0.2">
      <c r="C135" s="30"/>
    </row>
    <row r="136" spans="3:3" x14ac:dyDescent="0.2">
      <c r="C136" s="30"/>
    </row>
    <row r="137" spans="3:3" x14ac:dyDescent="0.2">
      <c r="C137" s="30"/>
    </row>
    <row r="138" spans="3:3" x14ac:dyDescent="0.2">
      <c r="C138" s="30"/>
    </row>
    <row r="139" spans="3:3" x14ac:dyDescent="0.2">
      <c r="C139" s="30"/>
    </row>
    <row r="140" spans="3:3" x14ac:dyDescent="0.2">
      <c r="C140" s="30"/>
    </row>
    <row r="141" spans="3:3" x14ac:dyDescent="0.2">
      <c r="C141" s="30"/>
    </row>
    <row r="142" spans="3:3" x14ac:dyDescent="0.2">
      <c r="C142" s="30"/>
    </row>
    <row r="143" spans="3:3" x14ac:dyDescent="0.2">
      <c r="C143" s="30"/>
    </row>
    <row r="144" spans="3:3" x14ac:dyDescent="0.2">
      <c r="C144" s="30"/>
    </row>
    <row r="145" spans="3:3" x14ac:dyDescent="0.2">
      <c r="C145" s="30"/>
    </row>
    <row r="146" spans="3:3" x14ac:dyDescent="0.2">
      <c r="C146" s="30"/>
    </row>
    <row r="147" spans="3:3" x14ac:dyDescent="0.2">
      <c r="C147" s="30"/>
    </row>
    <row r="148" spans="3:3" x14ac:dyDescent="0.2">
      <c r="C148" s="30"/>
    </row>
    <row r="149" spans="3:3" x14ac:dyDescent="0.2">
      <c r="C149" s="30"/>
    </row>
    <row r="150" spans="3:3" x14ac:dyDescent="0.2">
      <c r="C150" s="30"/>
    </row>
    <row r="151" spans="3:3" x14ac:dyDescent="0.2">
      <c r="C151" s="30"/>
    </row>
    <row r="152" spans="3:3" x14ac:dyDescent="0.2">
      <c r="C152" s="30"/>
    </row>
    <row r="153" spans="3:3" x14ac:dyDescent="0.2">
      <c r="C153" s="30"/>
    </row>
    <row r="154" spans="3:3" x14ac:dyDescent="0.2">
      <c r="C154" s="30"/>
    </row>
    <row r="155" spans="3:3" x14ac:dyDescent="0.2">
      <c r="C155" s="30"/>
    </row>
    <row r="156" spans="3:3" x14ac:dyDescent="0.2">
      <c r="C156" s="30"/>
    </row>
    <row r="157" spans="3:3" x14ac:dyDescent="0.2">
      <c r="C157" s="30"/>
    </row>
    <row r="158" spans="3:3" x14ac:dyDescent="0.2">
      <c r="C158" s="30"/>
    </row>
    <row r="159" spans="3:3" x14ac:dyDescent="0.2">
      <c r="C159" s="30"/>
    </row>
    <row r="160" spans="3:3" x14ac:dyDescent="0.2">
      <c r="C160" s="30"/>
    </row>
    <row r="161" spans="3:3" x14ac:dyDescent="0.2">
      <c r="C161" s="30"/>
    </row>
    <row r="162" spans="3:3" x14ac:dyDescent="0.2">
      <c r="C162" s="30"/>
    </row>
    <row r="163" spans="3:3" x14ac:dyDescent="0.2">
      <c r="C163" s="30"/>
    </row>
    <row r="164" spans="3:3" x14ac:dyDescent="0.2">
      <c r="C164" s="30"/>
    </row>
    <row r="165" spans="3:3" x14ac:dyDescent="0.2">
      <c r="C165" s="30"/>
    </row>
    <row r="166" spans="3:3" x14ac:dyDescent="0.2">
      <c r="C166" s="30"/>
    </row>
    <row r="167" spans="3:3" x14ac:dyDescent="0.2">
      <c r="C167" s="30"/>
    </row>
    <row r="168" spans="3:3" x14ac:dyDescent="0.2">
      <c r="C168" s="30"/>
    </row>
    <row r="169" spans="3:3" x14ac:dyDescent="0.2">
      <c r="C169" s="30"/>
    </row>
    <row r="170" spans="3:3" x14ac:dyDescent="0.2">
      <c r="C170" s="30"/>
    </row>
    <row r="171" spans="3:3" x14ac:dyDescent="0.2">
      <c r="C171" s="30"/>
    </row>
    <row r="172" spans="3:3" x14ac:dyDescent="0.2">
      <c r="C172" s="30"/>
    </row>
    <row r="173" spans="3:3" x14ac:dyDescent="0.2">
      <c r="C173" s="30"/>
    </row>
    <row r="174" spans="3:3" x14ac:dyDescent="0.2">
      <c r="C174" s="30"/>
    </row>
    <row r="175" spans="3:3" x14ac:dyDescent="0.2">
      <c r="C175" s="30"/>
    </row>
    <row r="176" spans="3:3" x14ac:dyDescent="0.2">
      <c r="C176" s="30"/>
    </row>
    <row r="177" spans="3:3" x14ac:dyDescent="0.2">
      <c r="C177" s="30"/>
    </row>
    <row r="178" spans="3:3" x14ac:dyDescent="0.2">
      <c r="C178" s="30"/>
    </row>
    <row r="179" spans="3:3" x14ac:dyDescent="0.2">
      <c r="C179" s="30"/>
    </row>
    <row r="180" spans="3:3" x14ac:dyDescent="0.2">
      <c r="C180" s="30"/>
    </row>
    <row r="181" spans="3:3" x14ac:dyDescent="0.2">
      <c r="C181" s="30"/>
    </row>
    <row r="182" spans="3:3" x14ac:dyDescent="0.2">
      <c r="C182" s="30"/>
    </row>
    <row r="183" spans="3:3" x14ac:dyDescent="0.2">
      <c r="C183" s="30"/>
    </row>
    <row r="184" spans="3:3" x14ac:dyDescent="0.2">
      <c r="C184" s="30"/>
    </row>
    <row r="185" spans="3:3" x14ac:dyDescent="0.2">
      <c r="C185" s="30"/>
    </row>
    <row r="186" spans="3:3" x14ac:dyDescent="0.2">
      <c r="C186" s="30"/>
    </row>
    <row r="187" spans="3:3" x14ac:dyDescent="0.2">
      <c r="C187" s="30"/>
    </row>
    <row r="188" spans="3:3" x14ac:dyDescent="0.2">
      <c r="C188" s="30"/>
    </row>
    <row r="189" spans="3:3" x14ac:dyDescent="0.2">
      <c r="C189" s="30"/>
    </row>
    <row r="190" spans="3:3" x14ac:dyDescent="0.2">
      <c r="C190" s="30"/>
    </row>
    <row r="191" spans="3:3" x14ac:dyDescent="0.2">
      <c r="C191" s="30"/>
    </row>
    <row r="192" spans="3:3" x14ac:dyDescent="0.2">
      <c r="C192" s="30"/>
    </row>
    <row r="193" spans="3:3" x14ac:dyDescent="0.2">
      <c r="C193" s="30"/>
    </row>
    <row r="194" spans="3:3" x14ac:dyDescent="0.2">
      <c r="C194" s="30"/>
    </row>
    <row r="195" spans="3:3" x14ac:dyDescent="0.2">
      <c r="C195" s="30"/>
    </row>
    <row r="196" spans="3:3" x14ac:dyDescent="0.2">
      <c r="C196" s="30"/>
    </row>
    <row r="197" spans="3:3" x14ac:dyDescent="0.2">
      <c r="C197" s="30"/>
    </row>
    <row r="198" spans="3:3" x14ac:dyDescent="0.2">
      <c r="C198" s="30"/>
    </row>
    <row r="199" spans="3:3" x14ac:dyDescent="0.2">
      <c r="C199" s="30"/>
    </row>
    <row r="200" spans="3:3" x14ac:dyDescent="0.2">
      <c r="C200" s="30"/>
    </row>
    <row r="201" spans="3:3" x14ac:dyDescent="0.2">
      <c r="C201" s="30"/>
    </row>
    <row r="202" spans="3:3" x14ac:dyDescent="0.2">
      <c r="C202" s="30"/>
    </row>
    <row r="203" spans="3:3" x14ac:dyDescent="0.2">
      <c r="C203" s="30"/>
    </row>
    <row r="204" spans="3:3" x14ac:dyDescent="0.2">
      <c r="C204" s="30"/>
    </row>
    <row r="205" spans="3:3" x14ac:dyDescent="0.2">
      <c r="C205" s="30"/>
    </row>
    <row r="206" spans="3:3" x14ac:dyDescent="0.2">
      <c r="C206" s="30"/>
    </row>
    <row r="207" spans="3:3" x14ac:dyDescent="0.2">
      <c r="C207" s="30"/>
    </row>
    <row r="208" spans="3:3" x14ac:dyDescent="0.2">
      <c r="C208" s="30"/>
    </row>
    <row r="209" spans="3:3" x14ac:dyDescent="0.2">
      <c r="C209" s="30"/>
    </row>
    <row r="210" spans="3:3" x14ac:dyDescent="0.2">
      <c r="C210" s="30"/>
    </row>
    <row r="211" spans="3:3" x14ac:dyDescent="0.2">
      <c r="C211" s="30"/>
    </row>
    <row r="212" spans="3:3" x14ac:dyDescent="0.2">
      <c r="C212" s="30"/>
    </row>
    <row r="213" spans="3:3" x14ac:dyDescent="0.2">
      <c r="C213" s="30"/>
    </row>
    <row r="214" spans="3:3" x14ac:dyDescent="0.2">
      <c r="C214" s="30"/>
    </row>
    <row r="215" spans="3:3" x14ac:dyDescent="0.2">
      <c r="C215" s="30"/>
    </row>
    <row r="216" spans="3:3" x14ac:dyDescent="0.2">
      <c r="C216" s="30"/>
    </row>
    <row r="217" spans="3:3" x14ac:dyDescent="0.2">
      <c r="C217" s="30"/>
    </row>
    <row r="218" spans="3:3" x14ac:dyDescent="0.2">
      <c r="C218" s="30"/>
    </row>
    <row r="219" spans="3:3" x14ac:dyDescent="0.2">
      <c r="C219" s="30"/>
    </row>
    <row r="220" spans="3:3" x14ac:dyDescent="0.2">
      <c r="C220" s="30"/>
    </row>
    <row r="221" spans="3:3" x14ac:dyDescent="0.2">
      <c r="C221" s="30"/>
    </row>
    <row r="222" spans="3:3" x14ac:dyDescent="0.2">
      <c r="C222" s="30"/>
    </row>
    <row r="223" spans="3:3" x14ac:dyDescent="0.2">
      <c r="C223" s="30"/>
    </row>
    <row r="224" spans="3:3" x14ac:dyDescent="0.2">
      <c r="C224" s="30"/>
    </row>
    <row r="225" spans="3:3" x14ac:dyDescent="0.2">
      <c r="C225" s="30"/>
    </row>
    <row r="226" spans="3:3" x14ac:dyDescent="0.2">
      <c r="C226" s="30"/>
    </row>
    <row r="227" spans="3:3" x14ac:dyDescent="0.2">
      <c r="C227" s="30"/>
    </row>
    <row r="228" spans="3:3" x14ac:dyDescent="0.2">
      <c r="C228" s="30"/>
    </row>
    <row r="229" spans="3:3" x14ac:dyDescent="0.2">
      <c r="C229" s="30"/>
    </row>
    <row r="230" spans="3:3" x14ac:dyDescent="0.2">
      <c r="C230" s="30"/>
    </row>
    <row r="231" spans="3:3" x14ac:dyDescent="0.2">
      <c r="C231" s="30"/>
    </row>
    <row r="232" spans="3:3" x14ac:dyDescent="0.2">
      <c r="C232" s="30"/>
    </row>
    <row r="233" spans="3:3" x14ac:dyDescent="0.2">
      <c r="C233" s="30"/>
    </row>
    <row r="234" spans="3:3" x14ac:dyDescent="0.2">
      <c r="C234" s="30"/>
    </row>
    <row r="235" spans="3:3" x14ac:dyDescent="0.2">
      <c r="C235" s="30"/>
    </row>
    <row r="236" spans="3:3" x14ac:dyDescent="0.2">
      <c r="C236" s="30"/>
    </row>
    <row r="237" spans="3:3" x14ac:dyDescent="0.2">
      <c r="C237" s="30"/>
    </row>
    <row r="238" spans="3:3" x14ac:dyDescent="0.2">
      <c r="C238" s="30"/>
    </row>
    <row r="239" spans="3:3" x14ac:dyDescent="0.2">
      <c r="C239" s="30"/>
    </row>
    <row r="240" spans="3:3" x14ac:dyDescent="0.2">
      <c r="C240" s="30"/>
    </row>
    <row r="241" spans="3:3" x14ac:dyDescent="0.2">
      <c r="C241" s="30"/>
    </row>
    <row r="242" spans="3:3" x14ac:dyDescent="0.2">
      <c r="C242" s="30"/>
    </row>
    <row r="243" spans="3:3" x14ac:dyDescent="0.2">
      <c r="C243" s="30"/>
    </row>
    <row r="244" spans="3:3" x14ac:dyDescent="0.2">
      <c r="C244" s="30"/>
    </row>
    <row r="245" spans="3:3" x14ac:dyDescent="0.2">
      <c r="C245" s="30"/>
    </row>
    <row r="246" spans="3:3" x14ac:dyDescent="0.2">
      <c r="C246" s="30"/>
    </row>
    <row r="247" spans="3:3" x14ac:dyDescent="0.2">
      <c r="C247" s="30"/>
    </row>
    <row r="248" spans="3:3" x14ac:dyDescent="0.2">
      <c r="C248" s="30"/>
    </row>
    <row r="249" spans="3:3" x14ac:dyDescent="0.2">
      <c r="C249" s="30"/>
    </row>
    <row r="250" spans="3:3" x14ac:dyDescent="0.2">
      <c r="C250" s="30"/>
    </row>
    <row r="251" spans="3:3" x14ac:dyDescent="0.2">
      <c r="C251" s="30"/>
    </row>
    <row r="252" spans="3:3" x14ac:dyDescent="0.2">
      <c r="C252" s="30"/>
    </row>
    <row r="253" spans="3:3" x14ac:dyDescent="0.2">
      <c r="C253" s="30"/>
    </row>
    <row r="254" spans="3:3" x14ac:dyDescent="0.2">
      <c r="C254" s="30"/>
    </row>
    <row r="255" spans="3:3" x14ac:dyDescent="0.2">
      <c r="C255" s="30"/>
    </row>
    <row r="256" spans="3:3" x14ac:dyDescent="0.2">
      <c r="C256" s="30"/>
    </row>
    <row r="257" spans="3:3" x14ac:dyDescent="0.2">
      <c r="C257" s="30"/>
    </row>
    <row r="258" spans="3:3" x14ac:dyDescent="0.2">
      <c r="C258" s="30"/>
    </row>
    <row r="259" spans="3:3" x14ac:dyDescent="0.2">
      <c r="C259" s="30"/>
    </row>
    <row r="260" spans="3:3" x14ac:dyDescent="0.2">
      <c r="C260" s="30"/>
    </row>
    <row r="261" spans="3:3" x14ac:dyDescent="0.2">
      <c r="C261" s="30"/>
    </row>
    <row r="262" spans="3:3" x14ac:dyDescent="0.2">
      <c r="C262" s="30"/>
    </row>
    <row r="263" spans="3:3" x14ac:dyDescent="0.2">
      <c r="C263" s="30"/>
    </row>
    <row r="264" spans="3:3" x14ac:dyDescent="0.2">
      <c r="C264" s="30"/>
    </row>
    <row r="265" spans="3:3" x14ac:dyDescent="0.2">
      <c r="C265" s="30"/>
    </row>
    <row r="266" spans="3:3" x14ac:dyDescent="0.2">
      <c r="C266" s="30"/>
    </row>
    <row r="267" spans="3:3" x14ac:dyDescent="0.2">
      <c r="C267" s="30"/>
    </row>
    <row r="268" spans="3:3" x14ac:dyDescent="0.2">
      <c r="C268" s="30"/>
    </row>
    <row r="269" spans="3:3" x14ac:dyDescent="0.2">
      <c r="C269" s="30"/>
    </row>
    <row r="270" spans="3:3" x14ac:dyDescent="0.2">
      <c r="C270" s="30"/>
    </row>
    <row r="271" spans="3:3" x14ac:dyDescent="0.2">
      <c r="C271" s="30"/>
    </row>
    <row r="272" spans="3:3" x14ac:dyDescent="0.2">
      <c r="C272" s="30"/>
    </row>
    <row r="273" spans="3:3" x14ac:dyDescent="0.2">
      <c r="C273" s="30"/>
    </row>
    <row r="274" spans="3:3" x14ac:dyDescent="0.2">
      <c r="C274" s="30"/>
    </row>
    <row r="275" spans="3:3" x14ac:dyDescent="0.2">
      <c r="C275" s="30"/>
    </row>
    <row r="276" spans="3:3" x14ac:dyDescent="0.2">
      <c r="C276" s="30"/>
    </row>
    <row r="277" spans="3:3" x14ac:dyDescent="0.2">
      <c r="C277" s="30"/>
    </row>
    <row r="278" spans="3:3" x14ac:dyDescent="0.2">
      <c r="C278" s="30"/>
    </row>
    <row r="279" spans="3:3" x14ac:dyDescent="0.2">
      <c r="C279" s="30"/>
    </row>
    <row r="280" spans="3:3" x14ac:dyDescent="0.2">
      <c r="C280" s="30"/>
    </row>
    <row r="281" spans="3:3" x14ac:dyDescent="0.2">
      <c r="C281" s="30"/>
    </row>
    <row r="282" spans="3:3" x14ac:dyDescent="0.2">
      <c r="C282" s="30"/>
    </row>
    <row r="283" spans="3:3" x14ac:dyDescent="0.2">
      <c r="C283" s="30"/>
    </row>
    <row r="284" spans="3:3" x14ac:dyDescent="0.2">
      <c r="C284" s="30"/>
    </row>
    <row r="285" spans="3:3" x14ac:dyDescent="0.2">
      <c r="C285" s="30"/>
    </row>
    <row r="286" spans="3:3" x14ac:dyDescent="0.2">
      <c r="C286" s="30"/>
    </row>
    <row r="287" spans="3:3" x14ac:dyDescent="0.2">
      <c r="C287" s="30"/>
    </row>
    <row r="288" spans="3:3" x14ac:dyDescent="0.2">
      <c r="C288" s="30"/>
    </row>
    <row r="289" spans="3:3" x14ac:dyDescent="0.2">
      <c r="C289" s="30"/>
    </row>
    <row r="290" spans="3:3" x14ac:dyDescent="0.2">
      <c r="C290" s="30"/>
    </row>
    <row r="291" spans="3:3" x14ac:dyDescent="0.2">
      <c r="C291" s="30"/>
    </row>
    <row r="292" spans="3:3" x14ac:dyDescent="0.2">
      <c r="C292" s="30"/>
    </row>
    <row r="293" spans="3:3" x14ac:dyDescent="0.2">
      <c r="C293" s="30"/>
    </row>
    <row r="294" spans="3:3" x14ac:dyDescent="0.2">
      <c r="C294" s="30"/>
    </row>
    <row r="295" spans="3:3" x14ac:dyDescent="0.2">
      <c r="C295" s="30"/>
    </row>
    <row r="296" spans="3:3" x14ac:dyDescent="0.2">
      <c r="C296" s="30"/>
    </row>
    <row r="297" spans="3:3" x14ac:dyDescent="0.2">
      <c r="C297" s="30"/>
    </row>
    <row r="298" spans="3:3" x14ac:dyDescent="0.2">
      <c r="C298" s="30"/>
    </row>
    <row r="299" spans="3:3" x14ac:dyDescent="0.2">
      <c r="C299" s="30"/>
    </row>
    <row r="300" spans="3:3" x14ac:dyDescent="0.2">
      <c r="C300" s="30"/>
    </row>
    <row r="301" spans="3:3" x14ac:dyDescent="0.2">
      <c r="C301" s="30"/>
    </row>
    <row r="302" spans="3:3" x14ac:dyDescent="0.2">
      <c r="C302" s="30"/>
    </row>
    <row r="303" spans="3:3" x14ac:dyDescent="0.2">
      <c r="C303" s="30"/>
    </row>
    <row r="304" spans="3:3" x14ac:dyDescent="0.2">
      <c r="C304" s="30"/>
    </row>
    <row r="305" spans="3:3" x14ac:dyDescent="0.2">
      <c r="C305" s="30"/>
    </row>
    <row r="306" spans="3:3" x14ac:dyDescent="0.2">
      <c r="C306" s="30"/>
    </row>
    <row r="307" spans="3:3" x14ac:dyDescent="0.2">
      <c r="C307" s="30"/>
    </row>
    <row r="308" spans="3:3" x14ac:dyDescent="0.2">
      <c r="C308" s="30"/>
    </row>
    <row r="309" spans="3:3" x14ac:dyDescent="0.2">
      <c r="C309" s="30"/>
    </row>
    <row r="310" spans="3:3" x14ac:dyDescent="0.2">
      <c r="C310" s="30"/>
    </row>
    <row r="311" spans="3:3" x14ac:dyDescent="0.2">
      <c r="C311" s="30"/>
    </row>
    <row r="312" spans="3:3" x14ac:dyDescent="0.2">
      <c r="C312" s="30"/>
    </row>
    <row r="313" spans="3:3" x14ac:dyDescent="0.2">
      <c r="C313" s="30"/>
    </row>
    <row r="314" spans="3:3" x14ac:dyDescent="0.2">
      <c r="C314" s="30"/>
    </row>
    <row r="315" spans="3:3" x14ac:dyDescent="0.2">
      <c r="C315" s="30"/>
    </row>
    <row r="316" spans="3:3" x14ac:dyDescent="0.2">
      <c r="C316" s="30"/>
    </row>
    <row r="317" spans="3:3" x14ac:dyDescent="0.2">
      <c r="C317" s="30"/>
    </row>
    <row r="318" spans="3:3" x14ac:dyDescent="0.2">
      <c r="C318" s="30"/>
    </row>
    <row r="319" spans="3:3" x14ac:dyDescent="0.2">
      <c r="C319" s="30"/>
    </row>
    <row r="320" spans="3:3" x14ac:dyDescent="0.2">
      <c r="C320" s="30"/>
    </row>
    <row r="321" spans="3:3" x14ac:dyDescent="0.2">
      <c r="C321" s="30"/>
    </row>
    <row r="322" spans="3:3" x14ac:dyDescent="0.2">
      <c r="C322" s="30"/>
    </row>
    <row r="323" spans="3:3" x14ac:dyDescent="0.2">
      <c r="C323" s="30"/>
    </row>
    <row r="324" spans="3:3" x14ac:dyDescent="0.2">
      <c r="C324" s="30"/>
    </row>
    <row r="325" spans="3:3" x14ac:dyDescent="0.2">
      <c r="C325" s="30"/>
    </row>
    <row r="326" spans="3:3" x14ac:dyDescent="0.2">
      <c r="C326" s="30"/>
    </row>
    <row r="327" spans="3:3" x14ac:dyDescent="0.2">
      <c r="C327" s="30"/>
    </row>
    <row r="328" spans="3:3" x14ac:dyDescent="0.2">
      <c r="C328" s="30"/>
    </row>
    <row r="329" spans="3:3" x14ac:dyDescent="0.2">
      <c r="C329" s="30"/>
    </row>
    <row r="330" spans="3:3" x14ac:dyDescent="0.2">
      <c r="C330" s="30"/>
    </row>
    <row r="331" spans="3:3" x14ac:dyDescent="0.2">
      <c r="C331" s="30"/>
    </row>
    <row r="332" spans="3:3" x14ac:dyDescent="0.2">
      <c r="C332" s="30"/>
    </row>
    <row r="333" spans="3:3" x14ac:dyDescent="0.2">
      <c r="C333" s="30"/>
    </row>
    <row r="334" spans="3:3" x14ac:dyDescent="0.2">
      <c r="C334" s="30"/>
    </row>
    <row r="335" spans="3:3" x14ac:dyDescent="0.2">
      <c r="C335" s="30"/>
    </row>
    <row r="336" spans="3:3" x14ac:dyDescent="0.2">
      <c r="C336" s="30"/>
    </row>
    <row r="337" spans="3:3" x14ac:dyDescent="0.2">
      <c r="C337" s="30"/>
    </row>
    <row r="338" spans="3:3" x14ac:dyDescent="0.2">
      <c r="C338" s="30"/>
    </row>
    <row r="339" spans="3:3" x14ac:dyDescent="0.2">
      <c r="C339" s="30"/>
    </row>
    <row r="340" spans="3:3" x14ac:dyDescent="0.2">
      <c r="C340" s="30"/>
    </row>
    <row r="341" spans="3:3" x14ac:dyDescent="0.2">
      <c r="C341" s="30"/>
    </row>
    <row r="342" spans="3:3" x14ac:dyDescent="0.2">
      <c r="C342" s="30"/>
    </row>
    <row r="343" spans="3:3" x14ac:dyDescent="0.2">
      <c r="C343" s="30"/>
    </row>
    <row r="344" spans="3:3" x14ac:dyDescent="0.2">
      <c r="C344" s="30"/>
    </row>
    <row r="345" spans="3:3" x14ac:dyDescent="0.2">
      <c r="C345" s="30"/>
    </row>
    <row r="346" spans="3:3" x14ac:dyDescent="0.2">
      <c r="C346" s="30"/>
    </row>
    <row r="347" spans="3:3" x14ac:dyDescent="0.2">
      <c r="C347" s="30"/>
    </row>
    <row r="348" spans="3:3" x14ac:dyDescent="0.2">
      <c r="C348" s="30"/>
    </row>
    <row r="349" spans="3:3" x14ac:dyDescent="0.2">
      <c r="C349" s="30"/>
    </row>
    <row r="350" spans="3:3" x14ac:dyDescent="0.2">
      <c r="C350" s="30"/>
    </row>
    <row r="351" spans="3:3" x14ac:dyDescent="0.2">
      <c r="C351" s="30"/>
    </row>
    <row r="352" spans="3:3" x14ac:dyDescent="0.2">
      <c r="C352" s="30"/>
    </row>
    <row r="353" spans="3:3" x14ac:dyDescent="0.2">
      <c r="C353" s="30"/>
    </row>
    <row r="354" spans="3:3" x14ac:dyDescent="0.2">
      <c r="C354" s="30"/>
    </row>
    <row r="355" spans="3:3" x14ac:dyDescent="0.2">
      <c r="C355" s="30"/>
    </row>
    <row r="356" spans="3:3" x14ac:dyDescent="0.2">
      <c r="C356" s="30"/>
    </row>
    <row r="357" spans="3:3" x14ac:dyDescent="0.2">
      <c r="C357" s="30"/>
    </row>
    <row r="358" spans="3:3" x14ac:dyDescent="0.2">
      <c r="C358" s="30"/>
    </row>
    <row r="359" spans="3:3" x14ac:dyDescent="0.2">
      <c r="C359" s="30"/>
    </row>
    <row r="360" spans="3:3" x14ac:dyDescent="0.2">
      <c r="C360" s="30"/>
    </row>
    <row r="361" spans="3:3" x14ac:dyDescent="0.2">
      <c r="C361" s="30"/>
    </row>
    <row r="362" spans="3:3" x14ac:dyDescent="0.2">
      <c r="C362" s="30"/>
    </row>
    <row r="363" spans="3:3" x14ac:dyDescent="0.2">
      <c r="C363" s="30"/>
    </row>
    <row r="364" spans="3:3" x14ac:dyDescent="0.2">
      <c r="C364" s="30"/>
    </row>
    <row r="365" spans="3:3" x14ac:dyDescent="0.2">
      <c r="C365" s="30"/>
    </row>
    <row r="366" spans="3:3" x14ac:dyDescent="0.2">
      <c r="C366" s="30"/>
    </row>
    <row r="367" spans="3:3" x14ac:dyDescent="0.2">
      <c r="C367" s="30"/>
    </row>
    <row r="368" spans="3:3" x14ac:dyDescent="0.2">
      <c r="C368" s="30"/>
    </row>
    <row r="369" spans="3:3" x14ac:dyDescent="0.2">
      <c r="C369" s="30"/>
    </row>
    <row r="370" spans="3:3" x14ac:dyDescent="0.2">
      <c r="C370" s="30"/>
    </row>
    <row r="371" spans="3:3" x14ac:dyDescent="0.2">
      <c r="C371" s="30"/>
    </row>
    <row r="372" spans="3:3" x14ac:dyDescent="0.2">
      <c r="C372" s="30"/>
    </row>
    <row r="373" spans="3:3" x14ac:dyDescent="0.2">
      <c r="C373" s="30"/>
    </row>
    <row r="374" spans="3:3" x14ac:dyDescent="0.2">
      <c r="C374" s="30"/>
    </row>
    <row r="375" spans="3:3" x14ac:dyDescent="0.2">
      <c r="C375" s="30"/>
    </row>
    <row r="376" spans="3:3" x14ac:dyDescent="0.2">
      <c r="C376" s="30"/>
    </row>
    <row r="377" spans="3:3" x14ac:dyDescent="0.2">
      <c r="C377" s="30"/>
    </row>
    <row r="378" spans="3:3" x14ac:dyDescent="0.2">
      <c r="C378" s="30"/>
    </row>
    <row r="379" spans="3:3" x14ac:dyDescent="0.2">
      <c r="C379" s="30"/>
    </row>
    <row r="380" spans="3:3" x14ac:dyDescent="0.2">
      <c r="C380" s="30"/>
    </row>
    <row r="381" spans="3:3" x14ac:dyDescent="0.2">
      <c r="C381" s="30"/>
    </row>
    <row r="382" spans="3:3" x14ac:dyDescent="0.2">
      <c r="C382" s="30"/>
    </row>
    <row r="383" spans="3:3" x14ac:dyDescent="0.2">
      <c r="C383" s="30"/>
    </row>
    <row r="384" spans="3:3" x14ac:dyDescent="0.2">
      <c r="C384" s="30"/>
    </row>
    <row r="385" spans="3:3" x14ac:dyDescent="0.2">
      <c r="C385" s="30"/>
    </row>
    <row r="386" spans="3:3" x14ac:dyDescent="0.2">
      <c r="C386" s="30"/>
    </row>
    <row r="387" spans="3:3" x14ac:dyDescent="0.2">
      <c r="C387" s="30"/>
    </row>
    <row r="388" spans="3:3" x14ac:dyDescent="0.2">
      <c r="C388" s="30"/>
    </row>
    <row r="389" spans="3:3" x14ac:dyDescent="0.2">
      <c r="C389" s="30"/>
    </row>
    <row r="390" spans="3:3" x14ac:dyDescent="0.2">
      <c r="C390" s="30"/>
    </row>
    <row r="391" spans="3:3" x14ac:dyDescent="0.2">
      <c r="C391" s="30"/>
    </row>
    <row r="392" spans="3:3" x14ac:dyDescent="0.2">
      <c r="C392" s="30"/>
    </row>
    <row r="393" spans="3:3" x14ac:dyDescent="0.2">
      <c r="C393" s="30"/>
    </row>
    <row r="394" spans="3:3" x14ac:dyDescent="0.2">
      <c r="C394" s="30"/>
    </row>
    <row r="395" spans="3:3" x14ac:dyDescent="0.2">
      <c r="C395" s="30"/>
    </row>
    <row r="396" spans="3:3" x14ac:dyDescent="0.2">
      <c r="C396" s="30"/>
    </row>
    <row r="397" spans="3:3" x14ac:dyDescent="0.2">
      <c r="C397" s="30"/>
    </row>
    <row r="398" spans="3:3" x14ac:dyDescent="0.2">
      <c r="C398" s="30"/>
    </row>
    <row r="399" spans="3:3" x14ac:dyDescent="0.2">
      <c r="C399" s="30"/>
    </row>
    <row r="400" spans="3:3" x14ac:dyDescent="0.2">
      <c r="C400" s="30"/>
    </row>
    <row r="401" spans="3:3" x14ac:dyDescent="0.2">
      <c r="C401" s="30"/>
    </row>
    <row r="402" spans="3:3" x14ac:dyDescent="0.2">
      <c r="C402" s="30"/>
    </row>
    <row r="403" spans="3:3" x14ac:dyDescent="0.2">
      <c r="C403" s="30"/>
    </row>
    <row r="404" spans="3:3" x14ac:dyDescent="0.2">
      <c r="C404" s="30"/>
    </row>
    <row r="405" spans="3:3" x14ac:dyDescent="0.2">
      <c r="C405" s="30"/>
    </row>
    <row r="406" spans="3:3" x14ac:dyDescent="0.2">
      <c r="C406" s="30"/>
    </row>
    <row r="407" spans="3:3" x14ac:dyDescent="0.2">
      <c r="C407" s="30"/>
    </row>
    <row r="408" spans="3:3" x14ac:dyDescent="0.2">
      <c r="C408" s="30"/>
    </row>
    <row r="409" spans="3:3" x14ac:dyDescent="0.2">
      <c r="C409" s="30"/>
    </row>
    <row r="410" spans="3:3" x14ac:dyDescent="0.2">
      <c r="C410" s="30"/>
    </row>
    <row r="411" spans="3:3" x14ac:dyDescent="0.2">
      <c r="C411" s="30"/>
    </row>
    <row r="412" spans="3:3" x14ac:dyDescent="0.2">
      <c r="C412" s="30"/>
    </row>
    <row r="413" spans="3:3" x14ac:dyDescent="0.2">
      <c r="C413" s="30"/>
    </row>
    <row r="414" spans="3:3" x14ac:dyDescent="0.2">
      <c r="C414" s="30"/>
    </row>
    <row r="415" spans="3:3" x14ac:dyDescent="0.2">
      <c r="C415" s="30"/>
    </row>
    <row r="416" spans="3:3" x14ac:dyDescent="0.2">
      <c r="C416" s="30"/>
    </row>
    <row r="417" spans="3:3" x14ac:dyDescent="0.2">
      <c r="C417" s="30"/>
    </row>
    <row r="418" spans="3:3" x14ac:dyDescent="0.2">
      <c r="C418" s="30"/>
    </row>
    <row r="419" spans="3:3" x14ac:dyDescent="0.2">
      <c r="C419" s="30"/>
    </row>
    <row r="420" spans="3:3" x14ac:dyDescent="0.2">
      <c r="C420" s="30"/>
    </row>
    <row r="421" spans="3:3" x14ac:dyDescent="0.2">
      <c r="C421" s="30"/>
    </row>
    <row r="422" spans="3:3" x14ac:dyDescent="0.2">
      <c r="C422" s="30"/>
    </row>
    <row r="423" spans="3:3" x14ac:dyDescent="0.2">
      <c r="C423" s="30"/>
    </row>
    <row r="424" spans="3:3" x14ac:dyDescent="0.2">
      <c r="C424" s="30"/>
    </row>
    <row r="425" spans="3:3" x14ac:dyDescent="0.2">
      <c r="C425" s="30"/>
    </row>
    <row r="426" spans="3:3" x14ac:dyDescent="0.2">
      <c r="C426" s="30"/>
    </row>
    <row r="427" spans="3:3" x14ac:dyDescent="0.2">
      <c r="C427" s="30"/>
    </row>
    <row r="428" spans="3:3" x14ac:dyDescent="0.2">
      <c r="C428" s="30"/>
    </row>
    <row r="429" spans="3:3" x14ac:dyDescent="0.2">
      <c r="C429" s="30"/>
    </row>
    <row r="430" spans="3:3" x14ac:dyDescent="0.2">
      <c r="C430" s="30"/>
    </row>
    <row r="431" spans="3:3" x14ac:dyDescent="0.2">
      <c r="C431" s="30"/>
    </row>
    <row r="432" spans="3:3" x14ac:dyDescent="0.2">
      <c r="C432" s="30"/>
    </row>
    <row r="433" spans="3:3" x14ac:dyDescent="0.2">
      <c r="C433" s="30"/>
    </row>
    <row r="434" spans="3:3" x14ac:dyDescent="0.2">
      <c r="C434" s="30"/>
    </row>
    <row r="435" spans="3:3" x14ac:dyDescent="0.2">
      <c r="C435" s="30"/>
    </row>
    <row r="436" spans="3:3" x14ac:dyDescent="0.2">
      <c r="C436" s="30"/>
    </row>
    <row r="437" spans="3:3" x14ac:dyDescent="0.2">
      <c r="C437" s="30"/>
    </row>
    <row r="438" spans="3:3" x14ac:dyDescent="0.2">
      <c r="C438" s="30"/>
    </row>
    <row r="439" spans="3:3" x14ac:dyDescent="0.2">
      <c r="C439" s="30"/>
    </row>
    <row r="440" spans="3:3" x14ac:dyDescent="0.2">
      <c r="C440" s="30"/>
    </row>
    <row r="441" spans="3:3" x14ac:dyDescent="0.2">
      <c r="C441" s="30"/>
    </row>
    <row r="442" spans="3:3" x14ac:dyDescent="0.2">
      <c r="C442" s="30"/>
    </row>
    <row r="443" spans="3:3" x14ac:dyDescent="0.2">
      <c r="C443" s="30"/>
    </row>
    <row r="444" spans="3:3" x14ac:dyDescent="0.2">
      <c r="C444" s="30"/>
    </row>
    <row r="445" spans="3:3" x14ac:dyDescent="0.2">
      <c r="C445" s="30"/>
    </row>
    <row r="446" spans="3:3" x14ac:dyDescent="0.2">
      <c r="C446" s="30"/>
    </row>
    <row r="447" spans="3:3" x14ac:dyDescent="0.2">
      <c r="C447" s="30"/>
    </row>
    <row r="448" spans="3:3" x14ac:dyDescent="0.2">
      <c r="C448" s="30"/>
    </row>
    <row r="449" spans="3:3" x14ac:dyDescent="0.2">
      <c r="C449" s="30"/>
    </row>
    <row r="450" spans="3:3" x14ac:dyDescent="0.2">
      <c r="C450" s="30"/>
    </row>
    <row r="451" spans="3:3" x14ac:dyDescent="0.2">
      <c r="C451" s="30"/>
    </row>
    <row r="452" spans="3:3" x14ac:dyDescent="0.2">
      <c r="C452" s="30"/>
    </row>
    <row r="453" spans="3:3" x14ac:dyDescent="0.2">
      <c r="C453" s="30"/>
    </row>
    <row r="454" spans="3:3" x14ac:dyDescent="0.2">
      <c r="C454" s="30"/>
    </row>
    <row r="455" spans="3:3" x14ac:dyDescent="0.2">
      <c r="C455" s="30"/>
    </row>
    <row r="456" spans="3:3" x14ac:dyDescent="0.2">
      <c r="C456" s="30"/>
    </row>
    <row r="457" spans="3:3" x14ac:dyDescent="0.2">
      <c r="C457" s="30"/>
    </row>
    <row r="458" spans="3:3" x14ac:dyDescent="0.2">
      <c r="C458" s="30"/>
    </row>
    <row r="459" spans="3:3" x14ac:dyDescent="0.2">
      <c r="C459" s="30"/>
    </row>
    <row r="460" spans="3:3" x14ac:dyDescent="0.2">
      <c r="C460" s="30"/>
    </row>
    <row r="461" spans="3:3" x14ac:dyDescent="0.2">
      <c r="C461" s="30"/>
    </row>
    <row r="462" spans="3:3" x14ac:dyDescent="0.2">
      <c r="C462" s="30"/>
    </row>
    <row r="463" spans="3:3" x14ac:dyDescent="0.2">
      <c r="C463" s="30"/>
    </row>
    <row r="464" spans="3:3" x14ac:dyDescent="0.2">
      <c r="C464" s="30"/>
    </row>
    <row r="465" spans="3:3" x14ac:dyDescent="0.2">
      <c r="C465" s="30"/>
    </row>
    <row r="466" spans="3:3" x14ac:dyDescent="0.2">
      <c r="C466" s="30"/>
    </row>
    <row r="467" spans="3:3" x14ac:dyDescent="0.2">
      <c r="C467" s="30"/>
    </row>
    <row r="468" spans="3:3" x14ac:dyDescent="0.2">
      <c r="C468" s="30"/>
    </row>
    <row r="469" spans="3:3" x14ac:dyDescent="0.2">
      <c r="C469" s="30"/>
    </row>
    <row r="470" spans="3:3" x14ac:dyDescent="0.2">
      <c r="C470" s="30"/>
    </row>
    <row r="471" spans="3:3" x14ac:dyDescent="0.2">
      <c r="C471" s="30"/>
    </row>
    <row r="472" spans="3:3" x14ac:dyDescent="0.2">
      <c r="C472" s="30"/>
    </row>
    <row r="473" spans="3:3" x14ac:dyDescent="0.2">
      <c r="C473" s="30"/>
    </row>
    <row r="474" spans="3:3" x14ac:dyDescent="0.2">
      <c r="C474" s="30"/>
    </row>
    <row r="475" spans="3:3" x14ac:dyDescent="0.2">
      <c r="C475" s="30"/>
    </row>
    <row r="476" spans="3:3" x14ac:dyDescent="0.2">
      <c r="C476" s="30"/>
    </row>
    <row r="477" spans="3:3" x14ac:dyDescent="0.2">
      <c r="C477" s="30"/>
    </row>
    <row r="478" spans="3:3" x14ac:dyDescent="0.2">
      <c r="C478" s="30"/>
    </row>
    <row r="479" spans="3:3" x14ac:dyDescent="0.2">
      <c r="C479" s="30"/>
    </row>
    <row r="480" spans="3:3" x14ac:dyDescent="0.2">
      <c r="C480" s="30"/>
    </row>
    <row r="481" spans="3:3" x14ac:dyDescent="0.2">
      <c r="C481" s="30"/>
    </row>
    <row r="482" spans="3:3" x14ac:dyDescent="0.2">
      <c r="C482" s="30"/>
    </row>
    <row r="483" spans="3:3" x14ac:dyDescent="0.2">
      <c r="C483" s="30"/>
    </row>
    <row r="484" spans="3:3" x14ac:dyDescent="0.2">
      <c r="C484" s="30"/>
    </row>
    <row r="485" spans="3:3" x14ac:dyDescent="0.2">
      <c r="C485" s="30"/>
    </row>
    <row r="486" spans="3:3" x14ac:dyDescent="0.2">
      <c r="C486" s="30"/>
    </row>
    <row r="487" spans="3:3" x14ac:dyDescent="0.2">
      <c r="C487" s="30"/>
    </row>
    <row r="488" spans="3:3" x14ac:dyDescent="0.2">
      <c r="C488" s="30"/>
    </row>
    <row r="489" spans="3:3" x14ac:dyDescent="0.2">
      <c r="C489" s="30"/>
    </row>
    <row r="490" spans="3:3" x14ac:dyDescent="0.2">
      <c r="C490" s="30"/>
    </row>
    <row r="491" spans="3:3" x14ac:dyDescent="0.2">
      <c r="C491" s="30"/>
    </row>
    <row r="492" spans="3:3" x14ac:dyDescent="0.2">
      <c r="C492" s="30"/>
    </row>
    <row r="493" spans="3:3" x14ac:dyDescent="0.2">
      <c r="C493" s="30"/>
    </row>
    <row r="494" spans="3:3" x14ac:dyDescent="0.2">
      <c r="C494" s="30"/>
    </row>
    <row r="495" spans="3:3" x14ac:dyDescent="0.2">
      <c r="C495" s="30"/>
    </row>
    <row r="496" spans="3:3" x14ac:dyDescent="0.2">
      <c r="C496" s="30"/>
    </row>
    <row r="497" spans="3:3" x14ac:dyDescent="0.2">
      <c r="C497" s="30"/>
    </row>
    <row r="498" spans="3:3" x14ac:dyDescent="0.2">
      <c r="C498" s="30"/>
    </row>
    <row r="499" spans="3:3" x14ac:dyDescent="0.2">
      <c r="C499" s="30"/>
    </row>
    <row r="500" spans="3:3" x14ac:dyDescent="0.2">
      <c r="C500" s="30"/>
    </row>
    <row r="501" spans="3:3" x14ac:dyDescent="0.2">
      <c r="C501" s="30"/>
    </row>
    <row r="502" spans="3:3" x14ac:dyDescent="0.2">
      <c r="C502" s="30"/>
    </row>
    <row r="503" spans="3:3" x14ac:dyDescent="0.2">
      <c r="C503" s="30"/>
    </row>
    <row r="504" spans="3:3" x14ac:dyDescent="0.2">
      <c r="C504" s="30"/>
    </row>
    <row r="505" spans="3:3" x14ac:dyDescent="0.2">
      <c r="C505" s="30"/>
    </row>
    <row r="506" spans="3:3" x14ac:dyDescent="0.2">
      <c r="C506" s="30"/>
    </row>
    <row r="507" spans="3:3" x14ac:dyDescent="0.2">
      <c r="C507" s="30"/>
    </row>
    <row r="508" spans="3:3" x14ac:dyDescent="0.2">
      <c r="C508" s="30"/>
    </row>
    <row r="509" spans="3:3" x14ac:dyDescent="0.2">
      <c r="C509" s="30"/>
    </row>
    <row r="510" spans="3:3" x14ac:dyDescent="0.2">
      <c r="C510" s="30"/>
    </row>
    <row r="511" spans="3:3" x14ac:dyDescent="0.2">
      <c r="C511" s="30"/>
    </row>
    <row r="512" spans="3:3" x14ac:dyDescent="0.2">
      <c r="C512" s="30"/>
    </row>
    <row r="513" spans="3:3" x14ac:dyDescent="0.2">
      <c r="C513" s="30"/>
    </row>
    <row r="514" spans="3:3" x14ac:dyDescent="0.2">
      <c r="C514" s="30"/>
    </row>
    <row r="515" spans="3:3" x14ac:dyDescent="0.2">
      <c r="C515" s="30"/>
    </row>
    <row r="516" spans="3:3" x14ac:dyDescent="0.2">
      <c r="C516" s="30"/>
    </row>
    <row r="517" spans="3:3" x14ac:dyDescent="0.2">
      <c r="C517" s="30"/>
    </row>
    <row r="518" spans="3:3" x14ac:dyDescent="0.2">
      <c r="C518" s="30"/>
    </row>
    <row r="519" spans="3:3" x14ac:dyDescent="0.2">
      <c r="C519" s="30"/>
    </row>
    <row r="520" spans="3:3" x14ac:dyDescent="0.2">
      <c r="C520" s="30"/>
    </row>
    <row r="521" spans="3:3" x14ac:dyDescent="0.2">
      <c r="C521" s="30"/>
    </row>
    <row r="522" spans="3:3" x14ac:dyDescent="0.2">
      <c r="C522" s="30"/>
    </row>
    <row r="523" spans="3:3" x14ac:dyDescent="0.2">
      <c r="C523" s="30"/>
    </row>
    <row r="524" spans="3:3" x14ac:dyDescent="0.2">
      <c r="C524" s="30"/>
    </row>
    <row r="525" spans="3:3" x14ac:dyDescent="0.2">
      <c r="C525" s="30"/>
    </row>
    <row r="526" spans="3:3" x14ac:dyDescent="0.2">
      <c r="C526" s="30"/>
    </row>
    <row r="527" spans="3:3" x14ac:dyDescent="0.2">
      <c r="C527" s="30"/>
    </row>
    <row r="528" spans="3:3" x14ac:dyDescent="0.2">
      <c r="C528" s="30"/>
    </row>
    <row r="529" spans="3:3" x14ac:dyDescent="0.2">
      <c r="C529" s="30"/>
    </row>
    <row r="530" spans="3:3" x14ac:dyDescent="0.2">
      <c r="C530" s="30"/>
    </row>
    <row r="531" spans="3:3" x14ac:dyDescent="0.2">
      <c r="C531" s="30"/>
    </row>
    <row r="532" spans="3:3" x14ac:dyDescent="0.2">
      <c r="C532" s="30"/>
    </row>
    <row r="533" spans="3:3" x14ac:dyDescent="0.2">
      <c r="C533" s="30"/>
    </row>
    <row r="534" spans="3:3" x14ac:dyDescent="0.2">
      <c r="C534" s="30"/>
    </row>
    <row r="535" spans="3:3" x14ac:dyDescent="0.2">
      <c r="C535" s="30"/>
    </row>
    <row r="536" spans="3:3" x14ac:dyDescent="0.2">
      <c r="C536" s="30"/>
    </row>
    <row r="537" spans="3:3" x14ac:dyDescent="0.2">
      <c r="C537" s="30"/>
    </row>
    <row r="538" spans="3:3" x14ac:dyDescent="0.2">
      <c r="C538" s="30"/>
    </row>
    <row r="539" spans="3:3" x14ac:dyDescent="0.2">
      <c r="C539" s="30"/>
    </row>
    <row r="540" spans="3:3" x14ac:dyDescent="0.2">
      <c r="C540" s="30"/>
    </row>
    <row r="541" spans="3:3" x14ac:dyDescent="0.2">
      <c r="C541" s="30"/>
    </row>
    <row r="542" spans="3:3" x14ac:dyDescent="0.2">
      <c r="C542" s="30"/>
    </row>
    <row r="543" spans="3:3" x14ac:dyDescent="0.2">
      <c r="C543" s="30"/>
    </row>
    <row r="544" spans="3:3" x14ac:dyDescent="0.2">
      <c r="C544" s="30"/>
    </row>
    <row r="545" spans="3:3" x14ac:dyDescent="0.2">
      <c r="C545" s="30"/>
    </row>
    <row r="546" spans="3:3" x14ac:dyDescent="0.2">
      <c r="C546" s="30"/>
    </row>
    <row r="547" spans="3:3" x14ac:dyDescent="0.2">
      <c r="C547" s="30"/>
    </row>
    <row r="548" spans="3:3" x14ac:dyDescent="0.2">
      <c r="C548" s="30"/>
    </row>
    <row r="549" spans="3:3" x14ac:dyDescent="0.2">
      <c r="C549" s="30"/>
    </row>
    <row r="550" spans="3:3" x14ac:dyDescent="0.2">
      <c r="C550" s="30"/>
    </row>
    <row r="551" spans="3:3" x14ac:dyDescent="0.2">
      <c r="C551" s="30"/>
    </row>
    <row r="552" spans="3:3" x14ac:dyDescent="0.2">
      <c r="C552" s="30"/>
    </row>
    <row r="553" spans="3:3" x14ac:dyDescent="0.2">
      <c r="C553" s="30"/>
    </row>
    <row r="554" spans="3:3" x14ac:dyDescent="0.2">
      <c r="C554" s="30"/>
    </row>
    <row r="555" spans="3:3" x14ac:dyDescent="0.2">
      <c r="C555" s="30"/>
    </row>
    <row r="556" spans="3:3" x14ac:dyDescent="0.2">
      <c r="C556" s="30"/>
    </row>
    <row r="557" spans="3:3" x14ac:dyDescent="0.2">
      <c r="C557" s="30"/>
    </row>
    <row r="558" spans="3:3" x14ac:dyDescent="0.2">
      <c r="C558" s="30"/>
    </row>
    <row r="559" spans="3:3" x14ac:dyDescent="0.2">
      <c r="C559" s="30"/>
    </row>
    <row r="560" spans="3:3" x14ac:dyDescent="0.2">
      <c r="C560" s="30"/>
    </row>
    <row r="561" spans="3:3" x14ac:dyDescent="0.2">
      <c r="C561" s="30"/>
    </row>
    <row r="562" spans="3:3" x14ac:dyDescent="0.2">
      <c r="C562" s="30"/>
    </row>
    <row r="563" spans="3:3" x14ac:dyDescent="0.2">
      <c r="C563" s="30"/>
    </row>
    <row r="564" spans="3:3" x14ac:dyDescent="0.2">
      <c r="C564" s="30"/>
    </row>
    <row r="565" spans="3:3" x14ac:dyDescent="0.2">
      <c r="C565" s="30"/>
    </row>
    <row r="566" spans="3:3" x14ac:dyDescent="0.2">
      <c r="C566" s="30"/>
    </row>
    <row r="567" spans="3:3" x14ac:dyDescent="0.2">
      <c r="C567" s="30"/>
    </row>
    <row r="568" spans="3:3" x14ac:dyDescent="0.2">
      <c r="C568" s="30"/>
    </row>
    <row r="569" spans="3:3" x14ac:dyDescent="0.2">
      <c r="C569" s="30"/>
    </row>
    <row r="570" spans="3:3" x14ac:dyDescent="0.2">
      <c r="C570" s="30"/>
    </row>
    <row r="571" spans="3:3" x14ac:dyDescent="0.2">
      <c r="C571" s="30"/>
    </row>
    <row r="572" spans="3:3" x14ac:dyDescent="0.2">
      <c r="C572" s="30"/>
    </row>
    <row r="573" spans="3:3" x14ac:dyDescent="0.2">
      <c r="C573" s="30"/>
    </row>
    <row r="574" spans="3:3" x14ac:dyDescent="0.2">
      <c r="C574" s="30"/>
    </row>
    <row r="575" spans="3:3" x14ac:dyDescent="0.2">
      <c r="C575" s="30"/>
    </row>
    <row r="576" spans="3:3" x14ac:dyDescent="0.2">
      <c r="C576" s="30"/>
    </row>
    <row r="577" spans="3:3" x14ac:dyDescent="0.2">
      <c r="C577" s="30"/>
    </row>
    <row r="578" spans="3:3" x14ac:dyDescent="0.2">
      <c r="C578" s="30"/>
    </row>
    <row r="579" spans="3:3" x14ac:dyDescent="0.2">
      <c r="C579" s="30"/>
    </row>
    <row r="580" spans="3:3" x14ac:dyDescent="0.2">
      <c r="C580" s="30"/>
    </row>
    <row r="581" spans="3:3" x14ac:dyDescent="0.2">
      <c r="C581" s="30"/>
    </row>
    <row r="582" spans="3:3" x14ac:dyDescent="0.2">
      <c r="C582" s="30"/>
    </row>
    <row r="583" spans="3:3" x14ac:dyDescent="0.2">
      <c r="C583" s="30"/>
    </row>
    <row r="584" spans="3:3" x14ac:dyDescent="0.2">
      <c r="C584" s="30"/>
    </row>
    <row r="585" spans="3:3" x14ac:dyDescent="0.2">
      <c r="C585" s="30"/>
    </row>
    <row r="586" spans="3:3" x14ac:dyDescent="0.2">
      <c r="C586" s="30"/>
    </row>
    <row r="587" spans="3:3" x14ac:dyDescent="0.2">
      <c r="C587" s="30"/>
    </row>
    <row r="588" spans="3:3" x14ac:dyDescent="0.2">
      <c r="C588" s="30"/>
    </row>
    <row r="589" spans="3:3" x14ac:dyDescent="0.2">
      <c r="C589" s="30"/>
    </row>
    <row r="590" spans="3:3" x14ac:dyDescent="0.2">
      <c r="C590" s="30"/>
    </row>
    <row r="591" spans="3:3" x14ac:dyDescent="0.2">
      <c r="C591" s="30"/>
    </row>
    <row r="592" spans="3:3" x14ac:dyDescent="0.2">
      <c r="C592" s="30"/>
    </row>
    <row r="593" spans="3:3" x14ac:dyDescent="0.2">
      <c r="C593" s="30"/>
    </row>
    <row r="594" spans="3:3" x14ac:dyDescent="0.2">
      <c r="C594" s="30"/>
    </row>
    <row r="595" spans="3:3" x14ac:dyDescent="0.2">
      <c r="C595" s="30"/>
    </row>
    <row r="596" spans="3:3" x14ac:dyDescent="0.2">
      <c r="C596" s="30"/>
    </row>
    <row r="597" spans="3:3" x14ac:dyDescent="0.2">
      <c r="C597" s="30"/>
    </row>
    <row r="598" spans="3:3" x14ac:dyDescent="0.2">
      <c r="C598" s="30"/>
    </row>
    <row r="599" spans="3:3" x14ac:dyDescent="0.2">
      <c r="C599" s="30"/>
    </row>
    <row r="600" spans="3:3" x14ac:dyDescent="0.2">
      <c r="C600" s="30"/>
    </row>
    <row r="601" spans="3:3" x14ac:dyDescent="0.2">
      <c r="C601" s="30"/>
    </row>
    <row r="602" spans="3:3" x14ac:dyDescent="0.2">
      <c r="C602" s="30"/>
    </row>
    <row r="603" spans="3:3" x14ac:dyDescent="0.2">
      <c r="C603" s="30"/>
    </row>
    <row r="604" spans="3:3" x14ac:dyDescent="0.2">
      <c r="C604" s="30"/>
    </row>
    <row r="605" spans="3:3" x14ac:dyDescent="0.2">
      <c r="C605" s="30"/>
    </row>
    <row r="606" spans="3:3" x14ac:dyDescent="0.2">
      <c r="C606" s="30"/>
    </row>
    <row r="607" spans="3:3" x14ac:dyDescent="0.2">
      <c r="C607" s="30"/>
    </row>
    <row r="608" spans="3:3" x14ac:dyDescent="0.2">
      <c r="C608" s="30"/>
    </row>
    <row r="609" spans="3:3" x14ac:dyDescent="0.2">
      <c r="C609" s="30"/>
    </row>
    <row r="610" spans="3:3" x14ac:dyDescent="0.2">
      <c r="C610" s="30"/>
    </row>
    <row r="611" spans="3:3" x14ac:dyDescent="0.2">
      <c r="C611" s="30"/>
    </row>
    <row r="612" spans="3:3" x14ac:dyDescent="0.2">
      <c r="C612" s="30"/>
    </row>
    <row r="613" spans="3:3" x14ac:dyDescent="0.2">
      <c r="C613" s="30"/>
    </row>
    <row r="614" spans="3:3" x14ac:dyDescent="0.2">
      <c r="C614" s="30"/>
    </row>
    <row r="615" spans="3:3" x14ac:dyDescent="0.2">
      <c r="C615" s="30"/>
    </row>
    <row r="616" spans="3:3" x14ac:dyDescent="0.2">
      <c r="C616" s="30"/>
    </row>
    <row r="617" spans="3:3" x14ac:dyDescent="0.2">
      <c r="C617" s="30"/>
    </row>
    <row r="618" spans="3:3" x14ac:dyDescent="0.2">
      <c r="C618" s="30"/>
    </row>
    <row r="619" spans="3:3" x14ac:dyDescent="0.2">
      <c r="C619" s="30"/>
    </row>
    <row r="620" spans="3:3" x14ac:dyDescent="0.2">
      <c r="C620" s="30"/>
    </row>
    <row r="621" spans="3:3" x14ac:dyDescent="0.2">
      <c r="C621" s="30"/>
    </row>
    <row r="622" spans="3:3" x14ac:dyDescent="0.2">
      <c r="C622" s="30"/>
    </row>
    <row r="623" spans="3:3" x14ac:dyDescent="0.2">
      <c r="C623" s="30"/>
    </row>
    <row r="624" spans="3:3" x14ac:dyDescent="0.2">
      <c r="C624" s="30"/>
    </row>
    <row r="625" spans="3:3" x14ac:dyDescent="0.2">
      <c r="C625" s="30"/>
    </row>
    <row r="626" spans="3:3" x14ac:dyDescent="0.2">
      <c r="C626" s="30"/>
    </row>
    <row r="627" spans="3:3" x14ac:dyDescent="0.2">
      <c r="C627" s="30"/>
    </row>
    <row r="628" spans="3:3" x14ac:dyDescent="0.2">
      <c r="C628" s="30"/>
    </row>
    <row r="629" spans="3:3" x14ac:dyDescent="0.2">
      <c r="C629" s="30"/>
    </row>
    <row r="630" spans="3:3" x14ac:dyDescent="0.2">
      <c r="C630" s="30"/>
    </row>
    <row r="631" spans="3:3" x14ac:dyDescent="0.2">
      <c r="C631" s="30"/>
    </row>
    <row r="632" spans="3:3" x14ac:dyDescent="0.2">
      <c r="C632" s="30"/>
    </row>
    <row r="633" spans="3:3" x14ac:dyDescent="0.2">
      <c r="C633" s="30"/>
    </row>
    <row r="634" spans="3:3" x14ac:dyDescent="0.2">
      <c r="C634" s="30"/>
    </row>
    <row r="635" spans="3:3" x14ac:dyDescent="0.2">
      <c r="C635" s="30"/>
    </row>
    <row r="636" spans="3:3" x14ac:dyDescent="0.2">
      <c r="C636" s="30"/>
    </row>
    <row r="637" spans="3:3" x14ac:dyDescent="0.2">
      <c r="C637" s="30"/>
    </row>
    <row r="638" spans="3:3" x14ac:dyDescent="0.2">
      <c r="C638" s="30"/>
    </row>
    <row r="639" spans="3:3" x14ac:dyDescent="0.2">
      <c r="C639" s="30"/>
    </row>
    <row r="640" spans="3:3" x14ac:dyDescent="0.2">
      <c r="C640" s="30"/>
    </row>
    <row r="641" spans="3:3" x14ac:dyDescent="0.2">
      <c r="C641" s="30"/>
    </row>
    <row r="642" spans="3:3" x14ac:dyDescent="0.2">
      <c r="C642" s="30"/>
    </row>
    <row r="643" spans="3:3" x14ac:dyDescent="0.2">
      <c r="C643" s="30"/>
    </row>
    <row r="644" spans="3:3" x14ac:dyDescent="0.2">
      <c r="C644" s="30"/>
    </row>
    <row r="645" spans="3:3" x14ac:dyDescent="0.2">
      <c r="C645" s="30"/>
    </row>
    <row r="646" spans="3:3" x14ac:dyDescent="0.2">
      <c r="C646" s="30"/>
    </row>
    <row r="647" spans="3:3" x14ac:dyDescent="0.2">
      <c r="C647" s="30"/>
    </row>
    <row r="648" spans="3:3" x14ac:dyDescent="0.2">
      <c r="C648" s="30"/>
    </row>
    <row r="649" spans="3:3" x14ac:dyDescent="0.2">
      <c r="C649" s="30"/>
    </row>
    <row r="650" spans="3:3" x14ac:dyDescent="0.2">
      <c r="C650" s="30"/>
    </row>
    <row r="651" spans="3:3" x14ac:dyDescent="0.2">
      <c r="C651" s="30"/>
    </row>
    <row r="652" spans="3:3" x14ac:dyDescent="0.2">
      <c r="C652" s="30"/>
    </row>
    <row r="653" spans="3:3" x14ac:dyDescent="0.2">
      <c r="C653" s="30"/>
    </row>
    <row r="654" spans="3:3" x14ac:dyDescent="0.2">
      <c r="C654" s="30"/>
    </row>
    <row r="655" spans="3:3" x14ac:dyDescent="0.2">
      <c r="C655" s="30"/>
    </row>
    <row r="656" spans="3:3" x14ac:dyDescent="0.2">
      <c r="C656" s="30"/>
    </row>
    <row r="657" spans="3:3" x14ac:dyDescent="0.2">
      <c r="C657" s="30"/>
    </row>
    <row r="658" spans="3:3" x14ac:dyDescent="0.2">
      <c r="C658" s="30"/>
    </row>
    <row r="659" spans="3:3" x14ac:dyDescent="0.2">
      <c r="C659" s="30"/>
    </row>
    <row r="660" spans="3:3" x14ac:dyDescent="0.2">
      <c r="C660" s="30"/>
    </row>
    <row r="661" spans="3:3" x14ac:dyDescent="0.2">
      <c r="C661" s="30"/>
    </row>
    <row r="662" spans="3:3" x14ac:dyDescent="0.2">
      <c r="C662" s="30"/>
    </row>
    <row r="663" spans="3:3" x14ac:dyDescent="0.2">
      <c r="C663" s="30"/>
    </row>
    <row r="664" spans="3:3" x14ac:dyDescent="0.2">
      <c r="C664" s="30"/>
    </row>
    <row r="665" spans="3:3" x14ac:dyDescent="0.2">
      <c r="C665" s="30"/>
    </row>
    <row r="666" spans="3:3" x14ac:dyDescent="0.2">
      <c r="C666" s="30"/>
    </row>
    <row r="667" spans="3:3" x14ac:dyDescent="0.2">
      <c r="C667" s="30"/>
    </row>
    <row r="668" spans="3:3" x14ac:dyDescent="0.2">
      <c r="C668" s="30"/>
    </row>
    <row r="669" spans="3:3" x14ac:dyDescent="0.2">
      <c r="C669" s="30"/>
    </row>
    <row r="670" spans="3:3" x14ac:dyDescent="0.2">
      <c r="C670" s="30"/>
    </row>
    <row r="671" spans="3:3" x14ac:dyDescent="0.2">
      <c r="C671" s="30"/>
    </row>
    <row r="672" spans="3:3" x14ac:dyDescent="0.2">
      <c r="C672" s="30"/>
    </row>
    <row r="673" spans="3:3" x14ac:dyDescent="0.2">
      <c r="C673" s="30"/>
    </row>
    <row r="674" spans="3:3" x14ac:dyDescent="0.2">
      <c r="C674" s="30"/>
    </row>
    <row r="675" spans="3:3" x14ac:dyDescent="0.2">
      <c r="C675" s="30"/>
    </row>
    <row r="676" spans="3:3" x14ac:dyDescent="0.2">
      <c r="C676" s="30"/>
    </row>
    <row r="677" spans="3:3" x14ac:dyDescent="0.2">
      <c r="C677" s="30"/>
    </row>
    <row r="678" spans="3:3" x14ac:dyDescent="0.2">
      <c r="C678" s="30"/>
    </row>
    <row r="679" spans="3:3" x14ac:dyDescent="0.2">
      <c r="C679" s="30"/>
    </row>
    <row r="680" spans="3:3" x14ac:dyDescent="0.2">
      <c r="C680" s="30"/>
    </row>
    <row r="681" spans="3:3" x14ac:dyDescent="0.2">
      <c r="C681" s="30"/>
    </row>
    <row r="682" spans="3:3" x14ac:dyDescent="0.2">
      <c r="C682" s="30"/>
    </row>
    <row r="683" spans="3:3" x14ac:dyDescent="0.2">
      <c r="C683" s="30"/>
    </row>
    <row r="684" spans="3:3" x14ac:dyDescent="0.2">
      <c r="C684" s="30"/>
    </row>
    <row r="685" spans="3:3" x14ac:dyDescent="0.2">
      <c r="C685" s="30"/>
    </row>
    <row r="686" spans="3:3" x14ac:dyDescent="0.2">
      <c r="C686" s="30"/>
    </row>
    <row r="687" spans="3:3" x14ac:dyDescent="0.2">
      <c r="C687" s="30"/>
    </row>
    <row r="688" spans="3:3" x14ac:dyDescent="0.2">
      <c r="C688" s="30"/>
    </row>
    <row r="689" spans="3:3" x14ac:dyDescent="0.2">
      <c r="C689" s="30"/>
    </row>
    <row r="690" spans="3:3" x14ac:dyDescent="0.2">
      <c r="C690" s="30"/>
    </row>
    <row r="691" spans="3:3" x14ac:dyDescent="0.2">
      <c r="C691" s="30"/>
    </row>
    <row r="692" spans="3:3" x14ac:dyDescent="0.2">
      <c r="C692" s="30"/>
    </row>
    <row r="693" spans="3:3" x14ac:dyDescent="0.2">
      <c r="C693" s="30"/>
    </row>
    <row r="694" spans="3:3" x14ac:dyDescent="0.2">
      <c r="C694" s="30"/>
    </row>
    <row r="695" spans="3:3" x14ac:dyDescent="0.2">
      <c r="C695" s="30"/>
    </row>
    <row r="696" spans="3:3" x14ac:dyDescent="0.2">
      <c r="C696" s="30"/>
    </row>
    <row r="697" spans="3:3" x14ac:dyDescent="0.2">
      <c r="C697" s="30"/>
    </row>
    <row r="698" spans="3:3" x14ac:dyDescent="0.2">
      <c r="C698" s="30"/>
    </row>
    <row r="699" spans="3:3" x14ac:dyDescent="0.2">
      <c r="C699" s="30"/>
    </row>
    <row r="700" spans="3:3" x14ac:dyDescent="0.2">
      <c r="C700" s="30"/>
    </row>
    <row r="701" spans="3:3" x14ac:dyDescent="0.2">
      <c r="C701" s="30"/>
    </row>
    <row r="702" spans="3:3" x14ac:dyDescent="0.2">
      <c r="C702" s="30"/>
    </row>
    <row r="703" spans="3:3" x14ac:dyDescent="0.2">
      <c r="C703" s="30"/>
    </row>
    <row r="704" spans="3:3" x14ac:dyDescent="0.2">
      <c r="C704" s="30"/>
    </row>
    <row r="705" spans="3:3" x14ac:dyDescent="0.2">
      <c r="C705" s="30"/>
    </row>
    <row r="706" spans="3:3" x14ac:dyDescent="0.2">
      <c r="C706" s="30"/>
    </row>
    <row r="707" spans="3:3" x14ac:dyDescent="0.2">
      <c r="C707" s="30"/>
    </row>
    <row r="708" spans="3:3" x14ac:dyDescent="0.2">
      <c r="C708" s="30"/>
    </row>
    <row r="709" spans="3:3" x14ac:dyDescent="0.2">
      <c r="C709" s="30"/>
    </row>
    <row r="710" spans="3:3" x14ac:dyDescent="0.2">
      <c r="C710" s="30"/>
    </row>
    <row r="711" spans="3:3" x14ac:dyDescent="0.2">
      <c r="C711" s="30"/>
    </row>
    <row r="712" spans="3:3" x14ac:dyDescent="0.2">
      <c r="C712" s="30"/>
    </row>
    <row r="713" spans="3:3" x14ac:dyDescent="0.2">
      <c r="C713" s="30"/>
    </row>
    <row r="714" spans="3:3" x14ac:dyDescent="0.2">
      <c r="C714" s="30"/>
    </row>
    <row r="715" spans="3:3" x14ac:dyDescent="0.2">
      <c r="C715" s="30"/>
    </row>
    <row r="716" spans="3:3" x14ac:dyDescent="0.2">
      <c r="C716" s="30"/>
    </row>
    <row r="717" spans="3:3" x14ac:dyDescent="0.2">
      <c r="C717" s="30"/>
    </row>
    <row r="718" spans="3:3" x14ac:dyDescent="0.2">
      <c r="C718" s="30"/>
    </row>
    <row r="719" spans="3:3" x14ac:dyDescent="0.2">
      <c r="C719" s="30"/>
    </row>
    <row r="720" spans="3:3" x14ac:dyDescent="0.2">
      <c r="C720" s="30"/>
    </row>
    <row r="721" spans="3:3" x14ac:dyDescent="0.2">
      <c r="C721" s="30"/>
    </row>
    <row r="722" spans="3:3" x14ac:dyDescent="0.2">
      <c r="C722" s="30"/>
    </row>
    <row r="723" spans="3:3" x14ac:dyDescent="0.2">
      <c r="C723" s="30"/>
    </row>
    <row r="724" spans="3:3" x14ac:dyDescent="0.2">
      <c r="C724" s="30"/>
    </row>
    <row r="725" spans="3:3" x14ac:dyDescent="0.2">
      <c r="C725" s="30"/>
    </row>
    <row r="726" spans="3:3" x14ac:dyDescent="0.2">
      <c r="C726" s="30"/>
    </row>
    <row r="727" spans="3:3" x14ac:dyDescent="0.2">
      <c r="C727" s="30"/>
    </row>
    <row r="728" spans="3:3" x14ac:dyDescent="0.2">
      <c r="C728" s="30"/>
    </row>
    <row r="729" spans="3:3" x14ac:dyDescent="0.2">
      <c r="C729" s="30"/>
    </row>
    <row r="730" spans="3:3" x14ac:dyDescent="0.2">
      <c r="C730" s="30"/>
    </row>
    <row r="731" spans="3:3" x14ac:dyDescent="0.2">
      <c r="C731" s="30"/>
    </row>
    <row r="732" spans="3:3" x14ac:dyDescent="0.2">
      <c r="C732" s="30"/>
    </row>
    <row r="733" spans="3:3" x14ac:dyDescent="0.2">
      <c r="C733" s="30"/>
    </row>
    <row r="734" spans="3:3" x14ac:dyDescent="0.2">
      <c r="C734" s="30"/>
    </row>
    <row r="735" spans="3:3" x14ac:dyDescent="0.2">
      <c r="C735" s="30"/>
    </row>
    <row r="736" spans="3:3" x14ac:dyDescent="0.2">
      <c r="C736" s="30"/>
    </row>
    <row r="737" spans="3:3" x14ac:dyDescent="0.2">
      <c r="C737" s="30"/>
    </row>
    <row r="738" spans="3:3" x14ac:dyDescent="0.2">
      <c r="C738" s="30"/>
    </row>
    <row r="739" spans="3:3" x14ac:dyDescent="0.2">
      <c r="C739" s="30"/>
    </row>
    <row r="740" spans="3:3" x14ac:dyDescent="0.2">
      <c r="C740" s="30"/>
    </row>
    <row r="741" spans="3:3" x14ac:dyDescent="0.2">
      <c r="C741" s="30"/>
    </row>
    <row r="742" spans="3:3" x14ac:dyDescent="0.2">
      <c r="C742" s="30"/>
    </row>
    <row r="743" spans="3:3" x14ac:dyDescent="0.2">
      <c r="C743" s="30"/>
    </row>
    <row r="744" spans="3:3" x14ac:dyDescent="0.2">
      <c r="C744" s="30"/>
    </row>
    <row r="745" spans="3:3" x14ac:dyDescent="0.2">
      <c r="C745" s="30"/>
    </row>
    <row r="746" spans="3:3" x14ac:dyDescent="0.2">
      <c r="C746" s="30"/>
    </row>
    <row r="747" spans="3:3" x14ac:dyDescent="0.2">
      <c r="C747" s="30"/>
    </row>
    <row r="748" spans="3:3" x14ac:dyDescent="0.2">
      <c r="C748" s="30"/>
    </row>
    <row r="749" spans="3:3" x14ac:dyDescent="0.2">
      <c r="C749" s="30"/>
    </row>
    <row r="750" spans="3:3" x14ac:dyDescent="0.2">
      <c r="C750" s="30"/>
    </row>
    <row r="751" spans="3:3" x14ac:dyDescent="0.2">
      <c r="C751" s="30"/>
    </row>
    <row r="752" spans="3:3" x14ac:dyDescent="0.2">
      <c r="C752" s="30"/>
    </row>
    <row r="753" spans="3:3" x14ac:dyDescent="0.2">
      <c r="C753" s="30"/>
    </row>
    <row r="754" spans="3:3" x14ac:dyDescent="0.2">
      <c r="C754" s="30"/>
    </row>
    <row r="755" spans="3:3" x14ac:dyDescent="0.2">
      <c r="C755" s="30"/>
    </row>
    <row r="756" spans="3:3" x14ac:dyDescent="0.2">
      <c r="C756" s="30"/>
    </row>
    <row r="757" spans="3:3" x14ac:dyDescent="0.2">
      <c r="C757" s="30"/>
    </row>
    <row r="758" spans="3:3" x14ac:dyDescent="0.2">
      <c r="C758" s="30"/>
    </row>
    <row r="759" spans="3:3" x14ac:dyDescent="0.2">
      <c r="C759" s="30"/>
    </row>
    <row r="760" spans="3:3" x14ac:dyDescent="0.2">
      <c r="C760" s="30"/>
    </row>
    <row r="761" spans="3:3" x14ac:dyDescent="0.2">
      <c r="C761" s="30"/>
    </row>
    <row r="762" spans="3:3" x14ac:dyDescent="0.2">
      <c r="C762" s="30"/>
    </row>
    <row r="763" spans="3:3" x14ac:dyDescent="0.2">
      <c r="C763" s="30"/>
    </row>
    <row r="764" spans="3:3" x14ac:dyDescent="0.2">
      <c r="C764" s="30"/>
    </row>
    <row r="765" spans="3:3" x14ac:dyDescent="0.2">
      <c r="C765" s="30"/>
    </row>
    <row r="766" spans="3:3" x14ac:dyDescent="0.2">
      <c r="C766" s="30"/>
    </row>
    <row r="767" spans="3:3" x14ac:dyDescent="0.2">
      <c r="C767" s="30"/>
    </row>
    <row r="768" spans="3:3" x14ac:dyDescent="0.2">
      <c r="C768" s="30"/>
    </row>
    <row r="769" spans="3:3" x14ac:dyDescent="0.2">
      <c r="C769" s="30"/>
    </row>
    <row r="770" spans="3:3" x14ac:dyDescent="0.2">
      <c r="C770" s="30"/>
    </row>
    <row r="771" spans="3:3" x14ac:dyDescent="0.2">
      <c r="C771" s="30"/>
    </row>
    <row r="772" spans="3:3" x14ac:dyDescent="0.2">
      <c r="C772" s="30"/>
    </row>
    <row r="773" spans="3:3" x14ac:dyDescent="0.2">
      <c r="C773" s="30"/>
    </row>
    <row r="774" spans="3:3" x14ac:dyDescent="0.2">
      <c r="C774" s="30"/>
    </row>
    <row r="775" spans="3:3" x14ac:dyDescent="0.2">
      <c r="C775" s="30"/>
    </row>
    <row r="776" spans="3:3" x14ac:dyDescent="0.2">
      <c r="C776" s="30"/>
    </row>
    <row r="777" spans="3:3" x14ac:dyDescent="0.2">
      <c r="C777" s="30"/>
    </row>
    <row r="778" spans="3:3" x14ac:dyDescent="0.2">
      <c r="C778" s="30"/>
    </row>
    <row r="779" spans="3:3" x14ac:dyDescent="0.2">
      <c r="C779" s="30"/>
    </row>
    <row r="780" spans="3:3" x14ac:dyDescent="0.2">
      <c r="C780" s="30"/>
    </row>
    <row r="781" spans="3:3" x14ac:dyDescent="0.2">
      <c r="C781" s="30"/>
    </row>
    <row r="782" spans="3:3" x14ac:dyDescent="0.2">
      <c r="C782" s="30"/>
    </row>
    <row r="783" spans="3:3" x14ac:dyDescent="0.2">
      <c r="C783" s="30"/>
    </row>
    <row r="784" spans="3:3" x14ac:dyDescent="0.2">
      <c r="C784" s="30"/>
    </row>
    <row r="785" spans="3:3" x14ac:dyDescent="0.2">
      <c r="C785" s="30"/>
    </row>
    <row r="786" spans="3:3" x14ac:dyDescent="0.2">
      <c r="C786" s="30"/>
    </row>
    <row r="787" spans="3:3" x14ac:dyDescent="0.2">
      <c r="C787" s="30"/>
    </row>
    <row r="788" spans="3:3" x14ac:dyDescent="0.2">
      <c r="C788" s="30"/>
    </row>
    <row r="789" spans="3:3" x14ac:dyDescent="0.2">
      <c r="C789" s="30"/>
    </row>
    <row r="790" spans="3:3" x14ac:dyDescent="0.2">
      <c r="C790" s="30"/>
    </row>
    <row r="791" spans="3:3" x14ac:dyDescent="0.2">
      <c r="C791" s="30"/>
    </row>
    <row r="792" spans="3:3" x14ac:dyDescent="0.2">
      <c r="C792" s="30"/>
    </row>
    <row r="793" spans="3:3" x14ac:dyDescent="0.2">
      <c r="C793" s="30"/>
    </row>
    <row r="794" spans="3:3" x14ac:dyDescent="0.2">
      <c r="C794" s="30"/>
    </row>
    <row r="795" spans="3:3" x14ac:dyDescent="0.2">
      <c r="C795" s="30"/>
    </row>
    <row r="796" spans="3:3" x14ac:dyDescent="0.2">
      <c r="C796" s="30"/>
    </row>
    <row r="797" spans="3:3" x14ac:dyDescent="0.2">
      <c r="C797" s="30"/>
    </row>
    <row r="798" spans="3:3" x14ac:dyDescent="0.2">
      <c r="C798" s="30"/>
    </row>
    <row r="799" spans="3:3" x14ac:dyDescent="0.2">
      <c r="C799" s="30"/>
    </row>
    <row r="800" spans="3:3" x14ac:dyDescent="0.2">
      <c r="C800" s="30"/>
    </row>
    <row r="801" spans="3:3" x14ac:dyDescent="0.2">
      <c r="C801" s="30"/>
    </row>
    <row r="802" spans="3:3" x14ac:dyDescent="0.2">
      <c r="C802" s="30"/>
    </row>
    <row r="803" spans="3:3" x14ac:dyDescent="0.2">
      <c r="C803" s="30"/>
    </row>
    <row r="804" spans="3:3" x14ac:dyDescent="0.2">
      <c r="C804" s="30"/>
    </row>
    <row r="805" spans="3:3" x14ac:dyDescent="0.2">
      <c r="C805" s="30"/>
    </row>
    <row r="806" spans="3:3" x14ac:dyDescent="0.2">
      <c r="C806" s="30"/>
    </row>
    <row r="807" spans="3:3" x14ac:dyDescent="0.2">
      <c r="C807" s="30"/>
    </row>
    <row r="808" spans="3:3" x14ac:dyDescent="0.2">
      <c r="C808" s="30"/>
    </row>
    <row r="809" spans="3:3" x14ac:dyDescent="0.2">
      <c r="C809" s="30"/>
    </row>
    <row r="810" spans="3:3" x14ac:dyDescent="0.2">
      <c r="C810" s="30"/>
    </row>
    <row r="811" spans="3:3" x14ac:dyDescent="0.2">
      <c r="C811" s="30"/>
    </row>
    <row r="812" spans="3:3" x14ac:dyDescent="0.2">
      <c r="C812" s="30"/>
    </row>
    <row r="813" spans="3:3" x14ac:dyDescent="0.2">
      <c r="C813" s="30"/>
    </row>
    <row r="814" spans="3:3" x14ac:dyDescent="0.2">
      <c r="C814" s="30"/>
    </row>
    <row r="815" spans="3:3" x14ac:dyDescent="0.2">
      <c r="C815" s="30"/>
    </row>
    <row r="816" spans="3:3" x14ac:dyDescent="0.2">
      <c r="C816" s="30"/>
    </row>
    <row r="817" spans="3:3" x14ac:dyDescent="0.2">
      <c r="C817" s="30"/>
    </row>
    <row r="818" spans="3:3" x14ac:dyDescent="0.2">
      <c r="C818" s="30"/>
    </row>
    <row r="819" spans="3:3" x14ac:dyDescent="0.2">
      <c r="C819" s="30"/>
    </row>
    <row r="820" spans="3:3" x14ac:dyDescent="0.2">
      <c r="C820" s="30"/>
    </row>
    <row r="821" spans="3:3" x14ac:dyDescent="0.2">
      <c r="C821" s="30"/>
    </row>
    <row r="822" spans="3:3" x14ac:dyDescent="0.2">
      <c r="C822" s="30"/>
    </row>
    <row r="823" spans="3:3" x14ac:dyDescent="0.2">
      <c r="C823" s="30"/>
    </row>
    <row r="824" spans="3:3" x14ac:dyDescent="0.2">
      <c r="C824" s="30"/>
    </row>
    <row r="825" spans="3:3" x14ac:dyDescent="0.2">
      <c r="C825" s="30"/>
    </row>
    <row r="826" spans="3:3" x14ac:dyDescent="0.2">
      <c r="C826" s="30"/>
    </row>
    <row r="827" spans="3:3" x14ac:dyDescent="0.2">
      <c r="C827" s="30"/>
    </row>
    <row r="828" spans="3:3" x14ac:dyDescent="0.2">
      <c r="C828" s="30"/>
    </row>
    <row r="829" spans="3:3" x14ac:dyDescent="0.2">
      <c r="C829" s="30"/>
    </row>
    <row r="830" spans="3:3" x14ac:dyDescent="0.2">
      <c r="C830" s="30"/>
    </row>
    <row r="831" spans="3:3" x14ac:dyDescent="0.2">
      <c r="C831" s="30"/>
    </row>
    <row r="832" spans="3:3" x14ac:dyDescent="0.2">
      <c r="C832" s="30"/>
    </row>
    <row r="833" spans="3:3" x14ac:dyDescent="0.2">
      <c r="C833" s="30"/>
    </row>
    <row r="834" spans="3:3" x14ac:dyDescent="0.2">
      <c r="C834" s="30"/>
    </row>
    <row r="835" spans="3:3" x14ac:dyDescent="0.2">
      <c r="C835" s="30"/>
    </row>
    <row r="836" spans="3:3" x14ac:dyDescent="0.2">
      <c r="C836" s="30"/>
    </row>
    <row r="837" spans="3:3" x14ac:dyDescent="0.2">
      <c r="C837" s="30"/>
    </row>
    <row r="838" spans="3:3" x14ac:dyDescent="0.2">
      <c r="C838" s="30"/>
    </row>
    <row r="839" spans="3:3" x14ac:dyDescent="0.2">
      <c r="C839" s="30"/>
    </row>
    <row r="840" spans="3:3" x14ac:dyDescent="0.2">
      <c r="C840" s="30"/>
    </row>
    <row r="841" spans="3:3" x14ac:dyDescent="0.2">
      <c r="C841" s="30"/>
    </row>
    <row r="842" spans="3:3" x14ac:dyDescent="0.2">
      <c r="C842" s="30"/>
    </row>
    <row r="843" spans="3:3" x14ac:dyDescent="0.2">
      <c r="C843" s="30"/>
    </row>
    <row r="844" spans="3:3" x14ac:dyDescent="0.2">
      <c r="C844" s="30"/>
    </row>
    <row r="845" spans="3:3" x14ac:dyDescent="0.2">
      <c r="C845" s="30"/>
    </row>
    <row r="846" spans="3:3" x14ac:dyDescent="0.2">
      <c r="C846" s="30"/>
    </row>
    <row r="847" spans="3:3" x14ac:dyDescent="0.2">
      <c r="C847" s="30"/>
    </row>
    <row r="848" spans="3:3" x14ac:dyDescent="0.2">
      <c r="C848" s="30"/>
    </row>
    <row r="849" spans="3:3" x14ac:dyDescent="0.2">
      <c r="C849" s="30"/>
    </row>
    <row r="850" spans="3:3" x14ac:dyDescent="0.2">
      <c r="C850" s="30"/>
    </row>
    <row r="851" spans="3:3" x14ac:dyDescent="0.2">
      <c r="C851" s="30"/>
    </row>
    <row r="852" spans="3:3" x14ac:dyDescent="0.2">
      <c r="C852" s="30"/>
    </row>
    <row r="853" spans="3:3" x14ac:dyDescent="0.2">
      <c r="C853" s="30"/>
    </row>
    <row r="854" spans="3:3" x14ac:dyDescent="0.2">
      <c r="C854" s="30"/>
    </row>
    <row r="855" spans="3:3" x14ac:dyDescent="0.2">
      <c r="C855" s="30"/>
    </row>
    <row r="856" spans="3:3" x14ac:dyDescent="0.2">
      <c r="C856" s="30"/>
    </row>
    <row r="857" spans="3:3" x14ac:dyDescent="0.2">
      <c r="C857" s="30"/>
    </row>
    <row r="858" spans="3:3" x14ac:dyDescent="0.2">
      <c r="C858" s="30"/>
    </row>
    <row r="859" spans="3:3" x14ac:dyDescent="0.2">
      <c r="C859" s="30"/>
    </row>
    <row r="860" spans="3:3" x14ac:dyDescent="0.2">
      <c r="C860" s="30"/>
    </row>
    <row r="861" spans="3:3" x14ac:dyDescent="0.2">
      <c r="C861" s="30"/>
    </row>
    <row r="862" spans="3:3" x14ac:dyDescent="0.2">
      <c r="C862" s="30"/>
    </row>
    <row r="863" spans="3:3" x14ac:dyDescent="0.2">
      <c r="C863" s="30"/>
    </row>
    <row r="864" spans="3:3" x14ac:dyDescent="0.2">
      <c r="C864" s="30"/>
    </row>
    <row r="865" spans="3:3" x14ac:dyDescent="0.2">
      <c r="C865" s="30"/>
    </row>
    <row r="866" spans="3:3" x14ac:dyDescent="0.2">
      <c r="C866" s="30"/>
    </row>
    <row r="867" spans="3:3" x14ac:dyDescent="0.2">
      <c r="C867" s="30"/>
    </row>
    <row r="868" spans="3:3" x14ac:dyDescent="0.2">
      <c r="C868" s="30"/>
    </row>
    <row r="869" spans="3:3" x14ac:dyDescent="0.2">
      <c r="C869" s="30"/>
    </row>
    <row r="870" spans="3:3" x14ac:dyDescent="0.2">
      <c r="C870" s="30"/>
    </row>
    <row r="871" spans="3:3" x14ac:dyDescent="0.2">
      <c r="C871" s="30"/>
    </row>
  </sheetData>
  <mergeCells count="1">
    <mergeCell ref="S2:Z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 Sheet</vt:lpstr>
      <vt:lpstr>Data</vt:lpstr>
      <vt:lpstr>Charts</vt:lpstr>
    </vt:vector>
  </TitlesOfParts>
  <Company>Thomson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U8017317</dc:creator>
  <cp:lastModifiedBy>datastream</cp:lastModifiedBy>
  <dcterms:created xsi:type="dcterms:W3CDTF">2015-09-23T09:25:36Z</dcterms:created>
  <dcterms:modified xsi:type="dcterms:W3CDTF">2017-11-02T07:25:17Z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Jive_VersionGuid_v2.5">
    <vt:lpwstr/>
  </property>
  <property fmtid="{D5CDD505-2E9C-101B-9397-08002B2CF9AE}" pid="3" name="Offisync_UniqueId">
    <vt:lpwstr>1112862</vt:lpwstr>
  </property>
  <property fmtid="{D5CDD505-2E9C-101B-9397-08002B2CF9AE}" pid="4" name="Jive_PrevVersionNumber">
    <vt:lpwstr/>
  </property>
  <property fmtid="{D5CDD505-2E9C-101B-9397-08002B2CF9AE}" pid="5" name="Offisync_ServerID">
    <vt:lpwstr>827ef9c6-9019-45bb-9c94-05eb52e667cd</vt:lpwstr>
  </property>
  <property fmtid="{D5CDD505-2E9C-101B-9397-08002B2CF9AE}" pid="6" name="Offisync_ProviderInitializationData">
    <vt:lpwstr>https://thehub.thomsonreuters.com</vt:lpwstr>
  </property>
  <property fmtid="{D5CDD505-2E9C-101B-9397-08002B2CF9AE}" pid="7" name="Jive_VersionGuid">
    <vt:lpwstr>01966949-e512-4b26-ba49-701f8c3ec39d</vt:lpwstr>
  </property>
  <property fmtid="{D5CDD505-2E9C-101B-9397-08002B2CF9AE}" pid="8" name="Jive_LatestUserAccountName">
    <vt:lpwstr>0040941</vt:lpwstr>
  </property>
  <property fmtid="{D5CDD505-2E9C-101B-9397-08002B2CF9AE}" pid="9" name="Jive_ModifiedButNotPublished">
    <vt:lpwstr/>
  </property>
  <property fmtid="{D5CDD505-2E9C-101B-9397-08002B2CF9AE}" pid="10" name="Offisync_UpdateToken">
    <vt:lpwstr>5</vt:lpwstr>
  </property>
  <property fmtid="{D5CDD505-2E9C-101B-9397-08002B2CF9AE}" pid="11" name="Jive_LatestFileFullName">
    <vt:lpwstr/>
  </property>
</Properties>
</file>