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5200" windowHeight="11020"/>
  </bookViews>
  <sheets>
    <sheet name="Q2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4" i="1" l="1"/>
  <c r="F15" i="1"/>
  <c r="F16" i="1"/>
  <c r="F17" i="1"/>
  <c r="F18" i="1"/>
  <c r="E14" i="1"/>
  <c r="E15" i="1"/>
  <c r="E16" i="1"/>
  <c r="E17" i="1"/>
  <c r="E18" i="1"/>
  <c r="D67" i="1"/>
  <c r="D47" i="1"/>
  <c r="D46" i="1"/>
  <c r="D45" i="1"/>
  <c r="D44" i="1"/>
  <c r="D43" i="1"/>
  <c r="D42" i="1"/>
  <c r="I58" i="1"/>
  <c r="D66" i="1" s="1"/>
  <c r="H58" i="1"/>
  <c r="D65" i="1" s="1"/>
  <c r="G58" i="1"/>
  <c r="D64" i="1" s="1"/>
  <c r="F58" i="1"/>
  <c r="D63" i="1" s="1"/>
  <c r="E58" i="1"/>
  <c r="D62" i="1" s="1"/>
  <c r="D58" i="1"/>
  <c r="D61" i="1" s="1"/>
  <c r="D71" i="1" s="1"/>
  <c r="E39" i="1"/>
  <c r="I47" i="1"/>
  <c r="D39" i="1"/>
  <c r="E13" i="1"/>
  <c r="F13" i="1" s="1"/>
  <c r="F10" i="1"/>
  <c r="F42" i="1"/>
  <c r="H42" i="1"/>
  <c r="J42" i="1"/>
  <c r="F43" i="1"/>
  <c r="H43" i="1"/>
  <c r="J43" i="1"/>
  <c r="F44" i="1"/>
  <c r="H44" i="1"/>
  <c r="J44" i="1"/>
  <c r="F45" i="1"/>
  <c r="H45" i="1"/>
  <c r="J45" i="1"/>
  <c r="F46" i="1"/>
  <c r="H46" i="1"/>
  <c r="J46" i="1"/>
  <c r="F47" i="1"/>
  <c r="H47" i="1"/>
  <c r="J47" i="1"/>
  <c r="E42" i="1"/>
  <c r="G42" i="1"/>
  <c r="I42" i="1"/>
  <c r="E43" i="1"/>
  <c r="G43" i="1"/>
  <c r="I43" i="1"/>
  <c r="E44" i="1"/>
  <c r="G44" i="1"/>
  <c r="I44" i="1"/>
  <c r="E45" i="1"/>
  <c r="G45" i="1"/>
  <c r="I45" i="1"/>
  <c r="E46" i="1"/>
  <c r="G46" i="1"/>
  <c r="I46" i="1"/>
  <c r="E47" i="1"/>
  <c r="G47" i="1"/>
</calcChain>
</file>

<file path=xl/sharedStrings.xml><?xml version="1.0" encoding="utf-8"?>
<sst xmlns="http://schemas.openxmlformats.org/spreadsheetml/2006/main" count="96" uniqueCount="77">
  <si>
    <t>Data</t>
  </si>
  <si>
    <t>Town</t>
  </si>
  <si>
    <t>Miles from</t>
  </si>
  <si>
    <t>Happy Valley</t>
  </si>
  <si>
    <t>Population</t>
  </si>
  <si>
    <t>(thousands)</t>
  </si>
  <si>
    <t>Number of</t>
  </si>
  <si>
    <t>Vehicles in Sample</t>
  </si>
  <si>
    <t>Estimated Number</t>
  </si>
  <si>
    <t>of Visitors for Season</t>
  </si>
  <si>
    <t>A</t>
  </si>
  <si>
    <t>B</t>
  </si>
  <si>
    <t>C</t>
  </si>
  <si>
    <t>D</t>
  </si>
  <si>
    <t>E</t>
  </si>
  <si>
    <t>F</t>
  </si>
  <si>
    <t>Total</t>
  </si>
  <si>
    <t>Passengers per vehicle:</t>
  </si>
  <si>
    <t>Adults per vehicle:</t>
  </si>
  <si>
    <t>Average county hourly wage rate:</t>
  </si>
  <si>
    <t>Vehicle per mile operating cost:</t>
  </si>
  <si>
    <t>Average vehicle speed (mph):</t>
  </si>
  <si>
    <t xml:space="preserve">Adult opportunity cost </t>
  </si>
  <si>
    <t>(percent of wage rate):</t>
  </si>
  <si>
    <t>(Supporting Calculations)</t>
  </si>
  <si>
    <t>Part a</t>
  </si>
  <si>
    <t>Travel Cost/Trip</t>
  </si>
  <si>
    <t>Travel Cost/Person</t>
  </si>
  <si>
    <t>Part b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</si>
  <si>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</si>
  <si>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</si>
  <si>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</si>
  <si>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</si>
  <si>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</si>
  <si>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</si>
  <si>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</si>
  <si>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</si>
  <si>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</si>
  <si>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</si>
  <si>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Intercept</t>
  </si>
  <si>
    <t>df</t>
  </si>
  <si>
    <t>SS</t>
  </si>
  <si>
    <t>MS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</si>
  <si>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</si>
  <si>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</si>
  <si>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</si>
  <si>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</si>
  <si>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</si>
  <si>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</si>
  <si>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</si>
  <si>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</si>
  <si>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(Tools|Data Analysis|Regression)</t>
  </si>
  <si>
    <t>Visits per 1,000 People</t>
  </si>
  <si>
    <t>Visit Rate</t>
  </si>
  <si>
    <t>VR =</t>
  </si>
  <si>
    <t>TC</t>
  </si>
  <si>
    <t>Part c</t>
  </si>
  <si>
    <t>(Assume each additional dollar of</t>
  </si>
  <si>
    <t>cost reduces the visit rate by 2.88)</t>
  </si>
  <si>
    <t>Admission Price</t>
  </si>
  <si>
    <t>Town A Visits</t>
  </si>
  <si>
    <t>Town B Visits</t>
  </si>
  <si>
    <t>Town C Visits</t>
  </si>
  <si>
    <t>Town D Visits</t>
  </si>
  <si>
    <t>Town E Visits</t>
  </si>
  <si>
    <t>Town F Visits</t>
  </si>
  <si>
    <t>Copy values and set negative values</t>
  </si>
  <si>
    <t>to zero:</t>
  </si>
  <si>
    <t>Admission Fee</t>
  </si>
  <si>
    <t>Predicted Visits</t>
  </si>
  <si>
    <t>Part d</t>
  </si>
  <si>
    <t xml:space="preserve">Estimate area under </t>
  </si>
  <si>
    <t>demand schedule:</t>
  </si>
  <si>
    <t>Create a demand schedule</t>
  </si>
  <si>
    <t>Estimate of Annual</t>
  </si>
  <si>
    <t>Net Benefits:</t>
  </si>
  <si>
    <t>Exercise 14.3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</si>
</sst>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$&quot;#,##0_);[Red]\(&quot;$&quot;#,##0\)"/>
    <numFmt numFmtId="8" formatCode="&quot;$&quot;#,##0.00_);[Red]\(&quot;$&quot;#,##0.00\)"/>
    <numFmt numFmtId="187" formatCode="&quot;$&quot;#,##0.00"/>
    <numFmt numFmtId="188" formatCode="&quot;$&quot;#,##0"/>
  </numFmts>
  <fonts count="4" x14ac:knownFonts="1">
    <font>
      <sz val="10"/>
      <name val="Arial"/>
    </font>
    <font>
      <sz val="8"/>
      <name val="Arial"/>
      <family val="2"/>
    </font>
    <font>
      <i/>
      <sz val="10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87" fontId="0" fillId="0" borderId="0" xfId="0" applyNumberFormat="1"/>
    <xf numFmtId="0" fontId="0" fillId="0" borderId="0" xfId="0" applyFill="1"/>
    <xf numFmtId="0" fontId="0" fillId="2" borderId="0" xfId="0" applyFill="1" applyAlignment="1">
      <alignment horizontal="center"/>
    </xf>
    <xf numFmtId="187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187" fontId="0" fillId="4" borderId="0" xfId="0" applyNumberFormat="1" applyFill="1"/>
    <xf numFmtId="0" fontId="0" fillId="0" borderId="0" xfId="0" applyFill="1" applyBorder="1" applyAlignment="1"/>
    <xf numFmtId="0" fontId="0" fillId="0" borderId="1" xfId="0" applyFill="1" applyBorder="1" applyAlignment="1"/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Continuous"/>
    </xf>
    <xf numFmtId="0" fontId="0" fillId="0" borderId="0" xfId="0" applyBorder="1"/>
    <xf numFmtId="0" fontId="0" fillId="0" borderId="0" xfId="0" applyAlignment="1">
      <alignment horizontal="right"/>
    </xf>
    <xf numFmtId="0" fontId="0" fillId="4" borderId="0" xfId="0" applyFill="1" applyAlignment="1">
      <alignment horizontal="right"/>
    </xf>
    <xf numFmtId="2" fontId="0" fillId="4" borderId="0" xfId="0" applyNumberFormat="1" applyFill="1"/>
    <xf numFmtId="1" fontId="0" fillId="0" borderId="0" xfId="0" applyNumberFormat="1"/>
    <xf numFmtId="8" fontId="0" fillId="0" borderId="0" xfId="0" applyNumberFormat="1"/>
    <xf numFmtId="6" fontId="0" fillId="0" borderId="0" xfId="0" applyNumberFormat="1"/>
    <xf numFmtId="188" fontId="0" fillId="5" borderId="0" xfId="0" applyNumberFormat="1" applyFill="1"/>
    <xf numFmtId="3" fontId="0" fillId="4" borderId="0" xfId="0" applyNumberFormat="1" applyFill="1"/>
    <xf numFmtId="0" fontId="3" fillId="3" borderId="0" xfId="0" applyFont="1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4" borderId="3" xfId="0" applyFill="1" applyBorder="1"/>
    <xf numFmtId="187" fontId="0" fillId="6" borderId="0" xfId="0" applyNumberFormat="1" applyFill="1"/>
    <xf numFmtId="187" fontId="0" fillId="7" borderId="0" xfId="0" applyNumberFormat="1" applyFill="1"/>
    <xf numFmtId="1" fontId="0" fillId="7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A49" workbookViewId="0">
      <selection activeCell="D61" sqref="D61"/>
    </sheetView>
  </sheetViews>
  <sheetFormatPr defaultRowHeight="12.5" x14ac:dyDescent="0.25"/>
  <cols>
    <col min="1" max="1" width="30.453125" customWidth="1"/>
    <col min="2" max="2" width="7.26953125" customWidth="1"/>
    <col min="3" max="3" width="19.7265625" customWidth="1"/>
    <col min="4" max="4" width="15.453125" customWidth="1"/>
    <col min="5" max="5" width="19" customWidth="1"/>
    <col min="6" max="6" width="18.26953125" customWidth="1"/>
    <col min="7" max="7" width="21.1796875" customWidth="1"/>
    <col min="8" max="8" width="15.7265625" customWidth="1"/>
    <col min="9" max="9" width="16.7265625" customWidth="1"/>
    <col min="10" max="10" width="12.26953125" customWidth="1"/>
  </cols>
  <sheetData>
    <row r="1" spans="1:8" x14ac:dyDescent="0.25">
      <c r="A1" s="21" t="s">
        <v>76</v>
      </c>
      <c r="B1" s="3" t="s">
        <v>0</v>
      </c>
      <c r="C1" s="3"/>
      <c r="D1" s="3"/>
      <c r="E1" s="3"/>
      <c r="F1" s="3"/>
      <c r="G1" s="3"/>
    </row>
    <row r="2" spans="1:8" x14ac:dyDescent="0.25">
      <c r="A2" s="5" t="s">
        <v>24</v>
      </c>
      <c r="B2" s="3"/>
      <c r="C2" s="3" t="s">
        <v>2</v>
      </c>
      <c r="D2" s="3" t="s">
        <v>4</v>
      </c>
      <c r="E2" s="3" t="s">
        <v>6</v>
      </c>
      <c r="F2" s="3" t="s">
        <v>8</v>
      </c>
      <c r="G2" s="3" t="s">
        <v>52</v>
      </c>
    </row>
    <row r="3" spans="1:8" x14ac:dyDescent="0.25">
      <c r="A3" s="5"/>
      <c r="B3" s="22" t="s">
        <v>1</v>
      </c>
      <c r="C3" s="22" t="s">
        <v>3</v>
      </c>
      <c r="D3" s="22" t="s">
        <v>5</v>
      </c>
      <c r="E3" s="22" t="s">
        <v>7</v>
      </c>
      <c r="F3" s="22" t="s">
        <v>9</v>
      </c>
      <c r="G3" s="22" t="s">
        <v>53</v>
      </c>
    </row>
    <row r="4" spans="1:8" x14ac:dyDescent="0.25">
      <c r="A4" s="5"/>
      <c r="B4" s="3" t="s">
        <v>10</v>
      </c>
      <c r="C4" s="3">
        <v>22</v>
      </c>
      <c r="D4" s="3">
        <v>50.1</v>
      </c>
      <c r="E4" s="3">
        <v>146</v>
      </c>
      <c r="F4" s="3">
        <v>3893</v>
      </c>
      <c r="G4" s="3">
        <v>77.7</v>
      </c>
    </row>
    <row r="5" spans="1:8" x14ac:dyDescent="0.25">
      <c r="A5" s="3" t="s">
        <v>17</v>
      </c>
      <c r="B5" s="3" t="s">
        <v>11</v>
      </c>
      <c r="C5" s="3">
        <v>34</v>
      </c>
      <c r="D5" s="3">
        <v>34.9</v>
      </c>
      <c r="E5" s="3">
        <v>85</v>
      </c>
      <c r="F5" s="3">
        <v>2267</v>
      </c>
      <c r="G5" s="3">
        <v>65</v>
      </c>
    </row>
    <row r="6" spans="1:8" x14ac:dyDescent="0.25">
      <c r="A6" s="3">
        <v>3.2</v>
      </c>
      <c r="B6" s="3" t="s">
        <v>12</v>
      </c>
      <c r="C6" s="3">
        <v>48</v>
      </c>
      <c r="D6" s="3">
        <v>15.6</v>
      </c>
      <c r="E6" s="3">
        <v>22</v>
      </c>
      <c r="F6" s="3">
        <v>587</v>
      </c>
      <c r="G6" s="3">
        <v>37.6</v>
      </c>
    </row>
    <row r="7" spans="1:8" x14ac:dyDescent="0.25">
      <c r="A7" s="3" t="s">
        <v>18</v>
      </c>
      <c r="B7" s="3" t="s">
        <v>13</v>
      </c>
      <c r="C7" s="3">
        <v>56</v>
      </c>
      <c r="D7" s="3">
        <v>89.9</v>
      </c>
      <c r="E7" s="3">
        <v>180</v>
      </c>
      <c r="F7" s="3">
        <v>4800</v>
      </c>
      <c r="G7" s="3">
        <v>53.4</v>
      </c>
    </row>
    <row r="8" spans="1:8" x14ac:dyDescent="0.25">
      <c r="A8" s="3">
        <v>1.6</v>
      </c>
      <c r="B8" s="3" t="s">
        <v>14</v>
      </c>
      <c r="C8" s="3">
        <v>88</v>
      </c>
      <c r="D8" s="3">
        <v>98.3</v>
      </c>
      <c r="E8" s="3">
        <v>73</v>
      </c>
      <c r="F8" s="3">
        <v>1947</v>
      </c>
      <c r="G8" s="3">
        <v>19.8</v>
      </c>
    </row>
    <row r="9" spans="1:8" x14ac:dyDescent="0.25">
      <c r="A9" s="3" t="s">
        <v>19</v>
      </c>
      <c r="B9" s="3" t="s">
        <v>15</v>
      </c>
      <c r="C9" s="3">
        <v>94</v>
      </c>
      <c r="D9" s="3">
        <v>60.4</v>
      </c>
      <c r="E9" s="3">
        <v>25</v>
      </c>
      <c r="F9" s="3">
        <v>666</v>
      </c>
      <c r="G9" s="3">
        <v>11</v>
      </c>
    </row>
    <row r="10" spans="1:8" x14ac:dyDescent="0.25">
      <c r="A10" s="4">
        <v>9.25</v>
      </c>
      <c r="B10" s="3" t="s">
        <v>16</v>
      </c>
      <c r="C10" s="3"/>
      <c r="D10" s="3"/>
      <c r="E10" s="3"/>
      <c r="F10" s="3">
        <f>SUM(F4:F9)</f>
        <v>14160</v>
      </c>
      <c r="G10" s="3"/>
    </row>
    <row r="11" spans="1:8" x14ac:dyDescent="0.25">
      <c r="A11" s="3" t="s">
        <v>20</v>
      </c>
      <c r="E11" s="2"/>
    </row>
    <row r="12" spans="1:8" x14ac:dyDescent="0.25">
      <c r="A12" s="4">
        <v>0.36</v>
      </c>
      <c r="C12" s="6" t="s">
        <v>25</v>
      </c>
      <c r="D12" s="23" t="s">
        <v>1</v>
      </c>
      <c r="E12" s="23" t="s">
        <v>26</v>
      </c>
      <c r="F12" s="23" t="s">
        <v>27</v>
      </c>
    </row>
    <row r="13" spans="1:8" x14ac:dyDescent="0.25">
      <c r="A13" s="3" t="s">
        <v>21</v>
      </c>
      <c r="C13" s="6"/>
      <c r="D13" s="6" t="s">
        <v>10</v>
      </c>
      <c r="E13" s="7">
        <f t="shared" ref="E13:E18" si="0">+$A$12*2*C4+$A$17*$A$10*$A$8*2*C4/$A$14</f>
        <v>21.049599999999998</v>
      </c>
      <c r="F13" s="7">
        <f t="shared" ref="F13:F18" si="1">+E13/$A$6</f>
        <v>6.5779999999999994</v>
      </c>
      <c r="H13" s="2"/>
    </row>
    <row r="14" spans="1:8" x14ac:dyDescent="0.25">
      <c r="A14" s="3">
        <v>50</v>
      </c>
      <c r="C14" s="6"/>
      <c r="D14" s="6" t="s">
        <v>11</v>
      </c>
      <c r="E14" s="24">
        <f t="shared" si="0"/>
        <v>32.531199999999998</v>
      </c>
      <c r="F14" s="24">
        <f t="shared" si="1"/>
        <v>10.165999999999999</v>
      </c>
    </row>
    <row r="15" spans="1:8" x14ac:dyDescent="0.25">
      <c r="A15" s="3" t="s">
        <v>22</v>
      </c>
      <c r="C15" s="6"/>
      <c r="D15" s="6" t="s">
        <v>12</v>
      </c>
      <c r="E15" s="24">
        <f t="shared" si="0"/>
        <v>45.926400000000001</v>
      </c>
      <c r="F15" s="24">
        <f t="shared" si="1"/>
        <v>14.352</v>
      </c>
    </row>
    <row r="16" spans="1:8" x14ac:dyDescent="0.25">
      <c r="A16" s="3" t="s">
        <v>23</v>
      </c>
      <c r="C16" s="6"/>
      <c r="D16" s="6" t="s">
        <v>13</v>
      </c>
      <c r="E16" s="24">
        <f t="shared" si="0"/>
        <v>53.580800000000004</v>
      </c>
      <c r="F16" s="24">
        <f t="shared" si="1"/>
        <v>16.744</v>
      </c>
    </row>
    <row r="17" spans="1:12" x14ac:dyDescent="0.25">
      <c r="A17" s="3">
        <v>0.4</v>
      </c>
      <c r="C17" s="6"/>
      <c r="D17" s="6" t="s">
        <v>14</v>
      </c>
      <c r="E17" s="24">
        <f t="shared" si="0"/>
        <v>84.198399999999992</v>
      </c>
      <c r="F17" s="24">
        <f t="shared" si="1"/>
        <v>26.311999999999998</v>
      </c>
    </row>
    <row r="18" spans="1:12" x14ac:dyDescent="0.25">
      <c r="C18" s="6"/>
      <c r="D18" s="6" t="s">
        <v>15</v>
      </c>
      <c r="E18" s="24">
        <f t="shared" si="0"/>
        <v>89.9392</v>
      </c>
      <c r="F18" s="24">
        <f t="shared" si="1"/>
        <v>28.105999999999998</v>
      </c>
    </row>
    <row r="20" spans="1:12" x14ac:dyDescent="0.25">
      <c r="A20" s="6" t="s">
        <v>28</v>
      </c>
      <c r="C20" t="s">
        <v>29</v>
      </c>
    </row>
    <row r="21" spans="1:12" ht="13" thickBot="1" x14ac:dyDescent="0.3">
      <c r="A21" t="s">
        <v>51</v>
      </c>
      <c r="L21" s="12"/>
    </row>
    <row r="22" spans="1:12" ht="13" x14ac:dyDescent="0.3">
      <c r="C22" s="11" t="s">
        <v>30</v>
      </c>
      <c r="D22" s="11"/>
      <c r="L22" s="12"/>
    </row>
    <row r="23" spans="1:12" x14ac:dyDescent="0.25">
      <c r="C23" s="8" t="s">
        <v>31</v>
      </c>
      <c r="D23" s="8">
        <v>0.95541634145335774</v>
      </c>
      <c r="L23" s="12"/>
    </row>
    <row r="24" spans="1:12" x14ac:dyDescent="0.25">
      <c r="C24" s="8" t="s">
        <v>32</v>
      </c>
      <c r="D24" s="8">
        <v>0.91282038551611899</v>
      </c>
      <c r="L24" s="12"/>
    </row>
    <row r="25" spans="1:12" x14ac:dyDescent="0.25">
      <c r="C25" s="8" t="s">
        <v>33</v>
      </c>
      <c r="D25" s="8">
        <v>0.89102548189514863</v>
      </c>
      <c r="L25" s="12"/>
    </row>
    <row r="26" spans="1:12" x14ac:dyDescent="0.25">
      <c r="C26" s="8" t="s">
        <v>34</v>
      </c>
      <c r="D26" s="8">
        <v>8.5837074044522748</v>
      </c>
      <c r="L26" s="12"/>
    </row>
    <row r="27" spans="1:12" ht="13" thickBot="1" x14ac:dyDescent="0.3">
      <c r="C27" s="9" t="s">
        <v>35</v>
      </c>
      <c r="D27" s="9">
        <v>6</v>
      </c>
      <c r="L27" s="12"/>
    </row>
    <row r="28" spans="1:12" x14ac:dyDescent="0.25">
      <c r="L28" s="12"/>
    </row>
    <row r="29" spans="1:12" ht="13" thickBot="1" x14ac:dyDescent="0.3">
      <c r="C29" t="s">
        <v>36</v>
      </c>
      <c r="L29" s="12"/>
    </row>
    <row r="30" spans="1:12" ht="13" x14ac:dyDescent="0.3">
      <c r="C30" s="10"/>
      <c r="D30" s="10" t="s">
        <v>40</v>
      </c>
      <c r="E30" s="10" t="s">
        <v>41</v>
      </c>
      <c r="F30" s="10" t="s">
        <v>42</v>
      </c>
      <c r="G30" s="10" t="s">
        <v>15</v>
      </c>
      <c r="H30" s="10" t="s">
        <v>43</v>
      </c>
      <c r="L30" s="12"/>
    </row>
    <row r="31" spans="1:12" x14ac:dyDescent="0.25">
      <c r="C31" s="8" t="s">
        <v>37</v>
      </c>
      <c r="D31" s="8">
        <v>1</v>
      </c>
      <c r="E31" s="8">
        <v>3085.8882021123381</v>
      </c>
      <c r="F31" s="8">
        <v>3085.8882021123381</v>
      </c>
      <c r="G31" s="8">
        <v>41.88228594128023</v>
      </c>
      <c r="H31" s="8">
        <v>2.9372443864602565E-3</v>
      </c>
      <c r="L31" s="12"/>
    </row>
    <row r="32" spans="1:12" x14ac:dyDescent="0.25">
      <c r="C32" s="8" t="s">
        <v>38</v>
      </c>
      <c r="D32" s="8">
        <v>4</v>
      </c>
      <c r="E32" s="8">
        <v>294.7201312209952</v>
      </c>
      <c r="F32" s="8">
        <v>73.6800328052488</v>
      </c>
      <c r="G32" s="8"/>
      <c r="H32" s="8"/>
      <c r="L32" s="12"/>
    </row>
    <row r="33" spans="1:12" ht="13" thickBot="1" x14ac:dyDescent="0.3">
      <c r="C33" s="9" t="s">
        <v>16</v>
      </c>
      <c r="D33" s="9">
        <v>5</v>
      </c>
      <c r="E33" s="9">
        <v>3380.6083333333336</v>
      </c>
      <c r="F33" s="9"/>
      <c r="G33" s="9"/>
      <c r="H33" s="9"/>
      <c r="L33" s="12"/>
    </row>
    <row r="34" spans="1:12" ht="13" thickBot="1" x14ac:dyDescent="0.3">
      <c r="L34" s="12"/>
    </row>
    <row r="35" spans="1:12" ht="13" x14ac:dyDescent="0.3">
      <c r="C35" s="10"/>
      <c r="D35" s="10" t="s">
        <v>44</v>
      </c>
      <c r="E35" s="10" t="s">
        <v>34</v>
      </c>
      <c r="F35" s="10" t="s">
        <v>45</v>
      </c>
      <c r="G35" s="10" t="s">
        <v>46</v>
      </c>
      <c r="H35" s="10" t="s">
        <v>47</v>
      </c>
      <c r="I35" s="10" t="s">
        <v>48</v>
      </c>
      <c r="J35" s="10" t="s">
        <v>49</v>
      </c>
      <c r="K35" s="10" t="s">
        <v>50</v>
      </c>
      <c r="L35" s="10"/>
    </row>
    <row r="36" spans="1:12" x14ac:dyDescent="0.25">
      <c r="C36" s="8" t="s">
        <v>39</v>
      </c>
      <c r="D36" s="8">
        <v>93.140822531605068</v>
      </c>
      <c r="E36" s="8">
        <v>8.3511640959550473</v>
      </c>
      <c r="F36" s="8">
        <v>11.153034650189495</v>
      </c>
      <c r="G36" s="8">
        <v>3.6783614156519264E-4</v>
      </c>
      <c r="H36" s="8">
        <v>69.954273855973128</v>
      </c>
      <c r="I36" s="8">
        <v>116.32737120723701</v>
      </c>
      <c r="J36" s="8">
        <v>69.954273855973128</v>
      </c>
      <c r="K36" s="8">
        <v>116.32737120723701</v>
      </c>
      <c r="L36" s="8"/>
    </row>
    <row r="37" spans="1:12" ht="13" thickBot="1" x14ac:dyDescent="0.3">
      <c r="C37" s="9" t="s">
        <v>27</v>
      </c>
      <c r="D37" s="9">
        <v>-2.8784538636549741</v>
      </c>
      <c r="E37" s="9">
        <v>0.44477880548250626</v>
      </c>
      <c r="F37" s="9">
        <v>-6.4716524892240788</v>
      </c>
      <c r="G37" s="9">
        <v>2.9372443864602582E-3</v>
      </c>
      <c r="H37" s="9">
        <v>-4.1133578009641081</v>
      </c>
      <c r="I37" s="9">
        <v>-1.64354992634584</v>
      </c>
      <c r="J37" s="9">
        <v>-4.1133578009641081</v>
      </c>
      <c r="K37" s="9">
        <v>-1.64354992634584</v>
      </c>
      <c r="L37" s="9"/>
    </row>
    <row r="38" spans="1:12" x14ac:dyDescent="0.25">
      <c r="L38" s="12"/>
    </row>
    <row r="39" spans="1:12" x14ac:dyDescent="0.25">
      <c r="C39" s="14" t="s">
        <v>54</v>
      </c>
      <c r="D39" s="15">
        <f>+D36</f>
        <v>93.140822531605068</v>
      </c>
      <c r="E39" s="15">
        <f>+D37</f>
        <v>-2.8784538636549741</v>
      </c>
      <c r="F39" s="6" t="s">
        <v>55</v>
      </c>
      <c r="L39" s="12"/>
    </row>
    <row r="41" spans="1:12" x14ac:dyDescent="0.25">
      <c r="A41" s="6" t="s">
        <v>56</v>
      </c>
      <c r="C41" s="13" t="s">
        <v>59</v>
      </c>
      <c r="D41" s="1">
        <v>0</v>
      </c>
      <c r="E41" s="1">
        <v>5</v>
      </c>
      <c r="F41" s="1">
        <v>10</v>
      </c>
      <c r="G41" s="1">
        <v>15</v>
      </c>
      <c r="H41" s="1">
        <v>20</v>
      </c>
      <c r="I41" s="1">
        <v>25</v>
      </c>
      <c r="J41" s="17">
        <v>30</v>
      </c>
    </row>
    <row r="42" spans="1:12" x14ac:dyDescent="0.25">
      <c r="A42" t="s">
        <v>57</v>
      </c>
      <c r="C42" t="s">
        <v>60</v>
      </c>
      <c r="D42">
        <f t="shared" ref="D42:D47" si="2">+$F4</f>
        <v>3893</v>
      </c>
      <c r="E42" s="16">
        <f t="shared" ref="E42:J45" si="3">+($G4+$E$39*E$41)*$D4</f>
        <v>3171.7173071544294</v>
      </c>
      <c r="F42" s="16">
        <f t="shared" si="3"/>
        <v>2450.6646143088583</v>
      </c>
      <c r="G42" s="16">
        <f t="shared" si="3"/>
        <v>1729.6119214632872</v>
      </c>
      <c r="H42" s="16">
        <f t="shared" si="3"/>
        <v>1008.5592286177161</v>
      </c>
      <c r="I42" s="16">
        <f t="shared" si="3"/>
        <v>287.50653577214518</v>
      </c>
      <c r="J42" s="16">
        <f t="shared" si="3"/>
        <v>-433.54615707342583</v>
      </c>
    </row>
    <row r="43" spans="1:12" x14ac:dyDescent="0.25">
      <c r="A43" t="s">
        <v>58</v>
      </c>
      <c r="C43" t="s">
        <v>61</v>
      </c>
      <c r="D43">
        <f t="shared" si="2"/>
        <v>2267</v>
      </c>
      <c r="E43" s="16">
        <f t="shared" si="3"/>
        <v>1766.209800792207</v>
      </c>
      <c r="F43" s="16">
        <f t="shared" si="3"/>
        <v>1263.9196015844141</v>
      </c>
      <c r="G43" s="16">
        <f t="shared" si="3"/>
        <v>761.6294023766211</v>
      </c>
      <c r="H43" s="16">
        <f t="shared" si="3"/>
        <v>259.33920316882813</v>
      </c>
      <c r="I43" s="16">
        <f t="shared" si="3"/>
        <v>-242.95099603896483</v>
      </c>
      <c r="J43" s="16">
        <f t="shared" si="3"/>
        <v>-745.2411952467578</v>
      </c>
    </row>
    <row r="44" spans="1:12" x14ac:dyDescent="0.25">
      <c r="C44" t="s">
        <v>62</v>
      </c>
      <c r="D44">
        <f t="shared" si="2"/>
        <v>587</v>
      </c>
      <c r="E44" s="16">
        <f t="shared" si="3"/>
        <v>362.04059863491204</v>
      </c>
      <c r="F44" s="16">
        <f t="shared" si="3"/>
        <v>137.52119726982406</v>
      </c>
      <c r="G44" s="16">
        <f t="shared" si="3"/>
        <v>-86.998204095263901</v>
      </c>
      <c r="H44" s="16">
        <f t="shared" si="3"/>
        <v>-311.51760546035189</v>
      </c>
      <c r="I44" s="16">
        <f t="shared" si="3"/>
        <v>-536.03700682543979</v>
      </c>
      <c r="J44" s="16">
        <f t="shared" si="3"/>
        <v>-760.5564081905278</v>
      </c>
    </row>
    <row r="45" spans="1:12" x14ac:dyDescent="0.25">
      <c r="C45" t="s">
        <v>63</v>
      </c>
      <c r="D45">
        <f t="shared" si="2"/>
        <v>4800</v>
      </c>
      <c r="E45" s="16">
        <f t="shared" si="3"/>
        <v>3506.7949882870894</v>
      </c>
      <c r="F45" s="16">
        <f t="shared" si="3"/>
        <v>2212.9299765741785</v>
      </c>
      <c r="G45" s="16">
        <f t="shared" si="3"/>
        <v>919.06496486126741</v>
      </c>
      <c r="H45" s="16">
        <f t="shared" si="3"/>
        <v>-374.80004685164346</v>
      </c>
      <c r="I45" s="16">
        <f t="shared" si="3"/>
        <v>-1668.6650585645543</v>
      </c>
      <c r="J45" s="16">
        <f t="shared" si="3"/>
        <v>-2962.5300702774653</v>
      </c>
    </row>
    <row r="46" spans="1:12" x14ac:dyDescent="0.25">
      <c r="C46" t="s">
        <v>64</v>
      </c>
      <c r="D46">
        <f t="shared" si="2"/>
        <v>1947</v>
      </c>
      <c r="E46" s="16">
        <f t="shared" ref="E46:J46" si="4">+($G8+$E$39*E$41)*$D8</f>
        <v>531.57992601358035</v>
      </c>
      <c r="F46" s="16">
        <f t="shared" si="4"/>
        <v>-883.18014797283934</v>
      </c>
      <c r="G46" s="16">
        <f t="shared" si="4"/>
        <v>-2297.9402219592589</v>
      </c>
      <c r="H46" s="16">
        <f t="shared" si="4"/>
        <v>-3712.700295945679</v>
      </c>
      <c r="I46" s="16">
        <f t="shared" si="4"/>
        <v>-5127.4603699320987</v>
      </c>
      <c r="J46" s="16">
        <f t="shared" si="4"/>
        <v>-6542.2204439185189</v>
      </c>
    </row>
    <row r="47" spans="1:12" x14ac:dyDescent="0.25">
      <c r="C47" t="s">
        <v>65</v>
      </c>
      <c r="D47">
        <f t="shared" si="2"/>
        <v>666</v>
      </c>
      <c r="E47" s="16">
        <f t="shared" ref="E47:J47" si="5">+($G9+$E$39*E$41)*$D9</f>
        <v>-204.89306682380214</v>
      </c>
      <c r="F47" s="16">
        <f t="shared" si="5"/>
        <v>-1074.1861336476043</v>
      </c>
      <c r="G47" s="16">
        <f t="shared" si="5"/>
        <v>-1943.4792004714063</v>
      </c>
      <c r="H47" s="16">
        <f t="shared" si="5"/>
        <v>-2812.7722672952086</v>
      </c>
      <c r="I47" s="16">
        <f t="shared" si="5"/>
        <v>-3682.0653341190109</v>
      </c>
      <c r="J47" s="16">
        <f t="shared" si="5"/>
        <v>-4551.3584009428132</v>
      </c>
    </row>
    <row r="51" spans="1:10" x14ac:dyDescent="0.25">
      <c r="C51" s="13" t="s">
        <v>59</v>
      </c>
      <c r="D51" s="1">
        <v>0</v>
      </c>
      <c r="E51" s="1">
        <v>5</v>
      </c>
      <c r="F51" s="25">
        <v>10</v>
      </c>
      <c r="G51" s="1">
        <v>15</v>
      </c>
      <c r="H51" s="1">
        <v>20</v>
      </c>
      <c r="I51" s="1">
        <v>25</v>
      </c>
      <c r="J51" s="18">
        <v>30</v>
      </c>
    </row>
    <row r="52" spans="1:10" x14ac:dyDescent="0.25">
      <c r="A52" t="s">
        <v>66</v>
      </c>
      <c r="C52" t="s">
        <v>60</v>
      </c>
      <c r="D52">
        <v>3893</v>
      </c>
      <c r="E52" s="16">
        <v>3171.7173071544294</v>
      </c>
      <c r="F52" s="26">
        <v>2450.6646143088583</v>
      </c>
      <c r="G52" s="16">
        <v>1729.6119214632872</v>
      </c>
      <c r="H52" s="16">
        <v>1008.5592286177161</v>
      </c>
      <c r="I52" s="16">
        <v>287.50653577214518</v>
      </c>
      <c r="J52" s="16">
        <v>0</v>
      </c>
    </row>
    <row r="53" spans="1:10" x14ac:dyDescent="0.25">
      <c r="A53" t="s">
        <v>67</v>
      </c>
      <c r="C53" t="s">
        <v>61</v>
      </c>
      <c r="D53">
        <v>2267</v>
      </c>
      <c r="E53" s="16">
        <v>1766.209800792207</v>
      </c>
      <c r="F53" s="26">
        <v>1263.9196015844141</v>
      </c>
      <c r="G53" s="16">
        <v>761.6294023766211</v>
      </c>
      <c r="H53" s="16">
        <v>259.33920316882813</v>
      </c>
      <c r="I53" s="16">
        <v>0</v>
      </c>
      <c r="J53" s="16">
        <v>0</v>
      </c>
    </row>
    <row r="54" spans="1:10" x14ac:dyDescent="0.25">
      <c r="C54" t="s">
        <v>62</v>
      </c>
      <c r="D54">
        <v>587</v>
      </c>
      <c r="E54" s="16">
        <v>362.04059863491204</v>
      </c>
      <c r="F54" s="26">
        <v>137.52119726982406</v>
      </c>
      <c r="G54" s="16">
        <v>0</v>
      </c>
      <c r="H54" s="16">
        <v>0</v>
      </c>
      <c r="I54" s="16">
        <v>0</v>
      </c>
      <c r="J54" s="16">
        <v>0</v>
      </c>
    </row>
    <row r="55" spans="1:10" x14ac:dyDescent="0.25">
      <c r="C55" t="s">
        <v>63</v>
      </c>
      <c r="D55">
        <v>4800</v>
      </c>
      <c r="E55" s="16">
        <v>3506.7949882870894</v>
      </c>
      <c r="F55" s="26">
        <v>2212.9299765741785</v>
      </c>
      <c r="G55" s="16">
        <v>919.06496486126741</v>
      </c>
      <c r="H55" s="16">
        <v>0</v>
      </c>
      <c r="I55" s="16">
        <v>0</v>
      </c>
      <c r="J55" s="16">
        <v>0</v>
      </c>
    </row>
    <row r="56" spans="1:10" x14ac:dyDescent="0.25">
      <c r="C56" t="s">
        <v>64</v>
      </c>
      <c r="D56">
        <v>1947</v>
      </c>
      <c r="E56" s="16">
        <v>531.57992601358035</v>
      </c>
      <c r="F56" s="26">
        <v>0</v>
      </c>
      <c r="G56" s="16">
        <v>0</v>
      </c>
      <c r="H56" s="16">
        <v>0</v>
      </c>
      <c r="I56" s="16">
        <v>0</v>
      </c>
      <c r="J56" s="16">
        <v>0</v>
      </c>
    </row>
    <row r="57" spans="1:10" x14ac:dyDescent="0.25">
      <c r="C57" t="s">
        <v>65</v>
      </c>
      <c r="D57">
        <v>666</v>
      </c>
      <c r="E57" s="16">
        <v>0</v>
      </c>
      <c r="F57" s="26">
        <v>0</v>
      </c>
      <c r="G57" s="16">
        <v>0</v>
      </c>
      <c r="H57" s="16">
        <v>0</v>
      </c>
      <c r="I57" s="16">
        <v>0</v>
      </c>
      <c r="J57" s="16">
        <v>0</v>
      </c>
    </row>
    <row r="58" spans="1:10" x14ac:dyDescent="0.25">
      <c r="C58" t="s">
        <v>16</v>
      </c>
      <c r="D58">
        <f t="shared" ref="D58:I58" si="6">SUM(D52:D57)</f>
        <v>14160</v>
      </c>
      <c r="E58" s="16">
        <f t="shared" si="6"/>
        <v>9338.3426208822184</v>
      </c>
      <c r="F58" s="26">
        <f t="shared" si="6"/>
        <v>6065.0353897372752</v>
      </c>
      <c r="G58" s="16">
        <f t="shared" si="6"/>
        <v>3410.3062887011761</v>
      </c>
      <c r="H58" s="16">
        <f t="shared" si="6"/>
        <v>1267.8984317865443</v>
      </c>
      <c r="I58" s="16">
        <f t="shared" si="6"/>
        <v>287.50653577214518</v>
      </c>
      <c r="J58" s="16">
        <v>0</v>
      </c>
    </row>
    <row r="60" spans="1:10" x14ac:dyDescent="0.25">
      <c r="A60" s="6" t="s">
        <v>73</v>
      </c>
      <c r="B60" s="6"/>
      <c r="C60" s="6" t="s">
        <v>68</v>
      </c>
      <c r="D60" s="6" t="s">
        <v>69</v>
      </c>
    </row>
    <row r="61" spans="1:10" x14ac:dyDescent="0.25">
      <c r="A61" s="6"/>
      <c r="B61" s="6"/>
      <c r="C61" s="7">
        <v>0</v>
      </c>
      <c r="D61" s="20">
        <f>+D58</f>
        <v>14160</v>
      </c>
      <c r="E61" s="1"/>
      <c r="F61" s="1"/>
      <c r="G61" s="1"/>
      <c r="H61" s="1"/>
      <c r="I61" s="18"/>
    </row>
    <row r="62" spans="1:10" x14ac:dyDescent="0.25">
      <c r="A62" s="6"/>
      <c r="B62" s="6"/>
      <c r="C62" s="7">
        <v>5</v>
      </c>
      <c r="D62" s="20">
        <f>+E58</f>
        <v>9338.3426208822184</v>
      </c>
      <c r="E62" s="1"/>
      <c r="F62" s="1"/>
      <c r="G62" s="1"/>
      <c r="H62" s="1"/>
      <c r="I62" s="18"/>
    </row>
    <row r="63" spans="1:10" x14ac:dyDescent="0.25">
      <c r="A63" s="6"/>
      <c r="B63" s="6"/>
      <c r="C63" s="7">
        <v>10</v>
      </c>
      <c r="D63" s="20">
        <f>+F58</f>
        <v>6065.0353897372752</v>
      </c>
      <c r="E63" s="1"/>
      <c r="F63" s="1"/>
      <c r="G63" s="1"/>
      <c r="H63" s="1"/>
      <c r="I63" s="18"/>
    </row>
    <row r="64" spans="1:10" x14ac:dyDescent="0.25">
      <c r="A64" s="6"/>
      <c r="B64" s="6"/>
      <c r="C64" s="7">
        <v>15</v>
      </c>
      <c r="D64" s="20">
        <f>+G58</f>
        <v>3410.3062887011761</v>
      </c>
      <c r="E64" s="1"/>
      <c r="F64" s="1"/>
      <c r="G64" s="1"/>
      <c r="H64" s="1"/>
      <c r="I64" s="18"/>
    </row>
    <row r="65" spans="1:9" x14ac:dyDescent="0.25">
      <c r="A65" s="6"/>
      <c r="B65" s="6"/>
      <c r="C65" s="7">
        <v>20</v>
      </c>
      <c r="D65" s="20">
        <f>+H58</f>
        <v>1267.8984317865443</v>
      </c>
      <c r="E65" s="1"/>
      <c r="F65" s="1"/>
      <c r="G65" s="1"/>
      <c r="H65" s="1"/>
      <c r="I65" s="18"/>
    </row>
    <row r="66" spans="1:9" x14ac:dyDescent="0.25">
      <c r="A66" s="6"/>
      <c r="B66" s="6"/>
      <c r="C66" s="7">
        <v>25</v>
      </c>
      <c r="D66" s="20">
        <f>+I58</f>
        <v>287.50653577214518</v>
      </c>
      <c r="E66" s="1"/>
      <c r="F66" s="1"/>
      <c r="G66" s="1"/>
      <c r="H66" s="1"/>
      <c r="I66" s="18"/>
    </row>
    <row r="67" spans="1:9" x14ac:dyDescent="0.25">
      <c r="A67" s="6"/>
      <c r="B67" s="6"/>
      <c r="C67" s="7">
        <v>30</v>
      </c>
      <c r="D67" s="20">
        <f>+J58</f>
        <v>0</v>
      </c>
      <c r="E67" s="1"/>
      <c r="F67" s="1"/>
      <c r="G67" s="1"/>
      <c r="H67" s="1"/>
      <c r="I67" s="18"/>
    </row>
    <row r="69" spans="1:9" x14ac:dyDescent="0.25">
      <c r="A69" t="s">
        <v>70</v>
      </c>
    </row>
    <row r="70" spans="1:9" x14ac:dyDescent="0.25">
      <c r="A70" t="s">
        <v>71</v>
      </c>
      <c r="C70" t="s">
        <v>74</v>
      </c>
    </row>
    <row r="71" spans="1:9" x14ac:dyDescent="0.25">
      <c r="A71" t="s">
        <v>72</v>
      </c>
      <c r="C71" t="s">
        <v>75</v>
      </c>
      <c r="D71" s="19">
        <f>5*((D61+D62)/2+(D62+D63)/2+(D63+D64)/2+(D64+D65)/2+(D65+D66)/2+(D66+D67)/2)</f>
        <v>137245.44633439681</v>
      </c>
    </row>
  </sheetData>
  <phoneticPr fontId="1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5" x14ac:dyDescent="0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5" x14ac:dyDescent="0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Q2</vt:lpstr>
      <vt:lpstr>Sheet2</vt:lpstr>
      <vt:lpstr>Sheet3</vt:lpstr>
    </vt:vector>
  </TitlesOfParts>
  <Company>La Follette School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Weimer</dc:creator>
  <cp:lastModifiedBy>Ummie</cp:lastModifiedBy>
  <dcterms:created xsi:type="dcterms:W3CDTF">2006-11-10T14:59:12Z</dcterms:created>
  <dcterms:modified xsi:type="dcterms:W3CDTF">2015-05-05T15:06:55Z</dcterms:modified>
</cp:coreProperties>
</file>