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1" i="1" l="1"/>
  <c r="C32" i="1"/>
  <c r="C31" i="1"/>
  <c r="D33" i="1"/>
  <c r="D32" i="1"/>
  <c r="D31" i="1"/>
  <c r="E34" i="1"/>
  <c r="E33" i="1"/>
  <c r="E32" i="1"/>
  <c r="E31" i="1"/>
  <c r="F35" i="1"/>
  <c r="F34" i="1"/>
  <c r="F33" i="1"/>
  <c r="F32" i="1"/>
  <c r="F31" i="1"/>
  <c r="B25" i="1"/>
  <c r="C26" i="1"/>
  <c r="C25" i="1"/>
  <c r="D27" i="1"/>
  <c r="D26" i="1"/>
  <c r="D25" i="1"/>
  <c r="E28" i="1"/>
  <c r="E27" i="1"/>
  <c r="E26" i="1"/>
  <c r="E25" i="1"/>
  <c r="F29" i="1"/>
  <c r="F28" i="1"/>
  <c r="F27" i="1"/>
  <c r="F26" i="1"/>
  <c r="F25" i="1"/>
  <c r="F23" i="1"/>
  <c r="F22" i="1"/>
  <c r="E22" i="1"/>
  <c r="F21" i="1"/>
  <c r="E21" i="1"/>
  <c r="D21" i="1"/>
  <c r="F20" i="1"/>
  <c r="E20" i="1"/>
  <c r="D20" i="1"/>
  <c r="C20" i="1"/>
  <c r="F19" i="1"/>
  <c r="E19" i="1"/>
  <c r="D19" i="1"/>
  <c r="C19" i="1"/>
  <c r="B19" i="1"/>
  <c r="C15" i="1"/>
  <c r="C12" i="1"/>
  <c r="C14" i="1"/>
  <c r="C13" i="1"/>
  <c r="C11" i="1"/>
</calcChain>
</file>

<file path=xl/sharedStrings.xml><?xml version="1.0" encoding="utf-8"?>
<sst xmlns="http://schemas.openxmlformats.org/spreadsheetml/2006/main" count="15" uniqueCount="15">
  <si>
    <t>S0</t>
  </si>
  <si>
    <t>T</t>
  </si>
  <si>
    <t>X</t>
  </si>
  <si>
    <t>r</t>
  </si>
  <si>
    <t>sigma</t>
  </si>
  <si>
    <t>D</t>
  </si>
  <si>
    <t>N</t>
  </si>
  <si>
    <t>t</t>
  </si>
  <si>
    <t>u</t>
  </si>
  <si>
    <t>d</t>
  </si>
  <si>
    <t>interest</t>
  </si>
  <si>
    <t>p</t>
  </si>
  <si>
    <t>underlying asset process</t>
  </si>
  <si>
    <t>call option</t>
  </si>
  <si>
    <t xml:space="preserve">put option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</si>
</sst>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5"/>
  <sheetViews>
    <sheetView tabSelected="1" topLeftCell="A20" zoomScale="150" zoomScaleNormal="150" workbookViewId="0">
      <selection activeCell="B31" sqref="B31"/>
    </sheetView>
  </sheetViews>
  <sheetFormatPr defaultRowHeight="15" x14ac:dyDescent="0.25"/>
  <cols>
    <col min="1" max="1" width="13.28515625" customWidth="1"/>
  </cols>
  <sheetData>
    <row r="3" spans="2:3" x14ac:dyDescent="0.25">
      <c r="B3" t="s">
        <v>0</v>
      </c>
      <c r="C3">
        <v>100</v>
      </c>
    </row>
    <row r="4" spans="2:3" x14ac:dyDescent="0.25">
      <c r="B4" t="s">
        <v>1</v>
      </c>
      <c r="C4">
        <v>1</v>
      </c>
    </row>
    <row r="5" spans="2:3" x14ac:dyDescent="0.25">
      <c r="B5" t="s">
        <v>2</v>
      </c>
      <c r="C5">
        <v>100</v>
      </c>
    </row>
    <row r="6" spans="2:3" x14ac:dyDescent="0.25">
      <c r="B6" t="s">
        <v>3</v>
      </c>
      <c r="C6">
        <v>0.05</v>
      </c>
    </row>
    <row r="7" spans="2:3" x14ac:dyDescent="0.25">
      <c r="B7" t="s">
        <v>4</v>
      </c>
      <c r="C7">
        <v>0.2</v>
      </c>
    </row>
    <row r="8" spans="2:3" x14ac:dyDescent="0.25">
      <c r="B8" t="s">
        <v>5</v>
      </c>
    </row>
    <row r="10" spans="2:3" x14ac:dyDescent="0.25">
      <c r="B10" t="s">
        <v>6</v>
      </c>
      <c r="C10">
        <v>4</v>
      </c>
    </row>
    <row r="11" spans="2:3" x14ac:dyDescent="0.25">
      <c r="B11" t="s">
        <v>7</v>
      </c>
      <c r="C11">
        <f>C4/C10</f>
        <v>0.25</v>
      </c>
    </row>
    <row r="12" spans="2:3" x14ac:dyDescent="0.25">
      <c r="B12" t="s">
        <v>10</v>
      </c>
      <c r="C12">
        <f>C6/C10</f>
        <v>1.2500000000000001E-2</v>
      </c>
    </row>
    <row r="13" spans="2:3" x14ac:dyDescent="0.25">
      <c r="B13" t="s">
        <v>8</v>
      </c>
      <c r="C13">
        <f>EXP(C7*SQRT(C11))</f>
        <v>1.1051709180756477</v>
      </c>
    </row>
    <row r="14" spans="2:3" x14ac:dyDescent="0.25">
      <c r="B14" t="s">
        <v>9</v>
      </c>
      <c r="C14">
        <f>1/C13</f>
        <v>0.90483741803595952</v>
      </c>
    </row>
    <row r="15" spans="2:3" x14ac:dyDescent="0.25">
      <c r="B15" t="s">
        <v>11</v>
      </c>
      <c r="C15">
        <f>((1+C12)-C14)/(C13-C14)</f>
        <v>0.53741676725416032</v>
      </c>
    </row>
    <row r="17" spans="1:6" x14ac:dyDescent="0.25">
      <c r="A17" t="s">
        <v>12</v>
      </c>
    </row>
    <row r="19" spans="1:6" x14ac:dyDescent="0.25">
      <c r="B19">
        <f>C3</f>
        <v>100</v>
      </c>
      <c r="C19">
        <f>B19*$C$13</f>
        <v>110.51709180756477</v>
      </c>
      <c r="D19">
        <f>C19*$C$13</f>
        <v>122.140275816017</v>
      </c>
      <c r="E19">
        <f>D19*$C$13</f>
        <v>134.98588075760034</v>
      </c>
      <c r="F19">
        <f>E19*$C$13</f>
        <v>149.18246976412709</v>
      </c>
    </row>
    <row r="20" spans="1:6" x14ac:dyDescent="0.25">
      <c r="C20">
        <f>B19*$C$14</f>
        <v>90.483741803595947</v>
      </c>
      <c r="D20">
        <f t="shared" ref="D20:F22" si="0">C19*$C$14</f>
        <v>100</v>
      </c>
      <c r="E20">
        <f t="shared" si="0"/>
        <v>110.51709180756477</v>
      </c>
      <c r="F20">
        <f t="shared" si="0"/>
        <v>122.14027581601701</v>
      </c>
    </row>
    <row r="21" spans="1:6" x14ac:dyDescent="0.25">
      <c r="D21">
        <f t="shared" si="0"/>
        <v>81.873075307798175</v>
      </c>
      <c r="E21">
        <f t="shared" si="0"/>
        <v>90.483741803595947</v>
      </c>
      <c r="F21">
        <f t="shared" si="0"/>
        <v>100</v>
      </c>
    </row>
    <row r="22" spans="1:6" x14ac:dyDescent="0.25">
      <c r="E22">
        <f t="shared" si="0"/>
        <v>74.081822068171775</v>
      </c>
      <c r="F22">
        <f t="shared" si="0"/>
        <v>81.873075307798175</v>
      </c>
    </row>
    <row r="23" spans="1:6" x14ac:dyDescent="0.25">
      <c r="F23">
        <f>E22*$C$14</f>
        <v>67.032004603563919</v>
      </c>
    </row>
    <row r="25" spans="1:6" x14ac:dyDescent="0.25">
      <c r="A25" t="s">
        <v>13</v>
      </c>
      <c r="B25">
        <f>((C25*$C$15)+(1-$C$15)*C26)/(1+$C$12)</f>
        <v>9.9541200105989205</v>
      </c>
      <c r="C25">
        <f>((D25*$C$15)+(1-$C$15)*D26)/(1+$C$12)</f>
        <v>15.903915409377017</v>
      </c>
      <c r="D25">
        <f>((E25*$C$15)+(1-$C$15)*E26)/(1+$C$12)</f>
        <v>24.594170039458543</v>
      </c>
      <c r="E25">
        <f>((F25*$C$15)+(1-$C$15)*F26)/(1+$C$12)</f>
        <v>36.220448658834911</v>
      </c>
      <c r="F25">
        <f>MAX(F19-$C$3,0)</f>
        <v>49.182469764127092</v>
      </c>
    </row>
    <row r="26" spans="1:6" x14ac:dyDescent="0.25">
      <c r="C26">
        <f>((D26*$C$15)+(1-$C$15)*D27)/(1+$C$12)</f>
        <v>3.3107894889520462</v>
      </c>
      <c r="D26">
        <f>((E26*$C$15)+(1-$C$15)*E27)/(1+$C$12)</f>
        <v>6.2375693536532406</v>
      </c>
      <c r="E26">
        <f>((F26*$C$15)+(1-$C$15)*F27)/(1+$C$12)</f>
        <v>11.751659708799336</v>
      </c>
      <c r="F26">
        <f>MAX(F20-$C$3,0)</f>
        <v>22.140275816017009</v>
      </c>
    </row>
    <row r="27" spans="1:6" x14ac:dyDescent="0.25">
      <c r="D27">
        <f>((E27*$C$15)+(1-$C$15)*E28)/(1+$C$12)</f>
        <v>0</v>
      </c>
      <c r="E27">
        <f>((F27*$C$15)+(1-$C$15)*F28)/(1+$C$12)</f>
        <v>0</v>
      </c>
      <c r="F27">
        <f>MAX(F21-$C$3,0)</f>
        <v>0</v>
      </c>
    </row>
    <row r="28" spans="1:6" x14ac:dyDescent="0.25">
      <c r="E28">
        <f>((F28*$C$15)+(1-$C$15)*F29)/(1+$C$12)</f>
        <v>0</v>
      </c>
      <c r="F28">
        <f>MAX(F22-$C$3,0)</f>
        <v>0</v>
      </c>
    </row>
    <row r="29" spans="1:6" x14ac:dyDescent="0.25">
      <c r="F29">
        <f>MAX(F23-$C$3,0)</f>
        <v>0</v>
      </c>
    </row>
    <row r="31" spans="1:6" x14ac:dyDescent="0.25">
      <c r="A31" t="s">
        <v>14</v>
      </c>
      <c r="B31">
        <f>((C31*$C$15)+(1-$C$15)*C32)/(1+$C$12)</f>
        <v>5.1065475323142424</v>
      </c>
      <c r="C31">
        <f>((D31*$C$15)+(1-$C$15)*D32)/(1+$C$12)</f>
        <v>1.728656467549003</v>
      </c>
      <c r="D31">
        <f>((E31*$C$15)+(1-$C$15)*E32)/(1+$C$12)</f>
        <v>0</v>
      </c>
      <c r="E31">
        <f>((F31*$C$15)+(1-$C$15)*F32)/(1+$C$12)</f>
        <v>0</v>
      </c>
      <c r="F31">
        <f>MAX($C$5-F19,0)</f>
        <v>0</v>
      </c>
    </row>
    <row r="32" spans="1:6" x14ac:dyDescent="0.25">
      <c r="C32">
        <f>((D32*$C$15)+(1-$C$15)*D33)/(1+$C$12)</f>
        <v>9.1688805510928546</v>
      </c>
      <c r="D32">
        <f>((E32*$C$15)+(1-$C$15)*E33)/(1+$C$12)</f>
        <v>3.7836751302117033</v>
      </c>
      <c r="E32">
        <f>((F32*$C$15)+(1-$C$15)*F33)/(1+$C$12)</f>
        <v>0</v>
      </c>
      <c r="F32">
        <f>MAX($C$5-F20,0)</f>
        <v>0</v>
      </c>
    </row>
    <row r="33" spans="4:6" x14ac:dyDescent="0.25">
      <c r="D33">
        <f>((E33*$C$15)+(1-$C$15)*E34)/(1+$C$12)</f>
        <v>15.673030468760288</v>
      </c>
      <c r="E33">
        <f>((F33*$C$15)+(1-$C$15)*F34)/(1+$C$12)</f>
        <v>8.2816902951694882</v>
      </c>
      <c r="F33">
        <f>MAX($C$5-F21,0)</f>
        <v>0</v>
      </c>
    </row>
    <row r="34" spans="4:6" x14ac:dyDescent="0.25">
      <c r="E34">
        <f>((F34*$C$15)+(1-$C$15)*F35)/(1+$C$12)</f>
        <v>24.683610030593663</v>
      </c>
      <c r="F34">
        <f>MAX($C$5-F22,0)</f>
        <v>18.126924692201825</v>
      </c>
    </row>
    <row r="35" spans="4:6" x14ac:dyDescent="0.25">
      <c r="F35">
        <f>MAX($C$5-F23,0)</f>
        <v>32.967995396436081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2019-11-26T10:57:45Z</dcterms:created>
  <dcterms:modified xsi:type="dcterms:W3CDTF">2019-11-26T11:13:41Z</dcterms:modified>
</cp:coreProperties>
</file>